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0" yWindow="0" windowWidth="17016" windowHeight="12816" tabRatio="928" activeTab="2"/>
  </bookViews>
  <sheets>
    <sheet name="LOG" sheetId="36" r:id="rId1"/>
    <sheet name="Growth rate" sheetId="41" r:id="rId2"/>
    <sheet name="BY_TRA_Demand_Drivers" sheetId="40" r:id="rId3"/>
    <sheet name="BY_RES_Demand_Drivers" sheetId="44" r:id="rId4"/>
    <sheet name="BY_COM_Demand_Drivers" sheetId="60" r:id="rId5"/>
    <sheet name="BY_AGR_Demand_Drivers" sheetId="62" r:id="rId6"/>
    <sheet name="BY_IND_Demand_Drivers" sheetId="46" r:id="rId7"/>
    <sheet name="DEM_Transport" sheetId="42" r:id="rId8"/>
    <sheet name="DEM_Residential" sheetId="45" r:id="rId9"/>
    <sheet name="DEM_Commercial" sheetId="61" r:id="rId10"/>
    <sheet name="DEM_Agriculture" sheetId="63" r:id="rId11"/>
    <sheet name="DEM_Iron&amp;Steel" sheetId="47" r:id="rId12"/>
    <sheet name="DEM_Chemicals" sheetId="48" r:id="rId13"/>
    <sheet name="DEM_Aluminium" sheetId="49" r:id="rId14"/>
    <sheet name="DEM_Glass&amp;Cement" sheetId="50" r:id="rId15"/>
    <sheet name="DEM_Transport (2)" sheetId="51" r:id="rId16"/>
    <sheet name="DEM_Machinery" sheetId="52" r:id="rId17"/>
    <sheet name="DEM_Mining" sheetId="53" r:id="rId18"/>
    <sheet name="DEM_Food" sheetId="54" r:id="rId19"/>
    <sheet name="DEM_Paper" sheetId="55" r:id="rId20"/>
    <sheet name="DEM_Wood" sheetId="56" r:id="rId21"/>
    <sheet name="DEM_Textile" sheetId="57" r:id="rId22"/>
    <sheet name="DEM_Construction" sheetId="58" r:id="rId23"/>
    <sheet name="DEM_Other" sheetId="59" r:id="rId24"/>
    <sheet name="Worldbank" sheetId="43" r:id="rId25"/>
  </sheets>
  <externalReferences>
    <externalReference r:id="rId26"/>
    <externalReference r:id="rId27"/>
    <externalReference r:id="rId28"/>
    <externalReference r:id="rId29"/>
  </externalReferences>
  <definedNames>
    <definedName name="_xlnm._FilterDatabase" localSheetId="24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117" i="52" l="1"/>
  <c r="N199" i="52" s="1"/>
  <c r="N281" i="52" s="1"/>
  <c r="N363" i="52" s="1"/>
  <c r="N445" i="52" s="1"/>
  <c r="N527" i="52" s="1"/>
  <c r="N97" i="52"/>
  <c r="N179" i="52" s="1"/>
  <c r="N261" i="52" s="1"/>
  <c r="N343" i="52" s="1"/>
  <c r="N425" i="52" s="1"/>
  <c r="N507" i="52" s="1"/>
  <c r="N96" i="52"/>
  <c r="N178" i="52" s="1"/>
  <c r="N260" i="52" s="1"/>
  <c r="N342" i="52" s="1"/>
  <c r="N424" i="52" s="1"/>
  <c r="N506" i="52" s="1"/>
  <c r="N95" i="52"/>
  <c r="N177" i="52" s="1"/>
  <c r="N259" i="52" s="1"/>
  <c r="N341" i="52" s="1"/>
  <c r="N423" i="52" s="1"/>
  <c r="N505" i="52" s="1"/>
  <c r="N94" i="52"/>
  <c r="N176" i="52" s="1"/>
  <c r="N258" i="52" s="1"/>
  <c r="N340" i="52" s="1"/>
  <c r="N422" i="52" s="1"/>
  <c r="N504" i="52" s="1"/>
  <c r="N93" i="52"/>
  <c r="N175" i="52" s="1"/>
  <c r="N257" i="52" s="1"/>
  <c r="N339" i="52" s="1"/>
  <c r="N421" i="52" s="1"/>
  <c r="N503" i="52" s="1"/>
  <c r="N92" i="52"/>
  <c r="N174" i="52" s="1"/>
  <c r="N256" i="52" s="1"/>
  <c r="N338" i="52" s="1"/>
  <c r="N420" i="52" s="1"/>
  <c r="N502" i="52" s="1"/>
  <c r="N91" i="52"/>
  <c r="N173" i="52" s="1"/>
  <c r="N255" i="52" s="1"/>
  <c r="N337" i="52" s="1"/>
  <c r="N419" i="52" s="1"/>
  <c r="N501" i="52" s="1"/>
  <c r="N90" i="52"/>
  <c r="N172" i="52" s="1"/>
  <c r="N254" i="52" s="1"/>
  <c r="N336" i="52" s="1"/>
  <c r="N418" i="52" s="1"/>
  <c r="N500" i="52" s="1"/>
  <c r="N89" i="52"/>
  <c r="N171" i="52" s="1"/>
  <c r="N253" i="52" s="1"/>
  <c r="N335" i="52" s="1"/>
  <c r="N417" i="52" s="1"/>
  <c r="N499" i="52" s="1"/>
  <c r="N88" i="52"/>
  <c r="N170" i="52" s="1"/>
  <c r="N252" i="52" s="1"/>
  <c r="N334" i="52" s="1"/>
  <c r="N416" i="52" s="1"/>
  <c r="N498" i="52" s="1"/>
  <c r="N87" i="52"/>
  <c r="N169" i="52" s="1"/>
  <c r="N251" i="52" s="1"/>
  <c r="N333" i="52" s="1"/>
  <c r="N415" i="52" s="1"/>
  <c r="N497" i="52" s="1"/>
  <c r="N86" i="52"/>
  <c r="N168" i="52" s="1"/>
  <c r="N250" i="52" s="1"/>
  <c r="N332" i="52" s="1"/>
  <c r="N414" i="52" s="1"/>
  <c r="N496" i="52" s="1"/>
  <c r="N36" i="52"/>
  <c r="N34" i="52"/>
  <c r="N116" i="52" s="1"/>
  <c r="N198" i="52" s="1"/>
  <c r="N280" i="52" s="1"/>
  <c r="N362" i="52" s="1"/>
  <c r="N444" i="52" s="1"/>
  <c r="N526" i="52" s="1"/>
  <c r="N33" i="52"/>
  <c r="N115" i="52" s="1"/>
  <c r="N197" i="52" s="1"/>
  <c r="N279" i="52" s="1"/>
  <c r="N361" i="52" s="1"/>
  <c r="N443" i="52" s="1"/>
  <c r="N525" i="52" s="1"/>
  <c r="N32" i="52"/>
  <c r="N114" i="52" s="1"/>
  <c r="N196" i="52" s="1"/>
  <c r="N278" i="52" s="1"/>
  <c r="N360" i="52" s="1"/>
  <c r="N442" i="52" s="1"/>
  <c r="N524" i="52" s="1"/>
  <c r="N31" i="52"/>
  <c r="N113" i="52" s="1"/>
  <c r="N195" i="52" s="1"/>
  <c r="N277" i="52" s="1"/>
  <c r="N359" i="52" s="1"/>
  <c r="N441" i="52" s="1"/>
  <c r="N523" i="52" s="1"/>
  <c r="N30" i="52"/>
  <c r="N112" i="52" s="1"/>
  <c r="N194" i="52" s="1"/>
  <c r="N276" i="52" s="1"/>
  <c r="N358" i="52" s="1"/>
  <c r="N440" i="52" s="1"/>
  <c r="N522" i="52" s="1"/>
  <c r="N29" i="52"/>
  <c r="N111" i="52" s="1"/>
  <c r="N193" i="52" s="1"/>
  <c r="N275" i="52" s="1"/>
  <c r="N357" i="52" s="1"/>
  <c r="N439" i="52" s="1"/>
  <c r="N521" i="52" s="1"/>
  <c r="N28" i="52"/>
  <c r="N110" i="52" s="1"/>
  <c r="N192" i="52" s="1"/>
  <c r="N274" i="52" s="1"/>
  <c r="N356" i="52" s="1"/>
  <c r="N438" i="52" s="1"/>
  <c r="N520" i="52" s="1"/>
  <c r="N27" i="52"/>
  <c r="N109" i="52" s="1"/>
  <c r="N191" i="52" s="1"/>
  <c r="N273" i="52" s="1"/>
  <c r="N355" i="52" s="1"/>
  <c r="N437" i="52" s="1"/>
  <c r="N519" i="52" s="1"/>
  <c r="N26" i="52"/>
  <c r="N108" i="52" s="1"/>
  <c r="N190" i="52" s="1"/>
  <c r="N272" i="52" s="1"/>
  <c r="N354" i="52" s="1"/>
  <c r="N436" i="52" s="1"/>
  <c r="N518" i="52" s="1"/>
  <c r="N25" i="52"/>
  <c r="N107" i="52" s="1"/>
  <c r="N189" i="52" s="1"/>
  <c r="N271" i="52" s="1"/>
  <c r="N353" i="52" s="1"/>
  <c r="N435" i="52" s="1"/>
  <c r="N517" i="52" s="1"/>
  <c r="N24" i="52"/>
  <c r="N106" i="52" s="1"/>
  <c r="N188" i="52" s="1"/>
  <c r="N270" i="52" s="1"/>
  <c r="N352" i="52" s="1"/>
  <c r="N434" i="52" s="1"/>
  <c r="N516" i="52" s="1"/>
  <c r="N23" i="52"/>
  <c r="N105" i="52" s="1"/>
  <c r="N187" i="52" s="1"/>
  <c r="N269" i="52" s="1"/>
  <c r="N351" i="52" s="1"/>
  <c r="N433" i="52" s="1"/>
  <c r="N515" i="52" s="1"/>
  <c r="N22" i="52"/>
  <c r="N104" i="52" s="1"/>
  <c r="N186" i="52" s="1"/>
  <c r="N268" i="52" s="1"/>
  <c r="N350" i="52" s="1"/>
  <c r="N432" i="52" s="1"/>
  <c r="N514" i="52" s="1"/>
  <c r="N21" i="52"/>
  <c r="N103" i="52" s="1"/>
  <c r="N185" i="52" s="1"/>
  <c r="N267" i="52" s="1"/>
  <c r="N349" i="52" s="1"/>
  <c r="N431" i="52" s="1"/>
  <c r="N513" i="52" s="1"/>
  <c r="N20" i="52"/>
  <c r="N102" i="52" s="1"/>
  <c r="N184" i="52" s="1"/>
  <c r="N266" i="52" s="1"/>
  <c r="N348" i="52" s="1"/>
  <c r="N430" i="52" s="1"/>
  <c r="N512" i="52" s="1"/>
  <c r="N19" i="52"/>
  <c r="N101" i="52" s="1"/>
  <c r="N183" i="52" s="1"/>
  <c r="N265" i="52" s="1"/>
  <c r="N347" i="52" s="1"/>
  <c r="N429" i="52" s="1"/>
  <c r="N511" i="52" s="1"/>
  <c r="N18" i="52"/>
  <c r="N100" i="52" s="1"/>
  <c r="N182" i="52" s="1"/>
  <c r="N264" i="52" s="1"/>
  <c r="N346" i="52" s="1"/>
  <c r="N428" i="52" s="1"/>
  <c r="N510" i="52" s="1"/>
  <c r="N17" i="52"/>
  <c r="N99" i="52" s="1"/>
  <c r="N181" i="52" s="1"/>
  <c r="N263" i="52" s="1"/>
  <c r="N345" i="52" s="1"/>
  <c r="N427" i="52" s="1"/>
  <c r="N509" i="52" s="1"/>
  <c r="N16" i="52"/>
  <c r="N98" i="52" s="1"/>
  <c r="N180" i="52" s="1"/>
  <c r="N262" i="52" s="1"/>
  <c r="N344" i="52" s="1"/>
  <c r="N426" i="52" s="1"/>
  <c r="N508" i="52" s="1"/>
  <c r="N117" i="53"/>
  <c r="N199" i="53" s="1"/>
  <c r="N281" i="53" s="1"/>
  <c r="N363" i="53" s="1"/>
  <c r="N445" i="53" s="1"/>
  <c r="N527" i="53" s="1"/>
  <c r="N97" i="53"/>
  <c r="N179" i="53" s="1"/>
  <c r="N261" i="53" s="1"/>
  <c r="N343" i="53" s="1"/>
  <c r="N425" i="53" s="1"/>
  <c r="N507" i="53" s="1"/>
  <c r="N96" i="53"/>
  <c r="N178" i="53" s="1"/>
  <c r="N260" i="53" s="1"/>
  <c r="N342" i="53" s="1"/>
  <c r="N424" i="53" s="1"/>
  <c r="N506" i="53" s="1"/>
  <c r="N95" i="53"/>
  <c r="N177" i="53" s="1"/>
  <c r="N259" i="53" s="1"/>
  <c r="N341" i="53" s="1"/>
  <c r="N423" i="53" s="1"/>
  <c r="N505" i="53" s="1"/>
  <c r="N94" i="53"/>
  <c r="N176" i="53" s="1"/>
  <c r="N258" i="53" s="1"/>
  <c r="N340" i="53" s="1"/>
  <c r="N422" i="53" s="1"/>
  <c r="N504" i="53" s="1"/>
  <c r="N93" i="53"/>
  <c r="N175" i="53" s="1"/>
  <c r="N257" i="53" s="1"/>
  <c r="N339" i="53" s="1"/>
  <c r="N421" i="53" s="1"/>
  <c r="N503" i="53" s="1"/>
  <c r="N92" i="53"/>
  <c r="N174" i="53" s="1"/>
  <c r="N256" i="53" s="1"/>
  <c r="N338" i="53" s="1"/>
  <c r="N420" i="53" s="1"/>
  <c r="N502" i="53" s="1"/>
  <c r="N91" i="53"/>
  <c r="N173" i="53" s="1"/>
  <c r="N255" i="53" s="1"/>
  <c r="N337" i="53" s="1"/>
  <c r="N419" i="53" s="1"/>
  <c r="N501" i="53" s="1"/>
  <c r="N90" i="53"/>
  <c r="N172" i="53" s="1"/>
  <c r="N254" i="53" s="1"/>
  <c r="N336" i="53" s="1"/>
  <c r="N418" i="53" s="1"/>
  <c r="N500" i="53" s="1"/>
  <c r="N89" i="53"/>
  <c r="N171" i="53" s="1"/>
  <c r="N253" i="53" s="1"/>
  <c r="N335" i="53" s="1"/>
  <c r="N417" i="53" s="1"/>
  <c r="N499" i="53" s="1"/>
  <c r="N88" i="53"/>
  <c r="N170" i="53" s="1"/>
  <c r="N252" i="53" s="1"/>
  <c r="N334" i="53" s="1"/>
  <c r="N416" i="53" s="1"/>
  <c r="N498" i="53" s="1"/>
  <c r="N87" i="53"/>
  <c r="N169" i="53" s="1"/>
  <c r="N251" i="53" s="1"/>
  <c r="N333" i="53" s="1"/>
  <c r="N415" i="53" s="1"/>
  <c r="N497" i="53" s="1"/>
  <c r="N86" i="53"/>
  <c r="N168" i="53" s="1"/>
  <c r="N250" i="53" s="1"/>
  <c r="N332" i="53" s="1"/>
  <c r="N414" i="53" s="1"/>
  <c r="N496" i="53" s="1"/>
  <c r="N36" i="53"/>
  <c r="N118" i="53" s="1"/>
  <c r="N200" i="53" s="1"/>
  <c r="N282" i="53" s="1"/>
  <c r="N364" i="53" s="1"/>
  <c r="N446" i="53" s="1"/>
  <c r="N528" i="53" s="1"/>
  <c r="N34" i="53"/>
  <c r="N116" i="53" s="1"/>
  <c r="N198" i="53" s="1"/>
  <c r="N280" i="53" s="1"/>
  <c r="N362" i="53" s="1"/>
  <c r="N444" i="53" s="1"/>
  <c r="N526" i="53" s="1"/>
  <c r="N33" i="53"/>
  <c r="N115" i="53" s="1"/>
  <c r="N197" i="53" s="1"/>
  <c r="N279" i="53" s="1"/>
  <c r="N361" i="53" s="1"/>
  <c r="N443" i="53" s="1"/>
  <c r="N525" i="53" s="1"/>
  <c r="N32" i="53"/>
  <c r="N114" i="53" s="1"/>
  <c r="N196" i="53" s="1"/>
  <c r="N278" i="53" s="1"/>
  <c r="N360" i="53" s="1"/>
  <c r="N442" i="53" s="1"/>
  <c r="N524" i="53" s="1"/>
  <c r="N31" i="53"/>
  <c r="N113" i="53" s="1"/>
  <c r="N195" i="53" s="1"/>
  <c r="N277" i="53" s="1"/>
  <c r="N359" i="53" s="1"/>
  <c r="N441" i="53" s="1"/>
  <c r="N523" i="53" s="1"/>
  <c r="N30" i="53"/>
  <c r="N112" i="53" s="1"/>
  <c r="N194" i="53" s="1"/>
  <c r="N276" i="53" s="1"/>
  <c r="N358" i="53" s="1"/>
  <c r="N440" i="53" s="1"/>
  <c r="N522" i="53" s="1"/>
  <c r="N29" i="53"/>
  <c r="N111" i="53" s="1"/>
  <c r="N193" i="53" s="1"/>
  <c r="N275" i="53" s="1"/>
  <c r="N357" i="53" s="1"/>
  <c r="N439" i="53" s="1"/>
  <c r="N521" i="53" s="1"/>
  <c r="N28" i="53"/>
  <c r="N110" i="53" s="1"/>
  <c r="N192" i="53" s="1"/>
  <c r="N274" i="53" s="1"/>
  <c r="N356" i="53" s="1"/>
  <c r="N438" i="53" s="1"/>
  <c r="N520" i="53" s="1"/>
  <c r="N27" i="53"/>
  <c r="N109" i="53" s="1"/>
  <c r="N191" i="53" s="1"/>
  <c r="N273" i="53" s="1"/>
  <c r="N355" i="53" s="1"/>
  <c r="N437" i="53" s="1"/>
  <c r="N519" i="53" s="1"/>
  <c r="N26" i="53"/>
  <c r="N108" i="53" s="1"/>
  <c r="N190" i="53" s="1"/>
  <c r="N272" i="53" s="1"/>
  <c r="N354" i="53" s="1"/>
  <c r="N436" i="53" s="1"/>
  <c r="N518" i="53" s="1"/>
  <c r="N25" i="53"/>
  <c r="N107" i="53" s="1"/>
  <c r="N189" i="53" s="1"/>
  <c r="N271" i="53" s="1"/>
  <c r="N353" i="53" s="1"/>
  <c r="N435" i="53" s="1"/>
  <c r="N517" i="53" s="1"/>
  <c r="N24" i="53"/>
  <c r="N106" i="53" s="1"/>
  <c r="N188" i="53" s="1"/>
  <c r="N270" i="53" s="1"/>
  <c r="N352" i="53" s="1"/>
  <c r="N434" i="53" s="1"/>
  <c r="N516" i="53" s="1"/>
  <c r="N23" i="53"/>
  <c r="N105" i="53" s="1"/>
  <c r="N187" i="53" s="1"/>
  <c r="N269" i="53" s="1"/>
  <c r="N351" i="53" s="1"/>
  <c r="N433" i="53" s="1"/>
  <c r="N515" i="53" s="1"/>
  <c r="N22" i="53"/>
  <c r="N104" i="53" s="1"/>
  <c r="N186" i="53" s="1"/>
  <c r="N268" i="53" s="1"/>
  <c r="N350" i="53" s="1"/>
  <c r="N432" i="53" s="1"/>
  <c r="N514" i="53" s="1"/>
  <c r="N21" i="53"/>
  <c r="N103" i="53" s="1"/>
  <c r="N185" i="53" s="1"/>
  <c r="N267" i="53" s="1"/>
  <c r="N349" i="53" s="1"/>
  <c r="N431" i="53" s="1"/>
  <c r="N513" i="53" s="1"/>
  <c r="N20" i="53"/>
  <c r="N102" i="53" s="1"/>
  <c r="N184" i="53" s="1"/>
  <c r="N266" i="53" s="1"/>
  <c r="N348" i="53" s="1"/>
  <c r="N430" i="53" s="1"/>
  <c r="N512" i="53" s="1"/>
  <c r="N19" i="53"/>
  <c r="N101" i="53" s="1"/>
  <c r="N183" i="53" s="1"/>
  <c r="N265" i="53" s="1"/>
  <c r="N347" i="53" s="1"/>
  <c r="N429" i="53" s="1"/>
  <c r="N511" i="53" s="1"/>
  <c r="N18" i="53"/>
  <c r="N100" i="53" s="1"/>
  <c r="N182" i="53" s="1"/>
  <c r="N264" i="53" s="1"/>
  <c r="N346" i="53" s="1"/>
  <c r="N428" i="53" s="1"/>
  <c r="N510" i="53" s="1"/>
  <c r="N17" i="53"/>
  <c r="N99" i="53" s="1"/>
  <c r="N181" i="53" s="1"/>
  <c r="N263" i="53" s="1"/>
  <c r="N345" i="53" s="1"/>
  <c r="N427" i="53" s="1"/>
  <c r="N509" i="53" s="1"/>
  <c r="N16" i="53"/>
  <c r="N98" i="53" s="1"/>
  <c r="N180" i="53" s="1"/>
  <c r="N262" i="53" s="1"/>
  <c r="N344" i="53" s="1"/>
  <c r="N426" i="53" s="1"/>
  <c r="N508" i="53" s="1"/>
  <c r="N117" i="54"/>
  <c r="N199" i="54" s="1"/>
  <c r="N281" i="54" s="1"/>
  <c r="N363" i="54" s="1"/>
  <c r="N445" i="54" s="1"/>
  <c r="N527" i="54" s="1"/>
  <c r="N97" i="54"/>
  <c r="N179" i="54" s="1"/>
  <c r="N261" i="54" s="1"/>
  <c r="N343" i="54" s="1"/>
  <c r="N425" i="54" s="1"/>
  <c r="N507" i="54" s="1"/>
  <c r="N96" i="54"/>
  <c r="N178" i="54" s="1"/>
  <c r="N260" i="54" s="1"/>
  <c r="N342" i="54" s="1"/>
  <c r="N424" i="54" s="1"/>
  <c r="N506" i="54" s="1"/>
  <c r="N95" i="54"/>
  <c r="N177" i="54" s="1"/>
  <c r="N259" i="54" s="1"/>
  <c r="N341" i="54" s="1"/>
  <c r="N423" i="54" s="1"/>
  <c r="N505" i="54" s="1"/>
  <c r="N94" i="54"/>
  <c r="N176" i="54" s="1"/>
  <c r="N258" i="54" s="1"/>
  <c r="N340" i="54" s="1"/>
  <c r="N422" i="54" s="1"/>
  <c r="N504" i="54" s="1"/>
  <c r="N93" i="54"/>
  <c r="N175" i="54" s="1"/>
  <c r="N257" i="54" s="1"/>
  <c r="N339" i="54" s="1"/>
  <c r="N421" i="54" s="1"/>
  <c r="N503" i="54" s="1"/>
  <c r="N92" i="54"/>
  <c r="N174" i="54" s="1"/>
  <c r="N256" i="54" s="1"/>
  <c r="N338" i="54" s="1"/>
  <c r="N420" i="54" s="1"/>
  <c r="N502" i="54" s="1"/>
  <c r="N91" i="54"/>
  <c r="N173" i="54" s="1"/>
  <c r="N255" i="54" s="1"/>
  <c r="N337" i="54" s="1"/>
  <c r="N419" i="54" s="1"/>
  <c r="N501" i="54" s="1"/>
  <c r="N90" i="54"/>
  <c r="N172" i="54" s="1"/>
  <c r="N254" i="54" s="1"/>
  <c r="N336" i="54" s="1"/>
  <c r="N418" i="54" s="1"/>
  <c r="N500" i="54" s="1"/>
  <c r="N89" i="54"/>
  <c r="N171" i="54" s="1"/>
  <c r="N253" i="54" s="1"/>
  <c r="N335" i="54" s="1"/>
  <c r="N417" i="54" s="1"/>
  <c r="N499" i="54" s="1"/>
  <c r="N88" i="54"/>
  <c r="N170" i="54" s="1"/>
  <c r="N252" i="54" s="1"/>
  <c r="N334" i="54" s="1"/>
  <c r="N416" i="54" s="1"/>
  <c r="N498" i="54" s="1"/>
  <c r="N87" i="54"/>
  <c r="N169" i="54" s="1"/>
  <c r="N251" i="54" s="1"/>
  <c r="N333" i="54" s="1"/>
  <c r="N415" i="54" s="1"/>
  <c r="N497" i="54" s="1"/>
  <c r="N86" i="54"/>
  <c r="N168" i="54" s="1"/>
  <c r="N250" i="54" s="1"/>
  <c r="N332" i="54" s="1"/>
  <c r="N414" i="54" s="1"/>
  <c r="N496" i="54" s="1"/>
  <c r="N36" i="54"/>
  <c r="N118" i="54" s="1"/>
  <c r="N200" i="54" s="1"/>
  <c r="N282" i="54" s="1"/>
  <c r="N364" i="54" s="1"/>
  <c r="N446" i="54" s="1"/>
  <c r="N528" i="54" s="1"/>
  <c r="N34" i="54"/>
  <c r="N116" i="54" s="1"/>
  <c r="N198" i="54" s="1"/>
  <c r="N280" i="54" s="1"/>
  <c r="N362" i="54" s="1"/>
  <c r="N444" i="54" s="1"/>
  <c r="N526" i="54" s="1"/>
  <c r="N33" i="54"/>
  <c r="N115" i="54" s="1"/>
  <c r="N197" i="54" s="1"/>
  <c r="N279" i="54" s="1"/>
  <c r="N361" i="54" s="1"/>
  <c r="N443" i="54" s="1"/>
  <c r="N525" i="54" s="1"/>
  <c r="N32" i="54"/>
  <c r="N114" i="54" s="1"/>
  <c r="N196" i="54" s="1"/>
  <c r="N278" i="54" s="1"/>
  <c r="N360" i="54" s="1"/>
  <c r="N442" i="54" s="1"/>
  <c r="N524" i="54" s="1"/>
  <c r="N31" i="54"/>
  <c r="N113" i="54" s="1"/>
  <c r="N195" i="54" s="1"/>
  <c r="N277" i="54" s="1"/>
  <c r="N359" i="54" s="1"/>
  <c r="N441" i="54" s="1"/>
  <c r="N523" i="54" s="1"/>
  <c r="N30" i="54"/>
  <c r="N112" i="54" s="1"/>
  <c r="N194" i="54" s="1"/>
  <c r="N276" i="54" s="1"/>
  <c r="N358" i="54" s="1"/>
  <c r="N440" i="54" s="1"/>
  <c r="N522" i="54" s="1"/>
  <c r="N29" i="54"/>
  <c r="N111" i="54" s="1"/>
  <c r="N193" i="54" s="1"/>
  <c r="N275" i="54" s="1"/>
  <c r="N357" i="54" s="1"/>
  <c r="N439" i="54" s="1"/>
  <c r="N521" i="54" s="1"/>
  <c r="N28" i="54"/>
  <c r="N110" i="54" s="1"/>
  <c r="N192" i="54" s="1"/>
  <c r="N274" i="54" s="1"/>
  <c r="N356" i="54" s="1"/>
  <c r="N438" i="54" s="1"/>
  <c r="N520" i="54" s="1"/>
  <c r="N27" i="54"/>
  <c r="N109" i="54" s="1"/>
  <c r="N191" i="54" s="1"/>
  <c r="N273" i="54" s="1"/>
  <c r="N355" i="54" s="1"/>
  <c r="N437" i="54" s="1"/>
  <c r="N519" i="54" s="1"/>
  <c r="N26" i="54"/>
  <c r="N108" i="54" s="1"/>
  <c r="N190" i="54" s="1"/>
  <c r="N272" i="54" s="1"/>
  <c r="N354" i="54" s="1"/>
  <c r="N436" i="54" s="1"/>
  <c r="N518" i="54" s="1"/>
  <c r="N25" i="54"/>
  <c r="N107" i="54" s="1"/>
  <c r="N189" i="54" s="1"/>
  <c r="N271" i="54" s="1"/>
  <c r="N353" i="54" s="1"/>
  <c r="N435" i="54" s="1"/>
  <c r="N517" i="54" s="1"/>
  <c r="N24" i="54"/>
  <c r="N106" i="54" s="1"/>
  <c r="N188" i="54" s="1"/>
  <c r="N270" i="54" s="1"/>
  <c r="N352" i="54" s="1"/>
  <c r="N434" i="54" s="1"/>
  <c r="N516" i="54" s="1"/>
  <c r="N23" i="54"/>
  <c r="N105" i="54" s="1"/>
  <c r="N187" i="54" s="1"/>
  <c r="N269" i="54" s="1"/>
  <c r="N351" i="54" s="1"/>
  <c r="N433" i="54" s="1"/>
  <c r="N515" i="54" s="1"/>
  <c r="N22" i="54"/>
  <c r="N104" i="54" s="1"/>
  <c r="N186" i="54" s="1"/>
  <c r="N268" i="54" s="1"/>
  <c r="N350" i="54" s="1"/>
  <c r="N432" i="54" s="1"/>
  <c r="N514" i="54" s="1"/>
  <c r="N21" i="54"/>
  <c r="N103" i="54" s="1"/>
  <c r="N185" i="54" s="1"/>
  <c r="N267" i="54" s="1"/>
  <c r="N349" i="54" s="1"/>
  <c r="N431" i="54" s="1"/>
  <c r="N513" i="54" s="1"/>
  <c r="N20" i="54"/>
  <c r="N102" i="54" s="1"/>
  <c r="N184" i="54" s="1"/>
  <c r="N266" i="54" s="1"/>
  <c r="N348" i="54" s="1"/>
  <c r="N430" i="54" s="1"/>
  <c r="N512" i="54" s="1"/>
  <c r="N19" i="54"/>
  <c r="N101" i="54" s="1"/>
  <c r="N183" i="54" s="1"/>
  <c r="N265" i="54" s="1"/>
  <c r="N347" i="54" s="1"/>
  <c r="N429" i="54" s="1"/>
  <c r="N511" i="54" s="1"/>
  <c r="N18" i="54"/>
  <c r="N100" i="54" s="1"/>
  <c r="N182" i="54" s="1"/>
  <c r="N264" i="54" s="1"/>
  <c r="N346" i="54" s="1"/>
  <c r="N428" i="54" s="1"/>
  <c r="N510" i="54" s="1"/>
  <c r="N17" i="54"/>
  <c r="N99" i="54" s="1"/>
  <c r="N181" i="54" s="1"/>
  <c r="N263" i="54" s="1"/>
  <c r="N345" i="54" s="1"/>
  <c r="N427" i="54" s="1"/>
  <c r="N509" i="54" s="1"/>
  <c r="N16" i="54"/>
  <c r="N98" i="54" s="1"/>
  <c r="N180" i="54" s="1"/>
  <c r="N262" i="54" s="1"/>
  <c r="N344" i="54" s="1"/>
  <c r="N426" i="54" s="1"/>
  <c r="N508" i="54" s="1"/>
  <c r="N117" i="55"/>
  <c r="N199" i="55" s="1"/>
  <c r="N281" i="55" s="1"/>
  <c r="N363" i="55" s="1"/>
  <c r="N445" i="55" s="1"/>
  <c r="N527" i="55" s="1"/>
  <c r="N97" i="55"/>
  <c r="N179" i="55" s="1"/>
  <c r="N261" i="55" s="1"/>
  <c r="N343" i="55" s="1"/>
  <c r="N425" i="55" s="1"/>
  <c r="N507" i="55" s="1"/>
  <c r="N96" i="55"/>
  <c r="N178" i="55" s="1"/>
  <c r="N260" i="55" s="1"/>
  <c r="N342" i="55" s="1"/>
  <c r="N424" i="55" s="1"/>
  <c r="N506" i="55" s="1"/>
  <c r="N95" i="55"/>
  <c r="N177" i="55" s="1"/>
  <c r="N259" i="55" s="1"/>
  <c r="N341" i="55" s="1"/>
  <c r="N423" i="55" s="1"/>
  <c r="N505" i="55" s="1"/>
  <c r="N94" i="55"/>
  <c r="N176" i="55" s="1"/>
  <c r="N258" i="55" s="1"/>
  <c r="N340" i="55" s="1"/>
  <c r="N422" i="55" s="1"/>
  <c r="N504" i="55" s="1"/>
  <c r="N93" i="55"/>
  <c r="N175" i="55" s="1"/>
  <c r="N257" i="55" s="1"/>
  <c r="N339" i="55" s="1"/>
  <c r="N421" i="55" s="1"/>
  <c r="N503" i="55" s="1"/>
  <c r="N92" i="55"/>
  <c r="N174" i="55" s="1"/>
  <c r="N256" i="55" s="1"/>
  <c r="N338" i="55" s="1"/>
  <c r="N420" i="55" s="1"/>
  <c r="N502" i="55" s="1"/>
  <c r="N91" i="55"/>
  <c r="N173" i="55" s="1"/>
  <c r="N255" i="55" s="1"/>
  <c r="N337" i="55" s="1"/>
  <c r="N419" i="55" s="1"/>
  <c r="N501" i="55" s="1"/>
  <c r="N90" i="55"/>
  <c r="N172" i="55" s="1"/>
  <c r="N254" i="55" s="1"/>
  <c r="N336" i="55" s="1"/>
  <c r="N418" i="55" s="1"/>
  <c r="N500" i="55" s="1"/>
  <c r="N89" i="55"/>
  <c r="N171" i="55" s="1"/>
  <c r="N253" i="55" s="1"/>
  <c r="N335" i="55" s="1"/>
  <c r="N417" i="55" s="1"/>
  <c r="N499" i="55" s="1"/>
  <c r="N88" i="55"/>
  <c r="N170" i="55" s="1"/>
  <c r="N252" i="55" s="1"/>
  <c r="N334" i="55" s="1"/>
  <c r="N416" i="55" s="1"/>
  <c r="N498" i="55" s="1"/>
  <c r="N87" i="55"/>
  <c r="N169" i="55" s="1"/>
  <c r="N251" i="55" s="1"/>
  <c r="N333" i="55" s="1"/>
  <c r="N415" i="55" s="1"/>
  <c r="N497" i="55" s="1"/>
  <c r="N86" i="55"/>
  <c r="N168" i="55" s="1"/>
  <c r="N250" i="55" s="1"/>
  <c r="N332" i="55" s="1"/>
  <c r="N414" i="55" s="1"/>
  <c r="N496" i="55" s="1"/>
  <c r="N36" i="55"/>
  <c r="N118" i="55" s="1"/>
  <c r="N200" i="55" s="1"/>
  <c r="N282" i="55" s="1"/>
  <c r="N364" i="55" s="1"/>
  <c r="N446" i="55" s="1"/>
  <c r="N528" i="55" s="1"/>
  <c r="N34" i="55"/>
  <c r="N116" i="55" s="1"/>
  <c r="N198" i="55" s="1"/>
  <c r="N280" i="55" s="1"/>
  <c r="N362" i="55" s="1"/>
  <c r="N444" i="55" s="1"/>
  <c r="N526" i="55" s="1"/>
  <c r="N33" i="55"/>
  <c r="N115" i="55" s="1"/>
  <c r="N197" i="55" s="1"/>
  <c r="N279" i="55" s="1"/>
  <c r="N361" i="55" s="1"/>
  <c r="N443" i="55" s="1"/>
  <c r="N525" i="55" s="1"/>
  <c r="N32" i="55"/>
  <c r="N114" i="55" s="1"/>
  <c r="N196" i="55" s="1"/>
  <c r="N278" i="55" s="1"/>
  <c r="N360" i="55" s="1"/>
  <c r="N442" i="55" s="1"/>
  <c r="N524" i="55" s="1"/>
  <c r="N31" i="55"/>
  <c r="N113" i="55" s="1"/>
  <c r="N195" i="55" s="1"/>
  <c r="N277" i="55" s="1"/>
  <c r="N359" i="55" s="1"/>
  <c r="N441" i="55" s="1"/>
  <c r="N523" i="55" s="1"/>
  <c r="N30" i="55"/>
  <c r="N112" i="55" s="1"/>
  <c r="N194" i="55" s="1"/>
  <c r="N276" i="55" s="1"/>
  <c r="N358" i="55" s="1"/>
  <c r="N440" i="55" s="1"/>
  <c r="N522" i="55" s="1"/>
  <c r="N29" i="55"/>
  <c r="N111" i="55" s="1"/>
  <c r="N193" i="55" s="1"/>
  <c r="N275" i="55" s="1"/>
  <c r="N357" i="55" s="1"/>
  <c r="N439" i="55" s="1"/>
  <c r="N521" i="55" s="1"/>
  <c r="N28" i="55"/>
  <c r="N110" i="55" s="1"/>
  <c r="N192" i="55" s="1"/>
  <c r="N274" i="55" s="1"/>
  <c r="N356" i="55" s="1"/>
  <c r="N438" i="55" s="1"/>
  <c r="N520" i="55" s="1"/>
  <c r="N27" i="55"/>
  <c r="N109" i="55" s="1"/>
  <c r="N191" i="55" s="1"/>
  <c r="N273" i="55" s="1"/>
  <c r="N355" i="55" s="1"/>
  <c r="N437" i="55" s="1"/>
  <c r="N519" i="55" s="1"/>
  <c r="N26" i="55"/>
  <c r="N108" i="55" s="1"/>
  <c r="N190" i="55" s="1"/>
  <c r="N272" i="55" s="1"/>
  <c r="N354" i="55" s="1"/>
  <c r="N436" i="55" s="1"/>
  <c r="N518" i="55" s="1"/>
  <c r="N25" i="55"/>
  <c r="N107" i="55" s="1"/>
  <c r="N189" i="55" s="1"/>
  <c r="N271" i="55" s="1"/>
  <c r="N353" i="55" s="1"/>
  <c r="N435" i="55" s="1"/>
  <c r="N517" i="55" s="1"/>
  <c r="N24" i="55"/>
  <c r="N106" i="55" s="1"/>
  <c r="N188" i="55" s="1"/>
  <c r="N270" i="55" s="1"/>
  <c r="N352" i="55" s="1"/>
  <c r="N434" i="55" s="1"/>
  <c r="N516" i="55" s="1"/>
  <c r="N23" i="55"/>
  <c r="N105" i="55" s="1"/>
  <c r="N187" i="55" s="1"/>
  <c r="N269" i="55" s="1"/>
  <c r="N351" i="55" s="1"/>
  <c r="N433" i="55" s="1"/>
  <c r="N515" i="55" s="1"/>
  <c r="N22" i="55"/>
  <c r="N104" i="55" s="1"/>
  <c r="N186" i="55" s="1"/>
  <c r="N268" i="55" s="1"/>
  <c r="N350" i="55" s="1"/>
  <c r="N432" i="55" s="1"/>
  <c r="N514" i="55" s="1"/>
  <c r="N21" i="55"/>
  <c r="N103" i="55" s="1"/>
  <c r="N185" i="55" s="1"/>
  <c r="N267" i="55" s="1"/>
  <c r="N349" i="55" s="1"/>
  <c r="N431" i="55" s="1"/>
  <c r="N513" i="55" s="1"/>
  <c r="N20" i="55"/>
  <c r="N102" i="55" s="1"/>
  <c r="N184" i="55" s="1"/>
  <c r="N266" i="55" s="1"/>
  <c r="N348" i="55" s="1"/>
  <c r="N430" i="55" s="1"/>
  <c r="N512" i="55" s="1"/>
  <c r="N19" i="55"/>
  <c r="N101" i="55" s="1"/>
  <c r="N183" i="55" s="1"/>
  <c r="N265" i="55" s="1"/>
  <c r="N347" i="55" s="1"/>
  <c r="N429" i="55" s="1"/>
  <c r="N511" i="55" s="1"/>
  <c r="N18" i="55"/>
  <c r="N100" i="55" s="1"/>
  <c r="N182" i="55" s="1"/>
  <c r="N264" i="55" s="1"/>
  <c r="N346" i="55" s="1"/>
  <c r="N428" i="55" s="1"/>
  <c r="N510" i="55" s="1"/>
  <c r="N17" i="55"/>
  <c r="N99" i="55" s="1"/>
  <c r="N181" i="55" s="1"/>
  <c r="N263" i="55" s="1"/>
  <c r="N345" i="55" s="1"/>
  <c r="N427" i="55" s="1"/>
  <c r="N509" i="55" s="1"/>
  <c r="N16" i="55"/>
  <c r="N98" i="55" s="1"/>
  <c r="N180" i="55" s="1"/>
  <c r="N262" i="55" s="1"/>
  <c r="N344" i="55" s="1"/>
  <c r="N426" i="55" s="1"/>
  <c r="N508" i="55" s="1"/>
  <c r="N117" i="56"/>
  <c r="N199" i="56" s="1"/>
  <c r="N281" i="56" s="1"/>
  <c r="N363" i="56" s="1"/>
  <c r="N445" i="56" s="1"/>
  <c r="N527" i="56" s="1"/>
  <c r="N97" i="56"/>
  <c r="N179" i="56" s="1"/>
  <c r="N261" i="56" s="1"/>
  <c r="N343" i="56" s="1"/>
  <c r="N425" i="56" s="1"/>
  <c r="N507" i="56" s="1"/>
  <c r="N96" i="56"/>
  <c r="N178" i="56" s="1"/>
  <c r="N260" i="56" s="1"/>
  <c r="N342" i="56" s="1"/>
  <c r="N424" i="56" s="1"/>
  <c r="N506" i="56" s="1"/>
  <c r="N95" i="56"/>
  <c r="N177" i="56" s="1"/>
  <c r="N259" i="56" s="1"/>
  <c r="N341" i="56" s="1"/>
  <c r="N423" i="56" s="1"/>
  <c r="N505" i="56" s="1"/>
  <c r="N94" i="56"/>
  <c r="N176" i="56" s="1"/>
  <c r="N258" i="56" s="1"/>
  <c r="N340" i="56" s="1"/>
  <c r="N422" i="56" s="1"/>
  <c r="N504" i="56" s="1"/>
  <c r="N93" i="56"/>
  <c r="N175" i="56" s="1"/>
  <c r="N257" i="56" s="1"/>
  <c r="N339" i="56" s="1"/>
  <c r="N421" i="56" s="1"/>
  <c r="N503" i="56" s="1"/>
  <c r="N92" i="56"/>
  <c r="N174" i="56" s="1"/>
  <c r="N256" i="56" s="1"/>
  <c r="N338" i="56" s="1"/>
  <c r="N420" i="56" s="1"/>
  <c r="N502" i="56" s="1"/>
  <c r="N91" i="56"/>
  <c r="N173" i="56" s="1"/>
  <c r="N255" i="56" s="1"/>
  <c r="N337" i="56" s="1"/>
  <c r="N419" i="56" s="1"/>
  <c r="N501" i="56" s="1"/>
  <c r="N90" i="56"/>
  <c r="N172" i="56" s="1"/>
  <c r="N254" i="56" s="1"/>
  <c r="N336" i="56" s="1"/>
  <c r="N418" i="56" s="1"/>
  <c r="N500" i="56" s="1"/>
  <c r="N89" i="56"/>
  <c r="N171" i="56" s="1"/>
  <c r="N253" i="56" s="1"/>
  <c r="N335" i="56" s="1"/>
  <c r="N417" i="56" s="1"/>
  <c r="N499" i="56" s="1"/>
  <c r="N88" i="56"/>
  <c r="N170" i="56" s="1"/>
  <c r="N252" i="56" s="1"/>
  <c r="N334" i="56" s="1"/>
  <c r="N416" i="56" s="1"/>
  <c r="N498" i="56" s="1"/>
  <c r="N87" i="56"/>
  <c r="N169" i="56" s="1"/>
  <c r="N251" i="56" s="1"/>
  <c r="N333" i="56" s="1"/>
  <c r="N415" i="56" s="1"/>
  <c r="N497" i="56" s="1"/>
  <c r="N86" i="56"/>
  <c r="N168" i="56" s="1"/>
  <c r="N250" i="56" s="1"/>
  <c r="N332" i="56" s="1"/>
  <c r="N414" i="56" s="1"/>
  <c r="N496" i="56" s="1"/>
  <c r="N36" i="56"/>
  <c r="N37" i="56" s="1"/>
  <c r="N34" i="56"/>
  <c r="N116" i="56" s="1"/>
  <c r="N198" i="56" s="1"/>
  <c r="N280" i="56" s="1"/>
  <c r="N362" i="56" s="1"/>
  <c r="N444" i="56" s="1"/>
  <c r="N526" i="56" s="1"/>
  <c r="N33" i="56"/>
  <c r="N115" i="56" s="1"/>
  <c r="N197" i="56" s="1"/>
  <c r="N279" i="56" s="1"/>
  <c r="N361" i="56" s="1"/>
  <c r="N443" i="56" s="1"/>
  <c r="N525" i="56" s="1"/>
  <c r="N32" i="56"/>
  <c r="N114" i="56" s="1"/>
  <c r="N196" i="56" s="1"/>
  <c r="N278" i="56" s="1"/>
  <c r="N360" i="56" s="1"/>
  <c r="N442" i="56" s="1"/>
  <c r="N524" i="56" s="1"/>
  <c r="N31" i="56"/>
  <c r="N113" i="56" s="1"/>
  <c r="N195" i="56" s="1"/>
  <c r="N277" i="56" s="1"/>
  <c r="N359" i="56" s="1"/>
  <c r="N441" i="56" s="1"/>
  <c r="N523" i="56" s="1"/>
  <c r="N30" i="56"/>
  <c r="N112" i="56" s="1"/>
  <c r="N194" i="56" s="1"/>
  <c r="N276" i="56" s="1"/>
  <c r="N358" i="56" s="1"/>
  <c r="N440" i="56" s="1"/>
  <c r="N522" i="56" s="1"/>
  <c r="N29" i="56"/>
  <c r="N111" i="56" s="1"/>
  <c r="N193" i="56" s="1"/>
  <c r="N275" i="56" s="1"/>
  <c r="N357" i="56" s="1"/>
  <c r="N439" i="56" s="1"/>
  <c r="N521" i="56" s="1"/>
  <c r="N28" i="56"/>
  <c r="N110" i="56" s="1"/>
  <c r="N192" i="56" s="1"/>
  <c r="N274" i="56" s="1"/>
  <c r="N356" i="56" s="1"/>
  <c r="N438" i="56" s="1"/>
  <c r="N520" i="56" s="1"/>
  <c r="N27" i="56"/>
  <c r="N109" i="56" s="1"/>
  <c r="N191" i="56" s="1"/>
  <c r="N273" i="56" s="1"/>
  <c r="N355" i="56" s="1"/>
  <c r="N437" i="56" s="1"/>
  <c r="N519" i="56" s="1"/>
  <c r="N26" i="56"/>
  <c r="N108" i="56" s="1"/>
  <c r="N190" i="56" s="1"/>
  <c r="N272" i="56" s="1"/>
  <c r="N354" i="56" s="1"/>
  <c r="N436" i="56" s="1"/>
  <c r="N518" i="56" s="1"/>
  <c r="N25" i="56"/>
  <c r="N107" i="56" s="1"/>
  <c r="N189" i="56" s="1"/>
  <c r="N271" i="56" s="1"/>
  <c r="N353" i="56" s="1"/>
  <c r="N435" i="56" s="1"/>
  <c r="N517" i="56" s="1"/>
  <c r="N24" i="56"/>
  <c r="N106" i="56" s="1"/>
  <c r="N188" i="56" s="1"/>
  <c r="N270" i="56" s="1"/>
  <c r="N352" i="56" s="1"/>
  <c r="N434" i="56" s="1"/>
  <c r="N516" i="56" s="1"/>
  <c r="N23" i="56"/>
  <c r="N105" i="56" s="1"/>
  <c r="N187" i="56" s="1"/>
  <c r="N269" i="56" s="1"/>
  <c r="N351" i="56" s="1"/>
  <c r="N433" i="56" s="1"/>
  <c r="N515" i="56" s="1"/>
  <c r="N22" i="56"/>
  <c r="N104" i="56" s="1"/>
  <c r="N186" i="56" s="1"/>
  <c r="N268" i="56" s="1"/>
  <c r="N350" i="56" s="1"/>
  <c r="N432" i="56" s="1"/>
  <c r="N514" i="56" s="1"/>
  <c r="N21" i="56"/>
  <c r="N103" i="56" s="1"/>
  <c r="N185" i="56" s="1"/>
  <c r="N267" i="56" s="1"/>
  <c r="N349" i="56" s="1"/>
  <c r="N431" i="56" s="1"/>
  <c r="N513" i="56" s="1"/>
  <c r="N20" i="56"/>
  <c r="N102" i="56" s="1"/>
  <c r="N184" i="56" s="1"/>
  <c r="N266" i="56" s="1"/>
  <c r="N348" i="56" s="1"/>
  <c r="N430" i="56" s="1"/>
  <c r="N512" i="56" s="1"/>
  <c r="N19" i="56"/>
  <c r="N101" i="56" s="1"/>
  <c r="N183" i="56" s="1"/>
  <c r="N265" i="56" s="1"/>
  <c r="N347" i="56" s="1"/>
  <c r="N429" i="56" s="1"/>
  <c r="N511" i="56" s="1"/>
  <c r="N18" i="56"/>
  <c r="N100" i="56" s="1"/>
  <c r="N182" i="56" s="1"/>
  <c r="N264" i="56" s="1"/>
  <c r="N346" i="56" s="1"/>
  <c r="N428" i="56" s="1"/>
  <c r="N510" i="56" s="1"/>
  <c r="N17" i="56"/>
  <c r="N99" i="56" s="1"/>
  <c r="N181" i="56" s="1"/>
  <c r="N263" i="56" s="1"/>
  <c r="N345" i="56" s="1"/>
  <c r="N427" i="56" s="1"/>
  <c r="N509" i="56" s="1"/>
  <c r="N16" i="56"/>
  <c r="N98" i="56" s="1"/>
  <c r="N180" i="56" s="1"/>
  <c r="N262" i="56" s="1"/>
  <c r="N344" i="56" s="1"/>
  <c r="N426" i="56" s="1"/>
  <c r="N508" i="56" s="1"/>
  <c r="N117" i="57"/>
  <c r="N199" i="57" s="1"/>
  <c r="N281" i="57" s="1"/>
  <c r="N363" i="57" s="1"/>
  <c r="N445" i="57" s="1"/>
  <c r="N527" i="57" s="1"/>
  <c r="N97" i="57"/>
  <c r="N179" i="57" s="1"/>
  <c r="N261" i="57" s="1"/>
  <c r="N343" i="57" s="1"/>
  <c r="N425" i="57" s="1"/>
  <c r="N507" i="57" s="1"/>
  <c r="N96" i="57"/>
  <c r="N178" i="57" s="1"/>
  <c r="N260" i="57" s="1"/>
  <c r="N342" i="57" s="1"/>
  <c r="N424" i="57" s="1"/>
  <c r="N506" i="57" s="1"/>
  <c r="N95" i="57"/>
  <c r="N177" i="57" s="1"/>
  <c r="N259" i="57" s="1"/>
  <c r="N341" i="57" s="1"/>
  <c r="N423" i="57" s="1"/>
  <c r="N505" i="57" s="1"/>
  <c r="N94" i="57"/>
  <c r="N176" i="57" s="1"/>
  <c r="N258" i="57" s="1"/>
  <c r="N340" i="57" s="1"/>
  <c r="N422" i="57" s="1"/>
  <c r="N504" i="57" s="1"/>
  <c r="N93" i="57"/>
  <c r="N175" i="57" s="1"/>
  <c r="N257" i="57" s="1"/>
  <c r="N339" i="57" s="1"/>
  <c r="N421" i="57" s="1"/>
  <c r="N503" i="57" s="1"/>
  <c r="N92" i="57"/>
  <c r="N174" i="57" s="1"/>
  <c r="N256" i="57" s="1"/>
  <c r="N338" i="57" s="1"/>
  <c r="N420" i="57" s="1"/>
  <c r="N502" i="57" s="1"/>
  <c r="N91" i="57"/>
  <c r="N173" i="57" s="1"/>
  <c r="N255" i="57" s="1"/>
  <c r="N337" i="57" s="1"/>
  <c r="N419" i="57" s="1"/>
  <c r="N501" i="57" s="1"/>
  <c r="N90" i="57"/>
  <c r="N172" i="57" s="1"/>
  <c r="N254" i="57" s="1"/>
  <c r="N336" i="57" s="1"/>
  <c r="N418" i="57" s="1"/>
  <c r="N500" i="57" s="1"/>
  <c r="N89" i="57"/>
  <c r="N171" i="57" s="1"/>
  <c r="N253" i="57" s="1"/>
  <c r="N335" i="57" s="1"/>
  <c r="N417" i="57" s="1"/>
  <c r="N499" i="57" s="1"/>
  <c r="N88" i="57"/>
  <c r="N170" i="57" s="1"/>
  <c r="N252" i="57" s="1"/>
  <c r="N334" i="57" s="1"/>
  <c r="N416" i="57" s="1"/>
  <c r="N498" i="57" s="1"/>
  <c r="N87" i="57"/>
  <c r="N169" i="57" s="1"/>
  <c r="N251" i="57" s="1"/>
  <c r="N333" i="57" s="1"/>
  <c r="N415" i="57" s="1"/>
  <c r="N497" i="57" s="1"/>
  <c r="N86" i="57"/>
  <c r="N168" i="57" s="1"/>
  <c r="N250" i="57" s="1"/>
  <c r="N332" i="57" s="1"/>
  <c r="N414" i="57" s="1"/>
  <c r="N496" i="57" s="1"/>
  <c r="N36" i="57"/>
  <c r="N118" i="57" s="1"/>
  <c r="N200" i="57" s="1"/>
  <c r="N282" i="57" s="1"/>
  <c r="N364" i="57" s="1"/>
  <c r="N446" i="57" s="1"/>
  <c r="N528" i="57" s="1"/>
  <c r="N34" i="57"/>
  <c r="N116" i="57" s="1"/>
  <c r="N198" i="57" s="1"/>
  <c r="N280" i="57" s="1"/>
  <c r="N362" i="57" s="1"/>
  <c r="N444" i="57" s="1"/>
  <c r="N526" i="57" s="1"/>
  <c r="N33" i="57"/>
  <c r="N115" i="57" s="1"/>
  <c r="N197" i="57" s="1"/>
  <c r="N279" i="57" s="1"/>
  <c r="N361" i="57" s="1"/>
  <c r="N443" i="57" s="1"/>
  <c r="N525" i="57" s="1"/>
  <c r="N32" i="57"/>
  <c r="N114" i="57" s="1"/>
  <c r="N196" i="57" s="1"/>
  <c r="N278" i="57" s="1"/>
  <c r="N360" i="57" s="1"/>
  <c r="N442" i="57" s="1"/>
  <c r="N524" i="57" s="1"/>
  <c r="N31" i="57"/>
  <c r="N113" i="57" s="1"/>
  <c r="N195" i="57" s="1"/>
  <c r="N277" i="57" s="1"/>
  <c r="N359" i="57" s="1"/>
  <c r="N441" i="57" s="1"/>
  <c r="N523" i="57" s="1"/>
  <c r="N30" i="57"/>
  <c r="N112" i="57" s="1"/>
  <c r="N194" i="57" s="1"/>
  <c r="N276" i="57" s="1"/>
  <c r="N358" i="57" s="1"/>
  <c r="N440" i="57" s="1"/>
  <c r="N522" i="57" s="1"/>
  <c r="N29" i="57"/>
  <c r="N111" i="57" s="1"/>
  <c r="N193" i="57" s="1"/>
  <c r="N275" i="57" s="1"/>
  <c r="N357" i="57" s="1"/>
  <c r="N439" i="57" s="1"/>
  <c r="N521" i="57" s="1"/>
  <c r="N28" i="57"/>
  <c r="N110" i="57" s="1"/>
  <c r="N192" i="57" s="1"/>
  <c r="N274" i="57" s="1"/>
  <c r="N356" i="57" s="1"/>
  <c r="N438" i="57" s="1"/>
  <c r="N520" i="57" s="1"/>
  <c r="N27" i="57"/>
  <c r="N109" i="57" s="1"/>
  <c r="N191" i="57" s="1"/>
  <c r="N273" i="57" s="1"/>
  <c r="N355" i="57" s="1"/>
  <c r="N437" i="57" s="1"/>
  <c r="N519" i="57" s="1"/>
  <c r="N26" i="57"/>
  <c r="N108" i="57" s="1"/>
  <c r="N190" i="57" s="1"/>
  <c r="N272" i="57" s="1"/>
  <c r="N354" i="57" s="1"/>
  <c r="N436" i="57" s="1"/>
  <c r="N518" i="57" s="1"/>
  <c r="N25" i="57"/>
  <c r="N107" i="57" s="1"/>
  <c r="N189" i="57" s="1"/>
  <c r="N271" i="57" s="1"/>
  <c r="N353" i="57" s="1"/>
  <c r="N435" i="57" s="1"/>
  <c r="N517" i="57" s="1"/>
  <c r="N24" i="57"/>
  <c r="N106" i="57" s="1"/>
  <c r="N188" i="57" s="1"/>
  <c r="N270" i="57" s="1"/>
  <c r="N352" i="57" s="1"/>
  <c r="N434" i="57" s="1"/>
  <c r="N516" i="57" s="1"/>
  <c r="N23" i="57"/>
  <c r="N105" i="57" s="1"/>
  <c r="N187" i="57" s="1"/>
  <c r="N269" i="57" s="1"/>
  <c r="N351" i="57" s="1"/>
  <c r="N433" i="57" s="1"/>
  <c r="N515" i="57" s="1"/>
  <c r="N22" i="57"/>
  <c r="N104" i="57" s="1"/>
  <c r="N186" i="57" s="1"/>
  <c r="N268" i="57" s="1"/>
  <c r="N350" i="57" s="1"/>
  <c r="N432" i="57" s="1"/>
  <c r="N514" i="57" s="1"/>
  <c r="N21" i="57"/>
  <c r="N103" i="57" s="1"/>
  <c r="N185" i="57" s="1"/>
  <c r="N267" i="57" s="1"/>
  <c r="N349" i="57" s="1"/>
  <c r="N431" i="57" s="1"/>
  <c r="N513" i="57" s="1"/>
  <c r="N20" i="57"/>
  <c r="N102" i="57" s="1"/>
  <c r="N184" i="57" s="1"/>
  <c r="N266" i="57" s="1"/>
  <c r="N348" i="57" s="1"/>
  <c r="N430" i="57" s="1"/>
  <c r="N512" i="57" s="1"/>
  <c r="N19" i="57"/>
  <c r="N101" i="57" s="1"/>
  <c r="N183" i="57" s="1"/>
  <c r="N265" i="57" s="1"/>
  <c r="N347" i="57" s="1"/>
  <c r="N429" i="57" s="1"/>
  <c r="N511" i="57" s="1"/>
  <c r="N18" i="57"/>
  <c r="N100" i="57" s="1"/>
  <c r="N182" i="57" s="1"/>
  <c r="N264" i="57" s="1"/>
  <c r="N346" i="57" s="1"/>
  <c r="N428" i="57" s="1"/>
  <c r="N510" i="57" s="1"/>
  <c r="N17" i="57"/>
  <c r="N99" i="57" s="1"/>
  <c r="N181" i="57" s="1"/>
  <c r="N263" i="57" s="1"/>
  <c r="N345" i="57" s="1"/>
  <c r="N427" i="57" s="1"/>
  <c r="N509" i="57" s="1"/>
  <c r="N16" i="57"/>
  <c r="N98" i="57" s="1"/>
  <c r="N180" i="57" s="1"/>
  <c r="N262" i="57" s="1"/>
  <c r="N344" i="57" s="1"/>
  <c r="N426" i="57" s="1"/>
  <c r="N508" i="57" s="1"/>
  <c r="N117" i="58"/>
  <c r="N199" i="58" s="1"/>
  <c r="N281" i="58" s="1"/>
  <c r="N363" i="58" s="1"/>
  <c r="N445" i="58" s="1"/>
  <c r="N527" i="58" s="1"/>
  <c r="N97" i="58"/>
  <c r="N179" i="58" s="1"/>
  <c r="N261" i="58" s="1"/>
  <c r="N343" i="58" s="1"/>
  <c r="N425" i="58" s="1"/>
  <c r="N507" i="58" s="1"/>
  <c r="N96" i="58"/>
  <c r="N178" i="58" s="1"/>
  <c r="N260" i="58" s="1"/>
  <c r="N342" i="58" s="1"/>
  <c r="N424" i="58" s="1"/>
  <c r="N506" i="58" s="1"/>
  <c r="N95" i="58"/>
  <c r="N177" i="58" s="1"/>
  <c r="N259" i="58" s="1"/>
  <c r="N341" i="58" s="1"/>
  <c r="N423" i="58" s="1"/>
  <c r="N505" i="58" s="1"/>
  <c r="N94" i="58"/>
  <c r="N176" i="58" s="1"/>
  <c r="N258" i="58" s="1"/>
  <c r="N340" i="58" s="1"/>
  <c r="N422" i="58" s="1"/>
  <c r="N504" i="58" s="1"/>
  <c r="N93" i="58"/>
  <c r="N175" i="58" s="1"/>
  <c r="N257" i="58" s="1"/>
  <c r="N339" i="58" s="1"/>
  <c r="N421" i="58" s="1"/>
  <c r="N503" i="58" s="1"/>
  <c r="N92" i="58"/>
  <c r="N174" i="58" s="1"/>
  <c r="N256" i="58" s="1"/>
  <c r="N338" i="58" s="1"/>
  <c r="N420" i="58" s="1"/>
  <c r="N502" i="58" s="1"/>
  <c r="N91" i="58"/>
  <c r="N173" i="58" s="1"/>
  <c r="N255" i="58" s="1"/>
  <c r="N337" i="58" s="1"/>
  <c r="N419" i="58" s="1"/>
  <c r="N501" i="58" s="1"/>
  <c r="N90" i="58"/>
  <c r="N172" i="58" s="1"/>
  <c r="N254" i="58" s="1"/>
  <c r="N336" i="58" s="1"/>
  <c r="N418" i="58" s="1"/>
  <c r="N500" i="58" s="1"/>
  <c r="N89" i="58"/>
  <c r="N171" i="58" s="1"/>
  <c r="N253" i="58" s="1"/>
  <c r="N335" i="58" s="1"/>
  <c r="N417" i="58" s="1"/>
  <c r="N499" i="58" s="1"/>
  <c r="N88" i="58"/>
  <c r="N170" i="58" s="1"/>
  <c r="N252" i="58" s="1"/>
  <c r="N334" i="58" s="1"/>
  <c r="N416" i="58" s="1"/>
  <c r="N498" i="58" s="1"/>
  <c r="N87" i="58"/>
  <c r="N169" i="58" s="1"/>
  <c r="N251" i="58" s="1"/>
  <c r="N333" i="58" s="1"/>
  <c r="N415" i="58" s="1"/>
  <c r="N497" i="58" s="1"/>
  <c r="N86" i="58"/>
  <c r="N168" i="58" s="1"/>
  <c r="N250" i="58" s="1"/>
  <c r="N332" i="58" s="1"/>
  <c r="N414" i="58" s="1"/>
  <c r="N496" i="58" s="1"/>
  <c r="N36" i="58"/>
  <c r="N118" i="58" s="1"/>
  <c r="N200" i="58" s="1"/>
  <c r="N282" i="58" s="1"/>
  <c r="N364" i="58" s="1"/>
  <c r="N446" i="58" s="1"/>
  <c r="N528" i="58" s="1"/>
  <c r="N34" i="58"/>
  <c r="N116" i="58" s="1"/>
  <c r="N198" i="58" s="1"/>
  <c r="N280" i="58" s="1"/>
  <c r="N362" i="58" s="1"/>
  <c r="N444" i="58" s="1"/>
  <c r="N526" i="58" s="1"/>
  <c r="N33" i="58"/>
  <c r="N115" i="58" s="1"/>
  <c r="N197" i="58" s="1"/>
  <c r="N279" i="58" s="1"/>
  <c r="N361" i="58" s="1"/>
  <c r="N443" i="58" s="1"/>
  <c r="N525" i="58" s="1"/>
  <c r="N32" i="58"/>
  <c r="N114" i="58" s="1"/>
  <c r="N196" i="58" s="1"/>
  <c r="N278" i="58" s="1"/>
  <c r="N360" i="58" s="1"/>
  <c r="N442" i="58" s="1"/>
  <c r="N524" i="58" s="1"/>
  <c r="N31" i="58"/>
  <c r="N113" i="58" s="1"/>
  <c r="N195" i="58" s="1"/>
  <c r="N277" i="58" s="1"/>
  <c r="N359" i="58" s="1"/>
  <c r="N441" i="58" s="1"/>
  <c r="N523" i="58" s="1"/>
  <c r="N30" i="58"/>
  <c r="N112" i="58" s="1"/>
  <c r="N194" i="58" s="1"/>
  <c r="N276" i="58" s="1"/>
  <c r="N358" i="58" s="1"/>
  <c r="N440" i="58" s="1"/>
  <c r="N522" i="58" s="1"/>
  <c r="N29" i="58"/>
  <c r="N111" i="58" s="1"/>
  <c r="N193" i="58" s="1"/>
  <c r="N275" i="58" s="1"/>
  <c r="N357" i="58" s="1"/>
  <c r="N439" i="58" s="1"/>
  <c r="N521" i="58" s="1"/>
  <c r="N28" i="58"/>
  <c r="N110" i="58" s="1"/>
  <c r="N192" i="58" s="1"/>
  <c r="N274" i="58" s="1"/>
  <c r="N356" i="58" s="1"/>
  <c r="N438" i="58" s="1"/>
  <c r="N520" i="58" s="1"/>
  <c r="N27" i="58"/>
  <c r="N109" i="58" s="1"/>
  <c r="N191" i="58" s="1"/>
  <c r="N273" i="58" s="1"/>
  <c r="N355" i="58" s="1"/>
  <c r="N437" i="58" s="1"/>
  <c r="N519" i="58" s="1"/>
  <c r="N26" i="58"/>
  <c r="N108" i="58" s="1"/>
  <c r="N190" i="58" s="1"/>
  <c r="N272" i="58" s="1"/>
  <c r="N354" i="58" s="1"/>
  <c r="N436" i="58" s="1"/>
  <c r="N518" i="58" s="1"/>
  <c r="N25" i="58"/>
  <c r="N107" i="58" s="1"/>
  <c r="N189" i="58" s="1"/>
  <c r="N271" i="58" s="1"/>
  <c r="N353" i="58" s="1"/>
  <c r="N435" i="58" s="1"/>
  <c r="N517" i="58" s="1"/>
  <c r="N24" i="58"/>
  <c r="N106" i="58" s="1"/>
  <c r="N188" i="58" s="1"/>
  <c r="N270" i="58" s="1"/>
  <c r="N352" i="58" s="1"/>
  <c r="N434" i="58" s="1"/>
  <c r="N516" i="58" s="1"/>
  <c r="N23" i="58"/>
  <c r="N105" i="58" s="1"/>
  <c r="N187" i="58" s="1"/>
  <c r="N269" i="58" s="1"/>
  <c r="N351" i="58" s="1"/>
  <c r="N433" i="58" s="1"/>
  <c r="N515" i="58" s="1"/>
  <c r="N22" i="58"/>
  <c r="N104" i="58" s="1"/>
  <c r="N186" i="58" s="1"/>
  <c r="N268" i="58" s="1"/>
  <c r="N350" i="58" s="1"/>
  <c r="N432" i="58" s="1"/>
  <c r="N514" i="58" s="1"/>
  <c r="N21" i="58"/>
  <c r="N103" i="58" s="1"/>
  <c r="N185" i="58" s="1"/>
  <c r="N267" i="58" s="1"/>
  <c r="N349" i="58" s="1"/>
  <c r="N431" i="58" s="1"/>
  <c r="N513" i="58" s="1"/>
  <c r="N20" i="58"/>
  <c r="N102" i="58" s="1"/>
  <c r="N184" i="58" s="1"/>
  <c r="N266" i="58" s="1"/>
  <c r="N348" i="58" s="1"/>
  <c r="N430" i="58" s="1"/>
  <c r="N512" i="58" s="1"/>
  <c r="N19" i="58"/>
  <c r="N101" i="58" s="1"/>
  <c r="N183" i="58" s="1"/>
  <c r="N265" i="58" s="1"/>
  <c r="N347" i="58" s="1"/>
  <c r="N429" i="58" s="1"/>
  <c r="N511" i="58" s="1"/>
  <c r="N18" i="58"/>
  <c r="N100" i="58" s="1"/>
  <c r="N182" i="58" s="1"/>
  <c r="N264" i="58" s="1"/>
  <c r="N346" i="58" s="1"/>
  <c r="N428" i="58" s="1"/>
  <c r="N510" i="58" s="1"/>
  <c r="N17" i="58"/>
  <c r="N99" i="58" s="1"/>
  <c r="N181" i="58" s="1"/>
  <c r="N263" i="58" s="1"/>
  <c r="N345" i="58" s="1"/>
  <c r="N427" i="58" s="1"/>
  <c r="N509" i="58" s="1"/>
  <c r="N16" i="58"/>
  <c r="N98" i="58" s="1"/>
  <c r="N180" i="58" s="1"/>
  <c r="N262" i="58" s="1"/>
  <c r="N344" i="58" s="1"/>
  <c r="N426" i="58" s="1"/>
  <c r="N508" i="58" s="1"/>
  <c r="N117" i="59"/>
  <c r="N199" i="59" s="1"/>
  <c r="N281" i="59" s="1"/>
  <c r="N363" i="59" s="1"/>
  <c r="N445" i="59" s="1"/>
  <c r="N527" i="59" s="1"/>
  <c r="N97" i="59"/>
  <c r="N179" i="59" s="1"/>
  <c r="N261" i="59" s="1"/>
  <c r="N343" i="59" s="1"/>
  <c r="N425" i="59" s="1"/>
  <c r="N507" i="59" s="1"/>
  <c r="N96" i="59"/>
  <c r="N178" i="59" s="1"/>
  <c r="N260" i="59" s="1"/>
  <c r="N342" i="59" s="1"/>
  <c r="N424" i="59" s="1"/>
  <c r="N506" i="59" s="1"/>
  <c r="N95" i="59"/>
  <c r="N177" i="59" s="1"/>
  <c r="N259" i="59" s="1"/>
  <c r="N341" i="59" s="1"/>
  <c r="N423" i="59" s="1"/>
  <c r="N505" i="59" s="1"/>
  <c r="N94" i="59"/>
  <c r="N176" i="59" s="1"/>
  <c r="N258" i="59" s="1"/>
  <c r="N340" i="59" s="1"/>
  <c r="N422" i="59" s="1"/>
  <c r="N504" i="59" s="1"/>
  <c r="N93" i="59"/>
  <c r="N175" i="59" s="1"/>
  <c r="N257" i="59" s="1"/>
  <c r="N339" i="59" s="1"/>
  <c r="N421" i="59" s="1"/>
  <c r="N503" i="59" s="1"/>
  <c r="N92" i="59"/>
  <c r="N174" i="59" s="1"/>
  <c r="N256" i="59" s="1"/>
  <c r="N338" i="59" s="1"/>
  <c r="N420" i="59" s="1"/>
  <c r="N502" i="59" s="1"/>
  <c r="N91" i="59"/>
  <c r="N173" i="59" s="1"/>
  <c r="N255" i="59" s="1"/>
  <c r="N337" i="59" s="1"/>
  <c r="N419" i="59" s="1"/>
  <c r="N501" i="59" s="1"/>
  <c r="N90" i="59"/>
  <c r="N172" i="59" s="1"/>
  <c r="N254" i="59" s="1"/>
  <c r="N336" i="59" s="1"/>
  <c r="N418" i="59" s="1"/>
  <c r="N500" i="59" s="1"/>
  <c r="N89" i="59"/>
  <c r="N171" i="59" s="1"/>
  <c r="N253" i="59" s="1"/>
  <c r="N335" i="59" s="1"/>
  <c r="N417" i="59" s="1"/>
  <c r="N499" i="59" s="1"/>
  <c r="N88" i="59"/>
  <c r="N170" i="59" s="1"/>
  <c r="N252" i="59" s="1"/>
  <c r="N334" i="59" s="1"/>
  <c r="N416" i="59" s="1"/>
  <c r="N498" i="59" s="1"/>
  <c r="N87" i="59"/>
  <c r="N169" i="59" s="1"/>
  <c r="N251" i="59" s="1"/>
  <c r="N333" i="59" s="1"/>
  <c r="N415" i="59" s="1"/>
  <c r="N497" i="59" s="1"/>
  <c r="N86" i="59"/>
  <c r="N168" i="59" s="1"/>
  <c r="N250" i="59" s="1"/>
  <c r="N332" i="59" s="1"/>
  <c r="N414" i="59" s="1"/>
  <c r="N496" i="59" s="1"/>
  <c r="N36" i="59"/>
  <c r="N37" i="59" s="1"/>
  <c r="N34" i="59"/>
  <c r="N116" i="59" s="1"/>
  <c r="N198" i="59" s="1"/>
  <c r="N280" i="59" s="1"/>
  <c r="N362" i="59" s="1"/>
  <c r="N444" i="59" s="1"/>
  <c r="N526" i="59" s="1"/>
  <c r="N33" i="59"/>
  <c r="N115" i="59" s="1"/>
  <c r="N197" i="59" s="1"/>
  <c r="N279" i="59" s="1"/>
  <c r="N361" i="59" s="1"/>
  <c r="N443" i="59" s="1"/>
  <c r="N525" i="59" s="1"/>
  <c r="N32" i="59"/>
  <c r="N114" i="59" s="1"/>
  <c r="N196" i="59" s="1"/>
  <c r="N278" i="59" s="1"/>
  <c r="N360" i="59" s="1"/>
  <c r="N442" i="59" s="1"/>
  <c r="N524" i="59" s="1"/>
  <c r="N31" i="59"/>
  <c r="N113" i="59" s="1"/>
  <c r="N195" i="59" s="1"/>
  <c r="N277" i="59" s="1"/>
  <c r="N359" i="59" s="1"/>
  <c r="N441" i="59" s="1"/>
  <c r="N523" i="59" s="1"/>
  <c r="N30" i="59"/>
  <c r="N112" i="59" s="1"/>
  <c r="N194" i="59" s="1"/>
  <c r="N276" i="59" s="1"/>
  <c r="N358" i="59" s="1"/>
  <c r="N440" i="59" s="1"/>
  <c r="N522" i="59" s="1"/>
  <c r="N29" i="59"/>
  <c r="N111" i="59" s="1"/>
  <c r="N193" i="59" s="1"/>
  <c r="N275" i="59" s="1"/>
  <c r="N357" i="59" s="1"/>
  <c r="N439" i="59" s="1"/>
  <c r="N521" i="59" s="1"/>
  <c r="N28" i="59"/>
  <c r="N110" i="59" s="1"/>
  <c r="N192" i="59" s="1"/>
  <c r="N274" i="59" s="1"/>
  <c r="N356" i="59" s="1"/>
  <c r="N438" i="59" s="1"/>
  <c r="N520" i="59" s="1"/>
  <c r="N27" i="59"/>
  <c r="N109" i="59" s="1"/>
  <c r="N191" i="59" s="1"/>
  <c r="N273" i="59" s="1"/>
  <c r="N355" i="59" s="1"/>
  <c r="N437" i="59" s="1"/>
  <c r="N519" i="59" s="1"/>
  <c r="N26" i="59"/>
  <c r="N108" i="59" s="1"/>
  <c r="N190" i="59" s="1"/>
  <c r="N272" i="59" s="1"/>
  <c r="N354" i="59" s="1"/>
  <c r="N436" i="59" s="1"/>
  <c r="N518" i="59" s="1"/>
  <c r="N25" i="59"/>
  <c r="N107" i="59" s="1"/>
  <c r="N189" i="59" s="1"/>
  <c r="N271" i="59" s="1"/>
  <c r="N353" i="59" s="1"/>
  <c r="N435" i="59" s="1"/>
  <c r="N517" i="59" s="1"/>
  <c r="N24" i="59"/>
  <c r="N106" i="59" s="1"/>
  <c r="N188" i="59" s="1"/>
  <c r="N270" i="59" s="1"/>
  <c r="N352" i="59" s="1"/>
  <c r="N434" i="59" s="1"/>
  <c r="N516" i="59" s="1"/>
  <c r="N23" i="59"/>
  <c r="N105" i="59" s="1"/>
  <c r="N187" i="59" s="1"/>
  <c r="N269" i="59" s="1"/>
  <c r="N351" i="59" s="1"/>
  <c r="N433" i="59" s="1"/>
  <c r="N515" i="59" s="1"/>
  <c r="N22" i="59"/>
  <c r="N104" i="59" s="1"/>
  <c r="N186" i="59" s="1"/>
  <c r="N268" i="59" s="1"/>
  <c r="N350" i="59" s="1"/>
  <c r="N432" i="59" s="1"/>
  <c r="N514" i="59" s="1"/>
  <c r="N21" i="59"/>
  <c r="N103" i="59" s="1"/>
  <c r="N185" i="59" s="1"/>
  <c r="N267" i="59" s="1"/>
  <c r="N349" i="59" s="1"/>
  <c r="N431" i="59" s="1"/>
  <c r="N513" i="59" s="1"/>
  <c r="N20" i="59"/>
  <c r="N102" i="59" s="1"/>
  <c r="N184" i="59" s="1"/>
  <c r="N266" i="59" s="1"/>
  <c r="N348" i="59" s="1"/>
  <c r="N430" i="59" s="1"/>
  <c r="N512" i="59" s="1"/>
  <c r="N19" i="59"/>
  <c r="N101" i="59" s="1"/>
  <c r="N183" i="59" s="1"/>
  <c r="N265" i="59" s="1"/>
  <c r="N347" i="59" s="1"/>
  <c r="N429" i="59" s="1"/>
  <c r="N511" i="59" s="1"/>
  <c r="N18" i="59"/>
  <c r="N100" i="59" s="1"/>
  <c r="N182" i="59" s="1"/>
  <c r="N264" i="59" s="1"/>
  <c r="N346" i="59" s="1"/>
  <c r="N428" i="59" s="1"/>
  <c r="N510" i="59" s="1"/>
  <c r="N17" i="59"/>
  <c r="N99" i="59" s="1"/>
  <c r="N181" i="59" s="1"/>
  <c r="N263" i="59" s="1"/>
  <c r="N345" i="59" s="1"/>
  <c r="N427" i="59" s="1"/>
  <c r="N509" i="59" s="1"/>
  <c r="N16" i="59"/>
  <c r="N98" i="59" s="1"/>
  <c r="N180" i="59" s="1"/>
  <c r="N262" i="59" s="1"/>
  <c r="N344" i="59" s="1"/>
  <c r="N426" i="59" s="1"/>
  <c r="N508" i="59" s="1"/>
  <c r="N117" i="51"/>
  <c r="N199" i="51" s="1"/>
  <c r="N281" i="51" s="1"/>
  <c r="N363" i="51" s="1"/>
  <c r="N445" i="51" s="1"/>
  <c r="N527" i="51" s="1"/>
  <c r="N97" i="51"/>
  <c r="N179" i="51" s="1"/>
  <c r="N261" i="51" s="1"/>
  <c r="N343" i="51" s="1"/>
  <c r="N425" i="51" s="1"/>
  <c r="N507" i="51" s="1"/>
  <c r="N96" i="51"/>
  <c r="N178" i="51" s="1"/>
  <c r="N260" i="51" s="1"/>
  <c r="N342" i="51" s="1"/>
  <c r="N424" i="51" s="1"/>
  <c r="N506" i="51" s="1"/>
  <c r="N95" i="51"/>
  <c r="N177" i="51" s="1"/>
  <c r="N259" i="51" s="1"/>
  <c r="N341" i="51" s="1"/>
  <c r="N423" i="51" s="1"/>
  <c r="N505" i="51" s="1"/>
  <c r="N94" i="51"/>
  <c r="N176" i="51" s="1"/>
  <c r="N258" i="51" s="1"/>
  <c r="N340" i="51" s="1"/>
  <c r="N422" i="51" s="1"/>
  <c r="N504" i="51" s="1"/>
  <c r="N93" i="51"/>
  <c r="N175" i="51" s="1"/>
  <c r="N257" i="51" s="1"/>
  <c r="N339" i="51" s="1"/>
  <c r="N421" i="51" s="1"/>
  <c r="N503" i="51" s="1"/>
  <c r="N92" i="51"/>
  <c r="N174" i="51" s="1"/>
  <c r="N256" i="51" s="1"/>
  <c r="N338" i="51" s="1"/>
  <c r="N420" i="51" s="1"/>
  <c r="N502" i="51" s="1"/>
  <c r="N91" i="51"/>
  <c r="N173" i="51" s="1"/>
  <c r="N255" i="51" s="1"/>
  <c r="N337" i="51" s="1"/>
  <c r="N419" i="51" s="1"/>
  <c r="N501" i="51" s="1"/>
  <c r="N90" i="51"/>
  <c r="N172" i="51" s="1"/>
  <c r="N254" i="51" s="1"/>
  <c r="N336" i="51" s="1"/>
  <c r="N418" i="51" s="1"/>
  <c r="N500" i="51" s="1"/>
  <c r="N89" i="51"/>
  <c r="N171" i="51" s="1"/>
  <c r="N253" i="51" s="1"/>
  <c r="N335" i="51" s="1"/>
  <c r="N417" i="51" s="1"/>
  <c r="N499" i="51" s="1"/>
  <c r="N88" i="51"/>
  <c r="N170" i="51" s="1"/>
  <c r="N252" i="51" s="1"/>
  <c r="N334" i="51" s="1"/>
  <c r="N416" i="51" s="1"/>
  <c r="N498" i="51" s="1"/>
  <c r="N87" i="51"/>
  <c r="N169" i="51" s="1"/>
  <c r="N251" i="51" s="1"/>
  <c r="N333" i="51" s="1"/>
  <c r="N415" i="51" s="1"/>
  <c r="N497" i="51" s="1"/>
  <c r="N86" i="51"/>
  <c r="N168" i="51" s="1"/>
  <c r="N250" i="51" s="1"/>
  <c r="N332" i="51" s="1"/>
  <c r="N414" i="51" s="1"/>
  <c r="N496" i="51" s="1"/>
  <c r="N36" i="51"/>
  <c r="N118" i="51" s="1"/>
  <c r="N200" i="51" s="1"/>
  <c r="N282" i="51" s="1"/>
  <c r="N364" i="51" s="1"/>
  <c r="N446" i="51" s="1"/>
  <c r="N528" i="51" s="1"/>
  <c r="N34" i="51"/>
  <c r="N116" i="51" s="1"/>
  <c r="N198" i="51" s="1"/>
  <c r="N280" i="51" s="1"/>
  <c r="N362" i="51" s="1"/>
  <c r="N444" i="51" s="1"/>
  <c r="N526" i="51" s="1"/>
  <c r="N33" i="51"/>
  <c r="N115" i="51" s="1"/>
  <c r="N197" i="51" s="1"/>
  <c r="N279" i="51" s="1"/>
  <c r="N361" i="51" s="1"/>
  <c r="N443" i="51" s="1"/>
  <c r="N525" i="51" s="1"/>
  <c r="N32" i="51"/>
  <c r="N114" i="51" s="1"/>
  <c r="N196" i="51" s="1"/>
  <c r="N278" i="51" s="1"/>
  <c r="N360" i="51" s="1"/>
  <c r="N442" i="51" s="1"/>
  <c r="N524" i="51" s="1"/>
  <c r="N31" i="51"/>
  <c r="N113" i="51" s="1"/>
  <c r="N195" i="51" s="1"/>
  <c r="N277" i="51" s="1"/>
  <c r="N359" i="51" s="1"/>
  <c r="N441" i="51" s="1"/>
  <c r="N523" i="51" s="1"/>
  <c r="N30" i="51"/>
  <c r="N112" i="51" s="1"/>
  <c r="N194" i="51" s="1"/>
  <c r="N276" i="51" s="1"/>
  <c r="N358" i="51" s="1"/>
  <c r="N440" i="51" s="1"/>
  <c r="N522" i="51" s="1"/>
  <c r="N29" i="51"/>
  <c r="N111" i="51" s="1"/>
  <c r="N193" i="51" s="1"/>
  <c r="N275" i="51" s="1"/>
  <c r="N357" i="51" s="1"/>
  <c r="N439" i="51" s="1"/>
  <c r="N521" i="51" s="1"/>
  <c r="N28" i="51"/>
  <c r="N110" i="51" s="1"/>
  <c r="N192" i="51" s="1"/>
  <c r="N274" i="51" s="1"/>
  <c r="N356" i="51" s="1"/>
  <c r="N438" i="51" s="1"/>
  <c r="N520" i="51" s="1"/>
  <c r="N27" i="51"/>
  <c r="N109" i="51" s="1"/>
  <c r="N191" i="51" s="1"/>
  <c r="N273" i="51" s="1"/>
  <c r="N355" i="51" s="1"/>
  <c r="N437" i="51" s="1"/>
  <c r="N519" i="51" s="1"/>
  <c r="N26" i="51"/>
  <c r="N108" i="51" s="1"/>
  <c r="N190" i="51" s="1"/>
  <c r="N272" i="51" s="1"/>
  <c r="N354" i="51" s="1"/>
  <c r="N436" i="51" s="1"/>
  <c r="N518" i="51" s="1"/>
  <c r="N25" i="51"/>
  <c r="N107" i="51" s="1"/>
  <c r="N189" i="51" s="1"/>
  <c r="N271" i="51" s="1"/>
  <c r="N353" i="51" s="1"/>
  <c r="N435" i="51" s="1"/>
  <c r="N517" i="51" s="1"/>
  <c r="N24" i="51"/>
  <c r="N106" i="51" s="1"/>
  <c r="N188" i="51" s="1"/>
  <c r="N270" i="51" s="1"/>
  <c r="N352" i="51" s="1"/>
  <c r="N434" i="51" s="1"/>
  <c r="N516" i="51" s="1"/>
  <c r="N23" i="51"/>
  <c r="N105" i="51" s="1"/>
  <c r="N187" i="51" s="1"/>
  <c r="N269" i="51" s="1"/>
  <c r="N351" i="51" s="1"/>
  <c r="N433" i="51" s="1"/>
  <c r="N515" i="51" s="1"/>
  <c r="N22" i="51"/>
  <c r="N104" i="51" s="1"/>
  <c r="N186" i="51" s="1"/>
  <c r="N268" i="51" s="1"/>
  <c r="N350" i="51" s="1"/>
  <c r="N432" i="51" s="1"/>
  <c r="N514" i="51" s="1"/>
  <c r="N21" i="51"/>
  <c r="N103" i="51" s="1"/>
  <c r="N185" i="51" s="1"/>
  <c r="N267" i="51" s="1"/>
  <c r="N349" i="51" s="1"/>
  <c r="N431" i="51" s="1"/>
  <c r="N513" i="51" s="1"/>
  <c r="N20" i="51"/>
  <c r="N102" i="51" s="1"/>
  <c r="N184" i="51" s="1"/>
  <c r="N266" i="51" s="1"/>
  <c r="N348" i="51" s="1"/>
  <c r="N430" i="51" s="1"/>
  <c r="N512" i="51" s="1"/>
  <c r="N19" i="51"/>
  <c r="N101" i="51" s="1"/>
  <c r="N183" i="51" s="1"/>
  <c r="N265" i="51" s="1"/>
  <c r="N347" i="51" s="1"/>
  <c r="N429" i="51" s="1"/>
  <c r="N511" i="51" s="1"/>
  <c r="N18" i="51"/>
  <c r="N100" i="51" s="1"/>
  <c r="N182" i="51" s="1"/>
  <c r="N264" i="51" s="1"/>
  <c r="N346" i="51" s="1"/>
  <c r="N428" i="51" s="1"/>
  <c r="N510" i="51" s="1"/>
  <c r="N17" i="51"/>
  <c r="N99" i="51" s="1"/>
  <c r="N181" i="51" s="1"/>
  <c r="N263" i="51" s="1"/>
  <c r="N345" i="51" s="1"/>
  <c r="N427" i="51" s="1"/>
  <c r="N509" i="51" s="1"/>
  <c r="N16" i="51"/>
  <c r="N98" i="51" s="1"/>
  <c r="N180" i="51" s="1"/>
  <c r="N262" i="51" s="1"/>
  <c r="N344" i="51" s="1"/>
  <c r="N426" i="51" s="1"/>
  <c r="N508" i="51" s="1"/>
  <c r="N117" i="50"/>
  <c r="N199" i="50" s="1"/>
  <c r="N281" i="50" s="1"/>
  <c r="N363" i="50" s="1"/>
  <c r="N445" i="50" s="1"/>
  <c r="N527" i="50" s="1"/>
  <c r="N97" i="50"/>
  <c r="N179" i="50" s="1"/>
  <c r="N261" i="50" s="1"/>
  <c r="N343" i="50" s="1"/>
  <c r="N425" i="50" s="1"/>
  <c r="N507" i="50" s="1"/>
  <c r="N96" i="50"/>
  <c r="N178" i="50" s="1"/>
  <c r="N260" i="50" s="1"/>
  <c r="N342" i="50" s="1"/>
  <c r="N424" i="50" s="1"/>
  <c r="N506" i="50" s="1"/>
  <c r="N95" i="50"/>
  <c r="N177" i="50" s="1"/>
  <c r="N259" i="50" s="1"/>
  <c r="N341" i="50" s="1"/>
  <c r="N423" i="50" s="1"/>
  <c r="N505" i="50" s="1"/>
  <c r="N94" i="50"/>
  <c r="N176" i="50" s="1"/>
  <c r="N258" i="50" s="1"/>
  <c r="N340" i="50" s="1"/>
  <c r="N422" i="50" s="1"/>
  <c r="N504" i="50" s="1"/>
  <c r="N93" i="50"/>
  <c r="N175" i="50" s="1"/>
  <c r="N257" i="50" s="1"/>
  <c r="N339" i="50" s="1"/>
  <c r="N421" i="50" s="1"/>
  <c r="N503" i="50" s="1"/>
  <c r="N92" i="50"/>
  <c r="N174" i="50" s="1"/>
  <c r="N256" i="50" s="1"/>
  <c r="N338" i="50" s="1"/>
  <c r="N420" i="50" s="1"/>
  <c r="N502" i="50" s="1"/>
  <c r="N91" i="50"/>
  <c r="N173" i="50" s="1"/>
  <c r="N255" i="50" s="1"/>
  <c r="N337" i="50" s="1"/>
  <c r="N419" i="50" s="1"/>
  <c r="N501" i="50" s="1"/>
  <c r="N90" i="50"/>
  <c r="N172" i="50" s="1"/>
  <c r="N254" i="50" s="1"/>
  <c r="N336" i="50" s="1"/>
  <c r="N418" i="50" s="1"/>
  <c r="N500" i="50" s="1"/>
  <c r="N89" i="50"/>
  <c r="N171" i="50" s="1"/>
  <c r="N253" i="50" s="1"/>
  <c r="N335" i="50" s="1"/>
  <c r="N417" i="50" s="1"/>
  <c r="N499" i="50" s="1"/>
  <c r="N88" i="50"/>
  <c r="N170" i="50" s="1"/>
  <c r="N252" i="50" s="1"/>
  <c r="N334" i="50" s="1"/>
  <c r="N416" i="50" s="1"/>
  <c r="N498" i="50" s="1"/>
  <c r="N87" i="50"/>
  <c r="N169" i="50" s="1"/>
  <c r="N251" i="50" s="1"/>
  <c r="N333" i="50" s="1"/>
  <c r="N415" i="50" s="1"/>
  <c r="N497" i="50" s="1"/>
  <c r="N86" i="50"/>
  <c r="N168" i="50" s="1"/>
  <c r="N250" i="50" s="1"/>
  <c r="N332" i="50" s="1"/>
  <c r="N414" i="50" s="1"/>
  <c r="N496" i="50" s="1"/>
  <c r="N36" i="50"/>
  <c r="N118" i="50" s="1"/>
  <c r="N200" i="50" s="1"/>
  <c r="N282" i="50" s="1"/>
  <c r="N364" i="50" s="1"/>
  <c r="N446" i="50" s="1"/>
  <c r="N528" i="50" s="1"/>
  <c r="N34" i="50"/>
  <c r="N116" i="50" s="1"/>
  <c r="N198" i="50" s="1"/>
  <c r="N280" i="50" s="1"/>
  <c r="N362" i="50" s="1"/>
  <c r="N444" i="50" s="1"/>
  <c r="N526" i="50" s="1"/>
  <c r="N33" i="50"/>
  <c r="N115" i="50" s="1"/>
  <c r="N197" i="50" s="1"/>
  <c r="N279" i="50" s="1"/>
  <c r="N361" i="50" s="1"/>
  <c r="N443" i="50" s="1"/>
  <c r="N525" i="50" s="1"/>
  <c r="N32" i="50"/>
  <c r="N114" i="50" s="1"/>
  <c r="N196" i="50" s="1"/>
  <c r="N278" i="50" s="1"/>
  <c r="N360" i="50" s="1"/>
  <c r="N442" i="50" s="1"/>
  <c r="N524" i="50" s="1"/>
  <c r="N31" i="50"/>
  <c r="N113" i="50" s="1"/>
  <c r="N195" i="50" s="1"/>
  <c r="N277" i="50" s="1"/>
  <c r="N359" i="50" s="1"/>
  <c r="N441" i="50" s="1"/>
  <c r="N523" i="50" s="1"/>
  <c r="N30" i="50"/>
  <c r="N112" i="50" s="1"/>
  <c r="N194" i="50" s="1"/>
  <c r="N276" i="50" s="1"/>
  <c r="N358" i="50" s="1"/>
  <c r="N440" i="50" s="1"/>
  <c r="N522" i="50" s="1"/>
  <c r="N29" i="50"/>
  <c r="N111" i="50" s="1"/>
  <c r="N193" i="50" s="1"/>
  <c r="N275" i="50" s="1"/>
  <c r="N357" i="50" s="1"/>
  <c r="N439" i="50" s="1"/>
  <c r="N521" i="50" s="1"/>
  <c r="N28" i="50"/>
  <c r="N110" i="50" s="1"/>
  <c r="N192" i="50" s="1"/>
  <c r="N274" i="50" s="1"/>
  <c r="N356" i="50" s="1"/>
  <c r="N438" i="50" s="1"/>
  <c r="N520" i="50" s="1"/>
  <c r="N27" i="50"/>
  <c r="N109" i="50" s="1"/>
  <c r="N191" i="50" s="1"/>
  <c r="N273" i="50" s="1"/>
  <c r="N355" i="50" s="1"/>
  <c r="N437" i="50" s="1"/>
  <c r="N519" i="50" s="1"/>
  <c r="N26" i="50"/>
  <c r="N108" i="50" s="1"/>
  <c r="N190" i="50" s="1"/>
  <c r="N272" i="50" s="1"/>
  <c r="N354" i="50" s="1"/>
  <c r="N436" i="50" s="1"/>
  <c r="N518" i="50" s="1"/>
  <c r="N25" i="50"/>
  <c r="N107" i="50" s="1"/>
  <c r="N189" i="50" s="1"/>
  <c r="N271" i="50" s="1"/>
  <c r="N353" i="50" s="1"/>
  <c r="N435" i="50" s="1"/>
  <c r="N517" i="50" s="1"/>
  <c r="N24" i="50"/>
  <c r="N106" i="50" s="1"/>
  <c r="N188" i="50" s="1"/>
  <c r="N270" i="50" s="1"/>
  <c r="N352" i="50" s="1"/>
  <c r="N434" i="50" s="1"/>
  <c r="N516" i="50" s="1"/>
  <c r="N23" i="50"/>
  <c r="N105" i="50" s="1"/>
  <c r="N187" i="50" s="1"/>
  <c r="N269" i="50" s="1"/>
  <c r="N351" i="50" s="1"/>
  <c r="N433" i="50" s="1"/>
  <c r="N515" i="50" s="1"/>
  <c r="N22" i="50"/>
  <c r="N104" i="50" s="1"/>
  <c r="N186" i="50" s="1"/>
  <c r="N268" i="50" s="1"/>
  <c r="N350" i="50" s="1"/>
  <c r="N432" i="50" s="1"/>
  <c r="N514" i="50" s="1"/>
  <c r="N21" i="50"/>
  <c r="N103" i="50" s="1"/>
  <c r="N185" i="50" s="1"/>
  <c r="N267" i="50" s="1"/>
  <c r="N349" i="50" s="1"/>
  <c r="N431" i="50" s="1"/>
  <c r="N513" i="50" s="1"/>
  <c r="N20" i="50"/>
  <c r="N102" i="50" s="1"/>
  <c r="N184" i="50" s="1"/>
  <c r="N266" i="50" s="1"/>
  <c r="N348" i="50" s="1"/>
  <c r="N430" i="50" s="1"/>
  <c r="N512" i="50" s="1"/>
  <c r="N19" i="50"/>
  <c r="N101" i="50" s="1"/>
  <c r="N183" i="50" s="1"/>
  <c r="N265" i="50" s="1"/>
  <c r="N347" i="50" s="1"/>
  <c r="N429" i="50" s="1"/>
  <c r="N511" i="50" s="1"/>
  <c r="N18" i="50"/>
  <c r="N100" i="50" s="1"/>
  <c r="N182" i="50" s="1"/>
  <c r="N264" i="50" s="1"/>
  <c r="N346" i="50" s="1"/>
  <c r="N428" i="50" s="1"/>
  <c r="N510" i="50" s="1"/>
  <c r="N17" i="50"/>
  <c r="N99" i="50" s="1"/>
  <c r="N181" i="50" s="1"/>
  <c r="N263" i="50" s="1"/>
  <c r="N345" i="50" s="1"/>
  <c r="N427" i="50" s="1"/>
  <c r="N509" i="50" s="1"/>
  <c r="N16" i="50"/>
  <c r="N98" i="50" s="1"/>
  <c r="N180" i="50" s="1"/>
  <c r="N262" i="50" s="1"/>
  <c r="N344" i="50" s="1"/>
  <c r="N426" i="50" s="1"/>
  <c r="N508" i="50" s="1"/>
  <c r="N117" i="49"/>
  <c r="N199" i="49" s="1"/>
  <c r="N281" i="49" s="1"/>
  <c r="N363" i="49" s="1"/>
  <c r="N445" i="49" s="1"/>
  <c r="N527" i="49" s="1"/>
  <c r="N97" i="49"/>
  <c r="N179" i="49" s="1"/>
  <c r="N261" i="49" s="1"/>
  <c r="N343" i="49" s="1"/>
  <c r="N425" i="49" s="1"/>
  <c r="N507" i="49" s="1"/>
  <c r="N96" i="49"/>
  <c r="N178" i="49" s="1"/>
  <c r="N260" i="49" s="1"/>
  <c r="N342" i="49" s="1"/>
  <c r="N424" i="49" s="1"/>
  <c r="N506" i="49" s="1"/>
  <c r="N95" i="49"/>
  <c r="N177" i="49" s="1"/>
  <c r="N259" i="49" s="1"/>
  <c r="N341" i="49" s="1"/>
  <c r="N423" i="49" s="1"/>
  <c r="N505" i="49" s="1"/>
  <c r="N94" i="49"/>
  <c r="N176" i="49" s="1"/>
  <c r="N258" i="49" s="1"/>
  <c r="N340" i="49" s="1"/>
  <c r="N422" i="49" s="1"/>
  <c r="N504" i="49" s="1"/>
  <c r="N93" i="49"/>
  <c r="N175" i="49" s="1"/>
  <c r="N257" i="49" s="1"/>
  <c r="N339" i="49" s="1"/>
  <c r="N421" i="49" s="1"/>
  <c r="N503" i="49" s="1"/>
  <c r="N92" i="49"/>
  <c r="N174" i="49" s="1"/>
  <c r="N256" i="49" s="1"/>
  <c r="N338" i="49" s="1"/>
  <c r="N420" i="49" s="1"/>
  <c r="N502" i="49" s="1"/>
  <c r="N91" i="49"/>
  <c r="N173" i="49" s="1"/>
  <c r="N255" i="49" s="1"/>
  <c r="N337" i="49" s="1"/>
  <c r="N419" i="49" s="1"/>
  <c r="N501" i="49" s="1"/>
  <c r="N90" i="49"/>
  <c r="N172" i="49" s="1"/>
  <c r="N254" i="49" s="1"/>
  <c r="N336" i="49" s="1"/>
  <c r="N418" i="49" s="1"/>
  <c r="N500" i="49" s="1"/>
  <c r="N89" i="49"/>
  <c r="N171" i="49" s="1"/>
  <c r="N253" i="49" s="1"/>
  <c r="N335" i="49" s="1"/>
  <c r="N417" i="49" s="1"/>
  <c r="N499" i="49" s="1"/>
  <c r="N88" i="49"/>
  <c r="N170" i="49" s="1"/>
  <c r="N252" i="49" s="1"/>
  <c r="N334" i="49" s="1"/>
  <c r="N416" i="49" s="1"/>
  <c r="N498" i="49" s="1"/>
  <c r="N87" i="49"/>
  <c r="N169" i="49" s="1"/>
  <c r="N251" i="49" s="1"/>
  <c r="N333" i="49" s="1"/>
  <c r="N415" i="49" s="1"/>
  <c r="N497" i="49" s="1"/>
  <c r="N86" i="49"/>
  <c r="N168" i="49" s="1"/>
  <c r="N250" i="49" s="1"/>
  <c r="N332" i="49" s="1"/>
  <c r="N414" i="49" s="1"/>
  <c r="N496" i="49" s="1"/>
  <c r="N36" i="49"/>
  <c r="N118" i="49" s="1"/>
  <c r="N200" i="49" s="1"/>
  <c r="N282" i="49" s="1"/>
  <c r="N364" i="49" s="1"/>
  <c r="N446" i="49" s="1"/>
  <c r="N528" i="49" s="1"/>
  <c r="N34" i="49"/>
  <c r="N116" i="49" s="1"/>
  <c r="N198" i="49" s="1"/>
  <c r="N280" i="49" s="1"/>
  <c r="N362" i="49" s="1"/>
  <c r="N444" i="49" s="1"/>
  <c r="N526" i="49" s="1"/>
  <c r="N33" i="49"/>
  <c r="N115" i="49" s="1"/>
  <c r="N197" i="49" s="1"/>
  <c r="N279" i="49" s="1"/>
  <c r="N361" i="49" s="1"/>
  <c r="N443" i="49" s="1"/>
  <c r="N525" i="49" s="1"/>
  <c r="N32" i="49"/>
  <c r="N114" i="49" s="1"/>
  <c r="N196" i="49" s="1"/>
  <c r="N278" i="49" s="1"/>
  <c r="N360" i="49" s="1"/>
  <c r="N442" i="49" s="1"/>
  <c r="N524" i="49" s="1"/>
  <c r="N31" i="49"/>
  <c r="N113" i="49" s="1"/>
  <c r="N195" i="49" s="1"/>
  <c r="N277" i="49" s="1"/>
  <c r="N359" i="49" s="1"/>
  <c r="N441" i="49" s="1"/>
  <c r="N523" i="49" s="1"/>
  <c r="N30" i="49"/>
  <c r="N112" i="49" s="1"/>
  <c r="N194" i="49" s="1"/>
  <c r="N276" i="49" s="1"/>
  <c r="N358" i="49" s="1"/>
  <c r="N440" i="49" s="1"/>
  <c r="N522" i="49" s="1"/>
  <c r="N29" i="49"/>
  <c r="N111" i="49" s="1"/>
  <c r="N193" i="49" s="1"/>
  <c r="N275" i="49" s="1"/>
  <c r="N357" i="49" s="1"/>
  <c r="N439" i="49" s="1"/>
  <c r="N521" i="49" s="1"/>
  <c r="N28" i="49"/>
  <c r="N110" i="49" s="1"/>
  <c r="N192" i="49" s="1"/>
  <c r="N274" i="49" s="1"/>
  <c r="N356" i="49" s="1"/>
  <c r="N438" i="49" s="1"/>
  <c r="N520" i="49" s="1"/>
  <c r="N27" i="49"/>
  <c r="N109" i="49" s="1"/>
  <c r="N191" i="49" s="1"/>
  <c r="N273" i="49" s="1"/>
  <c r="N355" i="49" s="1"/>
  <c r="N437" i="49" s="1"/>
  <c r="N519" i="49" s="1"/>
  <c r="N26" i="49"/>
  <c r="N108" i="49" s="1"/>
  <c r="N190" i="49" s="1"/>
  <c r="N272" i="49" s="1"/>
  <c r="N354" i="49" s="1"/>
  <c r="N436" i="49" s="1"/>
  <c r="N518" i="49" s="1"/>
  <c r="N25" i="49"/>
  <c r="N107" i="49" s="1"/>
  <c r="N189" i="49" s="1"/>
  <c r="N271" i="49" s="1"/>
  <c r="N353" i="49" s="1"/>
  <c r="N435" i="49" s="1"/>
  <c r="N517" i="49" s="1"/>
  <c r="N24" i="49"/>
  <c r="N106" i="49" s="1"/>
  <c r="N188" i="49" s="1"/>
  <c r="N270" i="49" s="1"/>
  <c r="N352" i="49" s="1"/>
  <c r="N434" i="49" s="1"/>
  <c r="N516" i="49" s="1"/>
  <c r="N23" i="49"/>
  <c r="N105" i="49" s="1"/>
  <c r="N187" i="49" s="1"/>
  <c r="N269" i="49" s="1"/>
  <c r="N351" i="49" s="1"/>
  <c r="N433" i="49" s="1"/>
  <c r="N515" i="49" s="1"/>
  <c r="N22" i="49"/>
  <c r="N104" i="49" s="1"/>
  <c r="N186" i="49" s="1"/>
  <c r="N268" i="49" s="1"/>
  <c r="N350" i="49" s="1"/>
  <c r="N432" i="49" s="1"/>
  <c r="N514" i="49" s="1"/>
  <c r="N21" i="49"/>
  <c r="N103" i="49" s="1"/>
  <c r="N185" i="49" s="1"/>
  <c r="N267" i="49" s="1"/>
  <c r="N349" i="49" s="1"/>
  <c r="N431" i="49" s="1"/>
  <c r="N513" i="49" s="1"/>
  <c r="N20" i="49"/>
  <c r="N102" i="49" s="1"/>
  <c r="N184" i="49" s="1"/>
  <c r="N266" i="49" s="1"/>
  <c r="N348" i="49" s="1"/>
  <c r="N430" i="49" s="1"/>
  <c r="N512" i="49" s="1"/>
  <c r="N19" i="49"/>
  <c r="N101" i="49" s="1"/>
  <c r="N183" i="49" s="1"/>
  <c r="N265" i="49" s="1"/>
  <c r="N347" i="49" s="1"/>
  <c r="N429" i="49" s="1"/>
  <c r="N511" i="49" s="1"/>
  <c r="N18" i="49"/>
  <c r="N100" i="49" s="1"/>
  <c r="N182" i="49" s="1"/>
  <c r="N264" i="49" s="1"/>
  <c r="N346" i="49" s="1"/>
  <c r="N428" i="49" s="1"/>
  <c r="N510" i="49" s="1"/>
  <c r="N17" i="49"/>
  <c r="N99" i="49" s="1"/>
  <c r="N181" i="49" s="1"/>
  <c r="N263" i="49" s="1"/>
  <c r="N345" i="49" s="1"/>
  <c r="N427" i="49" s="1"/>
  <c r="N509" i="49" s="1"/>
  <c r="N16" i="49"/>
  <c r="N98" i="49" s="1"/>
  <c r="N180" i="49" s="1"/>
  <c r="N262" i="49" s="1"/>
  <c r="N344" i="49" s="1"/>
  <c r="N426" i="49" s="1"/>
  <c r="N508" i="49" s="1"/>
  <c r="N117" i="48"/>
  <c r="N199" i="48" s="1"/>
  <c r="N281" i="48" s="1"/>
  <c r="N363" i="48" s="1"/>
  <c r="N445" i="48" s="1"/>
  <c r="N527" i="48" s="1"/>
  <c r="N97" i="48"/>
  <c r="N179" i="48" s="1"/>
  <c r="N261" i="48" s="1"/>
  <c r="N343" i="48" s="1"/>
  <c r="N425" i="48" s="1"/>
  <c r="N507" i="48" s="1"/>
  <c r="N96" i="48"/>
  <c r="N178" i="48" s="1"/>
  <c r="N260" i="48" s="1"/>
  <c r="N342" i="48" s="1"/>
  <c r="N424" i="48" s="1"/>
  <c r="N506" i="48" s="1"/>
  <c r="N95" i="48"/>
  <c r="N177" i="48" s="1"/>
  <c r="N259" i="48" s="1"/>
  <c r="N341" i="48" s="1"/>
  <c r="N423" i="48" s="1"/>
  <c r="N505" i="48" s="1"/>
  <c r="N94" i="48"/>
  <c r="N176" i="48" s="1"/>
  <c r="N258" i="48" s="1"/>
  <c r="N340" i="48" s="1"/>
  <c r="N422" i="48" s="1"/>
  <c r="N504" i="48" s="1"/>
  <c r="N93" i="48"/>
  <c r="N175" i="48" s="1"/>
  <c r="N257" i="48" s="1"/>
  <c r="N339" i="48" s="1"/>
  <c r="N421" i="48" s="1"/>
  <c r="N503" i="48" s="1"/>
  <c r="N92" i="48"/>
  <c r="N174" i="48" s="1"/>
  <c r="N256" i="48" s="1"/>
  <c r="N338" i="48" s="1"/>
  <c r="N420" i="48" s="1"/>
  <c r="N502" i="48" s="1"/>
  <c r="N91" i="48"/>
  <c r="N173" i="48" s="1"/>
  <c r="N255" i="48" s="1"/>
  <c r="N337" i="48" s="1"/>
  <c r="N419" i="48" s="1"/>
  <c r="N501" i="48" s="1"/>
  <c r="N90" i="48"/>
  <c r="N172" i="48" s="1"/>
  <c r="N254" i="48" s="1"/>
  <c r="N336" i="48" s="1"/>
  <c r="N418" i="48" s="1"/>
  <c r="N500" i="48" s="1"/>
  <c r="N89" i="48"/>
  <c r="N171" i="48" s="1"/>
  <c r="N253" i="48" s="1"/>
  <c r="N335" i="48" s="1"/>
  <c r="N417" i="48" s="1"/>
  <c r="N499" i="48" s="1"/>
  <c r="N88" i="48"/>
  <c r="N170" i="48" s="1"/>
  <c r="N252" i="48" s="1"/>
  <c r="N334" i="48" s="1"/>
  <c r="N416" i="48" s="1"/>
  <c r="N498" i="48" s="1"/>
  <c r="N87" i="48"/>
  <c r="N169" i="48" s="1"/>
  <c r="N251" i="48" s="1"/>
  <c r="N333" i="48" s="1"/>
  <c r="N415" i="48" s="1"/>
  <c r="N497" i="48" s="1"/>
  <c r="N86" i="48"/>
  <c r="N168" i="48" s="1"/>
  <c r="N250" i="48" s="1"/>
  <c r="N332" i="48" s="1"/>
  <c r="N414" i="48" s="1"/>
  <c r="N496" i="48" s="1"/>
  <c r="N36" i="48"/>
  <c r="N118" i="48" s="1"/>
  <c r="N200" i="48" s="1"/>
  <c r="N282" i="48" s="1"/>
  <c r="N364" i="48" s="1"/>
  <c r="N446" i="48" s="1"/>
  <c r="N528" i="48" s="1"/>
  <c r="N34" i="48"/>
  <c r="N116" i="48" s="1"/>
  <c r="N198" i="48" s="1"/>
  <c r="N280" i="48" s="1"/>
  <c r="N362" i="48" s="1"/>
  <c r="N444" i="48" s="1"/>
  <c r="N526" i="48" s="1"/>
  <c r="N33" i="48"/>
  <c r="N115" i="48" s="1"/>
  <c r="N197" i="48" s="1"/>
  <c r="N279" i="48" s="1"/>
  <c r="N361" i="48" s="1"/>
  <c r="N443" i="48" s="1"/>
  <c r="N525" i="48" s="1"/>
  <c r="N32" i="48"/>
  <c r="N114" i="48" s="1"/>
  <c r="N196" i="48" s="1"/>
  <c r="N278" i="48" s="1"/>
  <c r="N360" i="48" s="1"/>
  <c r="N442" i="48" s="1"/>
  <c r="N524" i="48" s="1"/>
  <c r="N31" i="48"/>
  <c r="N113" i="48" s="1"/>
  <c r="N195" i="48" s="1"/>
  <c r="N277" i="48" s="1"/>
  <c r="N359" i="48" s="1"/>
  <c r="N441" i="48" s="1"/>
  <c r="N523" i="48" s="1"/>
  <c r="N30" i="48"/>
  <c r="N112" i="48" s="1"/>
  <c r="N194" i="48" s="1"/>
  <c r="N276" i="48" s="1"/>
  <c r="N358" i="48" s="1"/>
  <c r="N440" i="48" s="1"/>
  <c r="N522" i="48" s="1"/>
  <c r="N29" i="48"/>
  <c r="N111" i="48" s="1"/>
  <c r="N193" i="48" s="1"/>
  <c r="N275" i="48" s="1"/>
  <c r="N357" i="48" s="1"/>
  <c r="N439" i="48" s="1"/>
  <c r="N521" i="48" s="1"/>
  <c r="N28" i="48"/>
  <c r="N110" i="48" s="1"/>
  <c r="N192" i="48" s="1"/>
  <c r="N274" i="48" s="1"/>
  <c r="N356" i="48" s="1"/>
  <c r="N438" i="48" s="1"/>
  <c r="N520" i="48" s="1"/>
  <c r="N27" i="48"/>
  <c r="N109" i="48" s="1"/>
  <c r="N191" i="48" s="1"/>
  <c r="N273" i="48" s="1"/>
  <c r="N355" i="48" s="1"/>
  <c r="N437" i="48" s="1"/>
  <c r="N519" i="48" s="1"/>
  <c r="N26" i="48"/>
  <c r="N108" i="48" s="1"/>
  <c r="N190" i="48" s="1"/>
  <c r="N272" i="48" s="1"/>
  <c r="N354" i="48" s="1"/>
  <c r="N436" i="48" s="1"/>
  <c r="N518" i="48" s="1"/>
  <c r="N25" i="48"/>
  <c r="N107" i="48" s="1"/>
  <c r="N189" i="48" s="1"/>
  <c r="N271" i="48" s="1"/>
  <c r="N353" i="48" s="1"/>
  <c r="N435" i="48" s="1"/>
  <c r="N517" i="48" s="1"/>
  <c r="N24" i="48"/>
  <c r="N106" i="48" s="1"/>
  <c r="N188" i="48" s="1"/>
  <c r="N270" i="48" s="1"/>
  <c r="N352" i="48" s="1"/>
  <c r="N434" i="48" s="1"/>
  <c r="N516" i="48" s="1"/>
  <c r="N23" i="48"/>
  <c r="N105" i="48" s="1"/>
  <c r="N187" i="48" s="1"/>
  <c r="N269" i="48" s="1"/>
  <c r="N351" i="48" s="1"/>
  <c r="N433" i="48" s="1"/>
  <c r="N515" i="48" s="1"/>
  <c r="N22" i="48"/>
  <c r="N104" i="48" s="1"/>
  <c r="N186" i="48" s="1"/>
  <c r="N268" i="48" s="1"/>
  <c r="N350" i="48" s="1"/>
  <c r="N432" i="48" s="1"/>
  <c r="N514" i="48" s="1"/>
  <c r="N21" i="48"/>
  <c r="N103" i="48" s="1"/>
  <c r="N185" i="48" s="1"/>
  <c r="N267" i="48" s="1"/>
  <c r="N349" i="48" s="1"/>
  <c r="N431" i="48" s="1"/>
  <c r="N513" i="48" s="1"/>
  <c r="N20" i="48"/>
  <c r="N102" i="48" s="1"/>
  <c r="N184" i="48" s="1"/>
  <c r="N266" i="48" s="1"/>
  <c r="N348" i="48" s="1"/>
  <c r="N430" i="48" s="1"/>
  <c r="N512" i="48" s="1"/>
  <c r="N19" i="48"/>
  <c r="N101" i="48" s="1"/>
  <c r="N183" i="48" s="1"/>
  <c r="N265" i="48" s="1"/>
  <c r="N347" i="48" s="1"/>
  <c r="N429" i="48" s="1"/>
  <c r="N511" i="48" s="1"/>
  <c r="N18" i="48"/>
  <c r="N100" i="48" s="1"/>
  <c r="N182" i="48" s="1"/>
  <c r="N264" i="48" s="1"/>
  <c r="N346" i="48" s="1"/>
  <c r="N428" i="48" s="1"/>
  <c r="N510" i="48" s="1"/>
  <c r="N17" i="48"/>
  <c r="N99" i="48" s="1"/>
  <c r="N181" i="48" s="1"/>
  <c r="N263" i="48" s="1"/>
  <c r="N345" i="48" s="1"/>
  <c r="N427" i="48" s="1"/>
  <c r="N509" i="48" s="1"/>
  <c r="N16" i="48"/>
  <c r="N98" i="48" s="1"/>
  <c r="N180" i="48" s="1"/>
  <c r="N262" i="48" s="1"/>
  <c r="N344" i="48" s="1"/>
  <c r="N426" i="48" s="1"/>
  <c r="N508" i="48" s="1"/>
  <c r="N34" i="47"/>
  <c r="N116" i="47" s="1"/>
  <c r="N198" i="47" s="1"/>
  <c r="N280" i="47" s="1"/>
  <c r="N362" i="47" s="1"/>
  <c r="N444" i="47" s="1"/>
  <c r="N526" i="47" s="1"/>
  <c r="N33" i="47"/>
  <c r="N115" i="47" s="1"/>
  <c r="N197" i="47" s="1"/>
  <c r="N279" i="47" s="1"/>
  <c r="N361" i="47" s="1"/>
  <c r="N443" i="47" s="1"/>
  <c r="N525" i="47" s="1"/>
  <c r="N32" i="47"/>
  <c r="N114" i="47" s="1"/>
  <c r="N196" i="47" s="1"/>
  <c r="N278" i="47" s="1"/>
  <c r="N360" i="47" s="1"/>
  <c r="N442" i="47" s="1"/>
  <c r="N524" i="47" s="1"/>
  <c r="N31" i="47"/>
  <c r="N30" i="47"/>
  <c r="N29" i="47"/>
  <c r="N111" i="47" s="1"/>
  <c r="N193" i="47" s="1"/>
  <c r="N275" i="47" s="1"/>
  <c r="N357" i="47" s="1"/>
  <c r="N439" i="47" s="1"/>
  <c r="N521" i="47" s="1"/>
  <c r="N28" i="47"/>
  <c r="N110" i="47" s="1"/>
  <c r="N192" i="47" s="1"/>
  <c r="N274" i="47" s="1"/>
  <c r="N356" i="47" s="1"/>
  <c r="N438" i="47" s="1"/>
  <c r="N520" i="47" s="1"/>
  <c r="N27" i="47"/>
  <c r="N109" i="47" s="1"/>
  <c r="N191" i="47" s="1"/>
  <c r="N273" i="47" s="1"/>
  <c r="N355" i="47" s="1"/>
  <c r="N437" i="47" s="1"/>
  <c r="N519" i="47" s="1"/>
  <c r="N26" i="47"/>
  <c r="N108" i="47" s="1"/>
  <c r="N190" i="47" s="1"/>
  <c r="N272" i="47" s="1"/>
  <c r="N354" i="47" s="1"/>
  <c r="N436" i="47" s="1"/>
  <c r="N518" i="47" s="1"/>
  <c r="N25" i="47"/>
  <c r="N107" i="47" s="1"/>
  <c r="N189" i="47" s="1"/>
  <c r="N271" i="47" s="1"/>
  <c r="N353" i="47" s="1"/>
  <c r="N435" i="47" s="1"/>
  <c r="N517" i="47" s="1"/>
  <c r="N24" i="47"/>
  <c r="N106" i="47" s="1"/>
  <c r="N188" i="47" s="1"/>
  <c r="N270" i="47" s="1"/>
  <c r="N352" i="47" s="1"/>
  <c r="N434" i="47" s="1"/>
  <c r="N516" i="47" s="1"/>
  <c r="N23" i="47"/>
  <c r="N22" i="47"/>
  <c r="N21" i="47"/>
  <c r="N103" i="47" s="1"/>
  <c r="N185" i="47" s="1"/>
  <c r="N267" i="47" s="1"/>
  <c r="N349" i="47" s="1"/>
  <c r="N431" i="47" s="1"/>
  <c r="N513" i="47" s="1"/>
  <c r="N20" i="47"/>
  <c r="N102" i="47" s="1"/>
  <c r="N184" i="47" s="1"/>
  <c r="N266" i="47" s="1"/>
  <c r="N348" i="47" s="1"/>
  <c r="N430" i="47" s="1"/>
  <c r="N512" i="47" s="1"/>
  <c r="N19" i="47"/>
  <c r="N101" i="47" s="1"/>
  <c r="N183" i="47" s="1"/>
  <c r="N265" i="47" s="1"/>
  <c r="N347" i="47" s="1"/>
  <c r="N429" i="47" s="1"/>
  <c r="N511" i="47" s="1"/>
  <c r="N18" i="47"/>
  <c r="N100" i="47" s="1"/>
  <c r="N182" i="47" s="1"/>
  <c r="N264" i="47" s="1"/>
  <c r="N346" i="47" s="1"/>
  <c r="N428" i="47" s="1"/>
  <c r="N510" i="47" s="1"/>
  <c r="N17" i="47"/>
  <c r="N99" i="47" s="1"/>
  <c r="N181" i="47" s="1"/>
  <c r="N263" i="47" s="1"/>
  <c r="N345" i="47" s="1"/>
  <c r="N427" i="47" s="1"/>
  <c r="N509" i="47" s="1"/>
  <c r="N16" i="47"/>
  <c r="N98" i="47" s="1"/>
  <c r="N180" i="47" s="1"/>
  <c r="N262" i="47" s="1"/>
  <c r="N344" i="47" s="1"/>
  <c r="N426" i="47" s="1"/>
  <c r="N508" i="47" s="1"/>
  <c r="N117" i="47"/>
  <c r="N199" i="47" s="1"/>
  <c r="N281" i="47" s="1"/>
  <c r="N363" i="47" s="1"/>
  <c r="N445" i="47" s="1"/>
  <c r="N527" i="47" s="1"/>
  <c r="N97" i="47"/>
  <c r="N179" i="47" s="1"/>
  <c r="N261" i="47" s="1"/>
  <c r="N343" i="47" s="1"/>
  <c r="N425" i="47" s="1"/>
  <c r="N507" i="47" s="1"/>
  <c r="N96" i="47"/>
  <c r="N178" i="47" s="1"/>
  <c r="N260" i="47" s="1"/>
  <c r="N342" i="47" s="1"/>
  <c r="N424" i="47" s="1"/>
  <c r="N506" i="47" s="1"/>
  <c r="N95" i="47"/>
  <c r="N177" i="47" s="1"/>
  <c r="N259" i="47" s="1"/>
  <c r="N341" i="47" s="1"/>
  <c r="N423" i="47" s="1"/>
  <c r="N505" i="47" s="1"/>
  <c r="N94" i="47"/>
  <c r="N176" i="47" s="1"/>
  <c r="N258" i="47" s="1"/>
  <c r="N340" i="47" s="1"/>
  <c r="N422" i="47" s="1"/>
  <c r="N504" i="47" s="1"/>
  <c r="N93" i="47"/>
  <c r="N175" i="47" s="1"/>
  <c r="N257" i="47" s="1"/>
  <c r="N339" i="47" s="1"/>
  <c r="N421" i="47" s="1"/>
  <c r="N503" i="47" s="1"/>
  <c r="N92" i="47"/>
  <c r="N174" i="47" s="1"/>
  <c r="N256" i="47" s="1"/>
  <c r="N338" i="47" s="1"/>
  <c r="N420" i="47" s="1"/>
  <c r="N502" i="47" s="1"/>
  <c r="N91" i="47"/>
  <c r="N173" i="47" s="1"/>
  <c r="N255" i="47" s="1"/>
  <c r="N337" i="47" s="1"/>
  <c r="N419" i="47" s="1"/>
  <c r="N501" i="47" s="1"/>
  <c r="N90" i="47"/>
  <c r="N172" i="47" s="1"/>
  <c r="N254" i="47" s="1"/>
  <c r="N336" i="47" s="1"/>
  <c r="N418" i="47" s="1"/>
  <c r="N500" i="47" s="1"/>
  <c r="N89" i="47"/>
  <c r="N171" i="47" s="1"/>
  <c r="N253" i="47" s="1"/>
  <c r="N335" i="47" s="1"/>
  <c r="N417" i="47" s="1"/>
  <c r="N499" i="47" s="1"/>
  <c r="N88" i="47"/>
  <c r="N170" i="47" s="1"/>
  <c r="N252" i="47" s="1"/>
  <c r="N334" i="47" s="1"/>
  <c r="N416" i="47" s="1"/>
  <c r="N498" i="47" s="1"/>
  <c r="N87" i="47"/>
  <c r="N169" i="47" s="1"/>
  <c r="N251" i="47" s="1"/>
  <c r="N333" i="47" s="1"/>
  <c r="N415" i="47" s="1"/>
  <c r="N497" i="47" s="1"/>
  <c r="N86" i="47"/>
  <c r="N168" i="47" s="1"/>
  <c r="N250" i="47" s="1"/>
  <c r="N332" i="47" s="1"/>
  <c r="N414" i="47" s="1"/>
  <c r="N496" i="47" s="1"/>
  <c r="N36" i="47"/>
  <c r="N118" i="47" s="1"/>
  <c r="N200" i="47" s="1"/>
  <c r="N282" i="47" s="1"/>
  <c r="N364" i="47" s="1"/>
  <c r="N446" i="47" s="1"/>
  <c r="N528" i="47" s="1"/>
  <c r="N113" i="47"/>
  <c r="N195" i="47" s="1"/>
  <c r="N277" i="47" s="1"/>
  <c r="N359" i="47" s="1"/>
  <c r="N441" i="47" s="1"/>
  <c r="N523" i="47" s="1"/>
  <c r="N112" i="47"/>
  <c r="N194" i="47" s="1"/>
  <c r="N276" i="47" s="1"/>
  <c r="N358" i="47" s="1"/>
  <c r="N440" i="47" s="1"/>
  <c r="N522" i="47" s="1"/>
  <c r="N105" i="47"/>
  <c r="N187" i="47" s="1"/>
  <c r="N269" i="47" s="1"/>
  <c r="N351" i="47" s="1"/>
  <c r="N433" i="47" s="1"/>
  <c r="N515" i="47" s="1"/>
  <c r="N104" i="47"/>
  <c r="N186" i="47" s="1"/>
  <c r="N268" i="47" s="1"/>
  <c r="N350" i="47" s="1"/>
  <c r="N432" i="47" s="1"/>
  <c r="N514" i="47" s="1"/>
  <c r="M117" i="61"/>
  <c r="M199" i="61" s="1"/>
  <c r="M281" i="61" s="1"/>
  <c r="M363" i="61" s="1"/>
  <c r="M445" i="61" s="1"/>
  <c r="M527" i="61" s="1"/>
  <c r="M609" i="61" s="1"/>
  <c r="M691" i="61" s="1"/>
  <c r="M773" i="61" s="1"/>
  <c r="M855" i="61" s="1"/>
  <c r="M97" i="61"/>
  <c r="M179" i="61" s="1"/>
  <c r="M261" i="61" s="1"/>
  <c r="M343" i="61" s="1"/>
  <c r="M425" i="61" s="1"/>
  <c r="M507" i="61" s="1"/>
  <c r="M589" i="61" s="1"/>
  <c r="M671" i="61" s="1"/>
  <c r="M753" i="61" s="1"/>
  <c r="M835" i="61" s="1"/>
  <c r="M96" i="61"/>
  <c r="M178" i="61" s="1"/>
  <c r="M260" i="61" s="1"/>
  <c r="M342" i="61" s="1"/>
  <c r="M424" i="61" s="1"/>
  <c r="M506" i="61" s="1"/>
  <c r="M588" i="61" s="1"/>
  <c r="M670" i="61" s="1"/>
  <c r="M752" i="61" s="1"/>
  <c r="M834" i="61" s="1"/>
  <c r="M95" i="61"/>
  <c r="M177" i="61" s="1"/>
  <c r="M259" i="61" s="1"/>
  <c r="M341" i="61" s="1"/>
  <c r="M423" i="61" s="1"/>
  <c r="M505" i="61" s="1"/>
  <c r="M587" i="61" s="1"/>
  <c r="M669" i="61" s="1"/>
  <c r="M751" i="61" s="1"/>
  <c r="M833" i="61" s="1"/>
  <c r="M94" i="61"/>
  <c r="M176" i="61" s="1"/>
  <c r="M258" i="61" s="1"/>
  <c r="M340" i="61" s="1"/>
  <c r="M422" i="61" s="1"/>
  <c r="M504" i="61" s="1"/>
  <c r="M586" i="61" s="1"/>
  <c r="M668" i="61" s="1"/>
  <c r="M750" i="61" s="1"/>
  <c r="M832" i="61" s="1"/>
  <c r="M93" i="61"/>
  <c r="M175" i="61" s="1"/>
  <c r="M257" i="61" s="1"/>
  <c r="M339" i="61" s="1"/>
  <c r="M421" i="61" s="1"/>
  <c r="M503" i="61" s="1"/>
  <c r="M585" i="61" s="1"/>
  <c r="M667" i="61" s="1"/>
  <c r="M749" i="61" s="1"/>
  <c r="M831" i="61" s="1"/>
  <c r="M92" i="61"/>
  <c r="M174" i="61" s="1"/>
  <c r="M256" i="61" s="1"/>
  <c r="M338" i="61" s="1"/>
  <c r="M420" i="61" s="1"/>
  <c r="M502" i="61" s="1"/>
  <c r="M584" i="61" s="1"/>
  <c r="M666" i="61" s="1"/>
  <c r="M748" i="61" s="1"/>
  <c r="M830" i="61" s="1"/>
  <c r="M91" i="61"/>
  <c r="M173" i="61" s="1"/>
  <c r="M255" i="61" s="1"/>
  <c r="M337" i="61" s="1"/>
  <c r="M419" i="61" s="1"/>
  <c r="M501" i="61" s="1"/>
  <c r="M583" i="61" s="1"/>
  <c r="M665" i="61" s="1"/>
  <c r="M747" i="61" s="1"/>
  <c r="M829" i="61" s="1"/>
  <c r="M90" i="61"/>
  <c r="M172" i="61" s="1"/>
  <c r="M254" i="61" s="1"/>
  <c r="M336" i="61" s="1"/>
  <c r="M418" i="61" s="1"/>
  <c r="M500" i="61" s="1"/>
  <c r="M582" i="61" s="1"/>
  <c r="M664" i="61" s="1"/>
  <c r="M746" i="61" s="1"/>
  <c r="M828" i="61" s="1"/>
  <c r="M89" i="61"/>
  <c r="M171" i="61" s="1"/>
  <c r="M253" i="61" s="1"/>
  <c r="M335" i="61" s="1"/>
  <c r="M417" i="61" s="1"/>
  <c r="M499" i="61" s="1"/>
  <c r="M581" i="61" s="1"/>
  <c r="M663" i="61" s="1"/>
  <c r="M745" i="61" s="1"/>
  <c r="M827" i="61" s="1"/>
  <c r="M88" i="61"/>
  <c r="M170" i="61" s="1"/>
  <c r="M252" i="61" s="1"/>
  <c r="M334" i="61" s="1"/>
  <c r="M416" i="61" s="1"/>
  <c r="M498" i="61" s="1"/>
  <c r="M580" i="61" s="1"/>
  <c r="M662" i="61" s="1"/>
  <c r="M744" i="61" s="1"/>
  <c r="M826" i="61" s="1"/>
  <c r="M87" i="61"/>
  <c r="M169" i="61" s="1"/>
  <c r="M251" i="61" s="1"/>
  <c r="M333" i="61" s="1"/>
  <c r="M415" i="61" s="1"/>
  <c r="M497" i="61" s="1"/>
  <c r="M579" i="61" s="1"/>
  <c r="M661" i="61" s="1"/>
  <c r="M743" i="61" s="1"/>
  <c r="M825" i="61" s="1"/>
  <c r="M86" i="61"/>
  <c r="M168" i="61" s="1"/>
  <c r="M250" i="61" s="1"/>
  <c r="M332" i="61" s="1"/>
  <c r="M414" i="61" s="1"/>
  <c r="M496" i="61" s="1"/>
  <c r="M578" i="61" s="1"/>
  <c r="M660" i="61" s="1"/>
  <c r="M742" i="61" s="1"/>
  <c r="M824" i="61" s="1"/>
  <c r="M36" i="61"/>
  <c r="M118" i="61" s="1"/>
  <c r="M200" i="61" s="1"/>
  <c r="M282" i="61" s="1"/>
  <c r="M364" i="61" s="1"/>
  <c r="M446" i="61" s="1"/>
  <c r="M528" i="61" s="1"/>
  <c r="M610" i="61" s="1"/>
  <c r="M692" i="61" s="1"/>
  <c r="M774" i="61" s="1"/>
  <c r="M856" i="61" s="1"/>
  <c r="M34" i="61"/>
  <c r="M116" i="61" s="1"/>
  <c r="M198" i="61" s="1"/>
  <c r="M280" i="61" s="1"/>
  <c r="M362" i="61" s="1"/>
  <c r="M444" i="61" s="1"/>
  <c r="M526" i="61" s="1"/>
  <c r="M608" i="61" s="1"/>
  <c r="M690" i="61" s="1"/>
  <c r="M772" i="61" s="1"/>
  <c r="M854" i="61" s="1"/>
  <c r="M33" i="61"/>
  <c r="M115" i="61" s="1"/>
  <c r="M197" i="61" s="1"/>
  <c r="M279" i="61" s="1"/>
  <c r="M361" i="61" s="1"/>
  <c r="M443" i="61" s="1"/>
  <c r="M525" i="61" s="1"/>
  <c r="M607" i="61" s="1"/>
  <c r="M689" i="61" s="1"/>
  <c r="M771" i="61" s="1"/>
  <c r="M853" i="61" s="1"/>
  <c r="M32" i="61"/>
  <c r="M114" i="61" s="1"/>
  <c r="M196" i="61" s="1"/>
  <c r="M278" i="61" s="1"/>
  <c r="M360" i="61" s="1"/>
  <c r="M442" i="61" s="1"/>
  <c r="M524" i="61" s="1"/>
  <c r="M606" i="61" s="1"/>
  <c r="M688" i="61" s="1"/>
  <c r="M770" i="61" s="1"/>
  <c r="M852" i="61" s="1"/>
  <c r="M31" i="61"/>
  <c r="M113" i="61" s="1"/>
  <c r="M195" i="61" s="1"/>
  <c r="M277" i="61" s="1"/>
  <c r="M359" i="61" s="1"/>
  <c r="M441" i="61" s="1"/>
  <c r="M523" i="61" s="1"/>
  <c r="M605" i="61" s="1"/>
  <c r="M687" i="61" s="1"/>
  <c r="M769" i="61" s="1"/>
  <c r="M851" i="61" s="1"/>
  <c r="M30" i="61"/>
  <c r="M112" i="61" s="1"/>
  <c r="M194" i="61" s="1"/>
  <c r="M276" i="61" s="1"/>
  <c r="M358" i="61" s="1"/>
  <c r="M440" i="61" s="1"/>
  <c r="M522" i="61" s="1"/>
  <c r="M604" i="61" s="1"/>
  <c r="M686" i="61" s="1"/>
  <c r="M768" i="61" s="1"/>
  <c r="M850" i="61" s="1"/>
  <c r="M29" i="61"/>
  <c r="M111" i="61" s="1"/>
  <c r="M193" i="61" s="1"/>
  <c r="M275" i="61" s="1"/>
  <c r="M357" i="61" s="1"/>
  <c r="M439" i="61" s="1"/>
  <c r="M521" i="61" s="1"/>
  <c r="M603" i="61" s="1"/>
  <c r="M685" i="61" s="1"/>
  <c r="M767" i="61" s="1"/>
  <c r="M849" i="61" s="1"/>
  <c r="M28" i="61"/>
  <c r="M110" i="61" s="1"/>
  <c r="M192" i="61" s="1"/>
  <c r="M274" i="61" s="1"/>
  <c r="M356" i="61" s="1"/>
  <c r="M438" i="61" s="1"/>
  <c r="M520" i="61" s="1"/>
  <c r="M602" i="61" s="1"/>
  <c r="M684" i="61" s="1"/>
  <c r="M766" i="61" s="1"/>
  <c r="M848" i="61" s="1"/>
  <c r="M27" i="61"/>
  <c r="M109" i="61" s="1"/>
  <c r="M191" i="61" s="1"/>
  <c r="M273" i="61" s="1"/>
  <c r="M355" i="61" s="1"/>
  <c r="M437" i="61" s="1"/>
  <c r="M519" i="61" s="1"/>
  <c r="M601" i="61" s="1"/>
  <c r="M683" i="61" s="1"/>
  <c r="M765" i="61" s="1"/>
  <c r="M847" i="61" s="1"/>
  <c r="M26" i="61"/>
  <c r="M108" i="61" s="1"/>
  <c r="M190" i="61" s="1"/>
  <c r="M272" i="61" s="1"/>
  <c r="M354" i="61" s="1"/>
  <c r="M436" i="61" s="1"/>
  <c r="M518" i="61" s="1"/>
  <c r="M600" i="61" s="1"/>
  <c r="M682" i="61" s="1"/>
  <c r="M764" i="61" s="1"/>
  <c r="M846" i="61" s="1"/>
  <c r="M25" i="61"/>
  <c r="M107" i="61" s="1"/>
  <c r="M189" i="61" s="1"/>
  <c r="M271" i="61" s="1"/>
  <c r="M353" i="61" s="1"/>
  <c r="M435" i="61" s="1"/>
  <c r="M517" i="61" s="1"/>
  <c r="M599" i="61" s="1"/>
  <c r="M681" i="61" s="1"/>
  <c r="M763" i="61" s="1"/>
  <c r="M845" i="61" s="1"/>
  <c r="M24" i="61"/>
  <c r="M106" i="61" s="1"/>
  <c r="M188" i="61" s="1"/>
  <c r="M270" i="61" s="1"/>
  <c r="M352" i="61" s="1"/>
  <c r="M434" i="61" s="1"/>
  <c r="M516" i="61" s="1"/>
  <c r="M598" i="61" s="1"/>
  <c r="M680" i="61" s="1"/>
  <c r="M762" i="61" s="1"/>
  <c r="M844" i="61" s="1"/>
  <c r="M23" i="61"/>
  <c r="M105" i="61" s="1"/>
  <c r="M187" i="61" s="1"/>
  <c r="M269" i="61" s="1"/>
  <c r="M351" i="61" s="1"/>
  <c r="M433" i="61" s="1"/>
  <c r="M515" i="61" s="1"/>
  <c r="M597" i="61" s="1"/>
  <c r="M679" i="61" s="1"/>
  <c r="M761" i="61" s="1"/>
  <c r="M843" i="61" s="1"/>
  <c r="M22" i="61"/>
  <c r="M104" i="61" s="1"/>
  <c r="M186" i="61" s="1"/>
  <c r="M268" i="61" s="1"/>
  <c r="M350" i="61" s="1"/>
  <c r="M432" i="61" s="1"/>
  <c r="M514" i="61" s="1"/>
  <c r="M596" i="61" s="1"/>
  <c r="M678" i="61" s="1"/>
  <c r="M760" i="61" s="1"/>
  <c r="M842" i="61" s="1"/>
  <c r="M21" i="61"/>
  <c r="M103" i="61" s="1"/>
  <c r="M185" i="61" s="1"/>
  <c r="M267" i="61" s="1"/>
  <c r="M349" i="61" s="1"/>
  <c r="M431" i="61" s="1"/>
  <c r="M513" i="61" s="1"/>
  <c r="M595" i="61" s="1"/>
  <c r="M677" i="61" s="1"/>
  <c r="M759" i="61" s="1"/>
  <c r="M841" i="61" s="1"/>
  <c r="M20" i="61"/>
  <c r="M102" i="61" s="1"/>
  <c r="M184" i="61" s="1"/>
  <c r="M266" i="61" s="1"/>
  <c r="M348" i="61" s="1"/>
  <c r="M430" i="61" s="1"/>
  <c r="M512" i="61" s="1"/>
  <c r="M594" i="61" s="1"/>
  <c r="M676" i="61" s="1"/>
  <c r="M758" i="61" s="1"/>
  <c r="M840" i="61" s="1"/>
  <c r="M19" i="61"/>
  <c r="M101" i="61" s="1"/>
  <c r="M183" i="61" s="1"/>
  <c r="M265" i="61" s="1"/>
  <c r="M347" i="61" s="1"/>
  <c r="M429" i="61" s="1"/>
  <c r="M511" i="61" s="1"/>
  <c r="M593" i="61" s="1"/>
  <c r="M675" i="61" s="1"/>
  <c r="M757" i="61" s="1"/>
  <c r="M839" i="61" s="1"/>
  <c r="M18" i="61"/>
  <c r="M100" i="61" s="1"/>
  <c r="M182" i="61" s="1"/>
  <c r="M264" i="61" s="1"/>
  <c r="M346" i="61" s="1"/>
  <c r="M428" i="61" s="1"/>
  <c r="M510" i="61" s="1"/>
  <c r="M592" i="61" s="1"/>
  <c r="M674" i="61" s="1"/>
  <c r="M756" i="61" s="1"/>
  <c r="M838" i="61" s="1"/>
  <c r="M17" i="61"/>
  <c r="M99" i="61" s="1"/>
  <c r="M181" i="61" s="1"/>
  <c r="M263" i="61" s="1"/>
  <c r="M345" i="61" s="1"/>
  <c r="M427" i="61" s="1"/>
  <c r="M509" i="61" s="1"/>
  <c r="M591" i="61" s="1"/>
  <c r="M673" i="61" s="1"/>
  <c r="M755" i="61" s="1"/>
  <c r="M837" i="61" s="1"/>
  <c r="M16" i="61"/>
  <c r="M98" i="61" s="1"/>
  <c r="M180" i="61" s="1"/>
  <c r="M262" i="61" s="1"/>
  <c r="M344" i="61" s="1"/>
  <c r="M426" i="61" s="1"/>
  <c r="M508" i="61" s="1"/>
  <c r="M590" i="61" s="1"/>
  <c r="M672" i="61" s="1"/>
  <c r="M754" i="61" s="1"/>
  <c r="M836" i="61" s="1"/>
  <c r="M86" i="45"/>
  <c r="M168" i="45" s="1"/>
  <c r="M250" i="45" s="1"/>
  <c r="M332" i="45" s="1"/>
  <c r="M414" i="45" s="1"/>
  <c r="M496" i="45" s="1"/>
  <c r="M578" i="45" s="1"/>
  <c r="M660" i="45" s="1"/>
  <c r="M742" i="45" s="1"/>
  <c r="M824" i="45" s="1"/>
  <c r="M87" i="45"/>
  <c r="M169" i="45" s="1"/>
  <c r="M251" i="45" s="1"/>
  <c r="M333" i="45" s="1"/>
  <c r="M415" i="45" s="1"/>
  <c r="M497" i="45" s="1"/>
  <c r="M579" i="45" s="1"/>
  <c r="M661" i="45" s="1"/>
  <c r="M743" i="45" s="1"/>
  <c r="M825" i="45" s="1"/>
  <c r="M88" i="45"/>
  <c r="M170" i="45" s="1"/>
  <c r="M252" i="45" s="1"/>
  <c r="M334" i="45" s="1"/>
  <c r="M416" i="45" s="1"/>
  <c r="M498" i="45" s="1"/>
  <c r="M580" i="45" s="1"/>
  <c r="M662" i="45" s="1"/>
  <c r="M744" i="45" s="1"/>
  <c r="M826" i="45" s="1"/>
  <c r="M89" i="45"/>
  <c r="M171" i="45" s="1"/>
  <c r="M253" i="45" s="1"/>
  <c r="M335" i="45" s="1"/>
  <c r="M417" i="45" s="1"/>
  <c r="M499" i="45" s="1"/>
  <c r="M581" i="45" s="1"/>
  <c r="M663" i="45" s="1"/>
  <c r="M745" i="45" s="1"/>
  <c r="M827" i="45" s="1"/>
  <c r="M90" i="45"/>
  <c r="M172" i="45" s="1"/>
  <c r="M254" i="45" s="1"/>
  <c r="M336" i="45" s="1"/>
  <c r="M418" i="45" s="1"/>
  <c r="M500" i="45" s="1"/>
  <c r="M582" i="45" s="1"/>
  <c r="M664" i="45" s="1"/>
  <c r="M746" i="45" s="1"/>
  <c r="M828" i="45" s="1"/>
  <c r="M91" i="45"/>
  <c r="M173" i="45" s="1"/>
  <c r="M255" i="45" s="1"/>
  <c r="M337" i="45" s="1"/>
  <c r="M419" i="45" s="1"/>
  <c r="M501" i="45" s="1"/>
  <c r="M583" i="45" s="1"/>
  <c r="M665" i="45" s="1"/>
  <c r="M747" i="45" s="1"/>
  <c r="M829" i="45" s="1"/>
  <c r="M117" i="45"/>
  <c r="M199" i="45" s="1"/>
  <c r="M281" i="45" s="1"/>
  <c r="M363" i="45" s="1"/>
  <c r="M445" i="45" s="1"/>
  <c r="M527" i="45" s="1"/>
  <c r="M609" i="45" s="1"/>
  <c r="M691" i="45" s="1"/>
  <c r="M773" i="45" s="1"/>
  <c r="M855" i="45" s="1"/>
  <c r="M97" i="45"/>
  <c r="M179" i="45" s="1"/>
  <c r="M261" i="45" s="1"/>
  <c r="M343" i="45" s="1"/>
  <c r="M425" i="45" s="1"/>
  <c r="M507" i="45" s="1"/>
  <c r="M589" i="45" s="1"/>
  <c r="M671" i="45" s="1"/>
  <c r="M753" i="45" s="1"/>
  <c r="M835" i="45" s="1"/>
  <c r="M96" i="45"/>
  <c r="M178" i="45" s="1"/>
  <c r="M260" i="45" s="1"/>
  <c r="M342" i="45" s="1"/>
  <c r="M424" i="45" s="1"/>
  <c r="M506" i="45" s="1"/>
  <c r="M588" i="45" s="1"/>
  <c r="M670" i="45" s="1"/>
  <c r="M752" i="45" s="1"/>
  <c r="M834" i="45" s="1"/>
  <c r="M95" i="45"/>
  <c r="M177" i="45" s="1"/>
  <c r="M259" i="45" s="1"/>
  <c r="M341" i="45" s="1"/>
  <c r="M423" i="45" s="1"/>
  <c r="M505" i="45" s="1"/>
  <c r="M587" i="45" s="1"/>
  <c r="M669" i="45" s="1"/>
  <c r="M751" i="45" s="1"/>
  <c r="M833" i="45" s="1"/>
  <c r="M94" i="45"/>
  <c r="M176" i="45" s="1"/>
  <c r="M258" i="45" s="1"/>
  <c r="M340" i="45" s="1"/>
  <c r="M422" i="45" s="1"/>
  <c r="M504" i="45" s="1"/>
  <c r="M586" i="45" s="1"/>
  <c r="M668" i="45" s="1"/>
  <c r="M750" i="45" s="1"/>
  <c r="M832" i="45" s="1"/>
  <c r="M93" i="45"/>
  <c r="M175" i="45" s="1"/>
  <c r="M257" i="45" s="1"/>
  <c r="M339" i="45" s="1"/>
  <c r="M421" i="45" s="1"/>
  <c r="M503" i="45" s="1"/>
  <c r="M585" i="45" s="1"/>
  <c r="M667" i="45" s="1"/>
  <c r="M749" i="45" s="1"/>
  <c r="M831" i="45" s="1"/>
  <c r="M92" i="45"/>
  <c r="M174" i="45" s="1"/>
  <c r="M256" i="45" s="1"/>
  <c r="M338" i="45" s="1"/>
  <c r="M420" i="45" s="1"/>
  <c r="M502" i="45" s="1"/>
  <c r="M584" i="45" s="1"/>
  <c r="M666" i="45" s="1"/>
  <c r="M748" i="45" s="1"/>
  <c r="M830" i="45" s="1"/>
  <c r="M36" i="45"/>
  <c r="M33" i="45"/>
  <c r="M115" i="45" s="1"/>
  <c r="M197" i="45" s="1"/>
  <c r="M279" i="45" s="1"/>
  <c r="M361" i="45" s="1"/>
  <c r="M443" i="45" s="1"/>
  <c r="M525" i="45" s="1"/>
  <c r="M607" i="45" s="1"/>
  <c r="M689" i="45" s="1"/>
  <c r="M771" i="45" s="1"/>
  <c r="M853" i="45" s="1"/>
  <c r="M32" i="45"/>
  <c r="M114" i="45" s="1"/>
  <c r="M196" i="45" s="1"/>
  <c r="M278" i="45" s="1"/>
  <c r="M360" i="45" s="1"/>
  <c r="M442" i="45" s="1"/>
  <c r="M524" i="45" s="1"/>
  <c r="M606" i="45" s="1"/>
  <c r="M688" i="45" s="1"/>
  <c r="M770" i="45" s="1"/>
  <c r="M852" i="45" s="1"/>
  <c r="M31" i="45"/>
  <c r="M113" i="45" s="1"/>
  <c r="M195" i="45" s="1"/>
  <c r="M277" i="45" s="1"/>
  <c r="M359" i="45" s="1"/>
  <c r="M441" i="45" s="1"/>
  <c r="M523" i="45" s="1"/>
  <c r="M605" i="45" s="1"/>
  <c r="M687" i="45" s="1"/>
  <c r="M769" i="45" s="1"/>
  <c r="M851" i="45" s="1"/>
  <c r="M30" i="45"/>
  <c r="M112" i="45" s="1"/>
  <c r="M194" i="45" s="1"/>
  <c r="M276" i="45" s="1"/>
  <c r="M358" i="45" s="1"/>
  <c r="M440" i="45" s="1"/>
  <c r="M522" i="45" s="1"/>
  <c r="M604" i="45" s="1"/>
  <c r="M686" i="45" s="1"/>
  <c r="M768" i="45" s="1"/>
  <c r="M850" i="45" s="1"/>
  <c r="M29" i="45"/>
  <c r="M111" i="45" s="1"/>
  <c r="M193" i="45" s="1"/>
  <c r="M275" i="45" s="1"/>
  <c r="M357" i="45" s="1"/>
  <c r="M439" i="45" s="1"/>
  <c r="M521" i="45" s="1"/>
  <c r="M603" i="45" s="1"/>
  <c r="M685" i="45" s="1"/>
  <c r="M767" i="45" s="1"/>
  <c r="M849" i="45" s="1"/>
  <c r="M28" i="45"/>
  <c r="M110" i="45" s="1"/>
  <c r="M192" i="45" s="1"/>
  <c r="M274" i="45" s="1"/>
  <c r="M356" i="45" s="1"/>
  <c r="M438" i="45" s="1"/>
  <c r="M520" i="45" s="1"/>
  <c r="M602" i="45" s="1"/>
  <c r="M684" i="45" s="1"/>
  <c r="M766" i="45" s="1"/>
  <c r="M848" i="45" s="1"/>
  <c r="M27" i="45"/>
  <c r="M109" i="45" s="1"/>
  <c r="M191" i="45" s="1"/>
  <c r="M273" i="45" s="1"/>
  <c r="M355" i="45" s="1"/>
  <c r="M437" i="45" s="1"/>
  <c r="M519" i="45" s="1"/>
  <c r="M601" i="45" s="1"/>
  <c r="M683" i="45" s="1"/>
  <c r="M765" i="45" s="1"/>
  <c r="M847" i="45" s="1"/>
  <c r="M26" i="45"/>
  <c r="M108" i="45" s="1"/>
  <c r="M190" i="45" s="1"/>
  <c r="M272" i="45" s="1"/>
  <c r="M354" i="45" s="1"/>
  <c r="M436" i="45" s="1"/>
  <c r="M518" i="45" s="1"/>
  <c r="M600" i="45" s="1"/>
  <c r="M682" i="45" s="1"/>
  <c r="M764" i="45" s="1"/>
  <c r="M846" i="45" s="1"/>
  <c r="M25" i="45"/>
  <c r="M107" i="45" s="1"/>
  <c r="M189" i="45" s="1"/>
  <c r="M271" i="45" s="1"/>
  <c r="M353" i="45" s="1"/>
  <c r="M435" i="45" s="1"/>
  <c r="M517" i="45" s="1"/>
  <c r="M599" i="45" s="1"/>
  <c r="M681" i="45" s="1"/>
  <c r="M763" i="45" s="1"/>
  <c r="M845" i="45" s="1"/>
  <c r="M24" i="45"/>
  <c r="M106" i="45" s="1"/>
  <c r="M188" i="45" s="1"/>
  <c r="M270" i="45" s="1"/>
  <c r="M352" i="45" s="1"/>
  <c r="M434" i="45" s="1"/>
  <c r="M516" i="45" s="1"/>
  <c r="M598" i="45" s="1"/>
  <c r="M680" i="45" s="1"/>
  <c r="M762" i="45" s="1"/>
  <c r="M844" i="45" s="1"/>
  <c r="M23" i="45"/>
  <c r="M105" i="45" s="1"/>
  <c r="M187" i="45" s="1"/>
  <c r="M269" i="45" s="1"/>
  <c r="M351" i="45" s="1"/>
  <c r="M433" i="45" s="1"/>
  <c r="M515" i="45" s="1"/>
  <c r="M597" i="45" s="1"/>
  <c r="M679" i="45" s="1"/>
  <c r="M761" i="45" s="1"/>
  <c r="M843" i="45" s="1"/>
  <c r="M22" i="45"/>
  <c r="M104" i="45" s="1"/>
  <c r="M186" i="45" s="1"/>
  <c r="M268" i="45" s="1"/>
  <c r="M350" i="45" s="1"/>
  <c r="M432" i="45" s="1"/>
  <c r="M514" i="45" s="1"/>
  <c r="M596" i="45" s="1"/>
  <c r="M678" i="45" s="1"/>
  <c r="M760" i="45" s="1"/>
  <c r="M842" i="45" s="1"/>
  <c r="M21" i="45"/>
  <c r="M103" i="45" s="1"/>
  <c r="M185" i="45" s="1"/>
  <c r="M267" i="45" s="1"/>
  <c r="M349" i="45" s="1"/>
  <c r="M431" i="45" s="1"/>
  <c r="M513" i="45" s="1"/>
  <c r="M595" i="45" s="1"/>
  <c r="M677" i="45" s="1"/>
  <c r="M759" i="45" s="1"/>
  <c r="M841" i="45" s="1"/>
  <c r="M20" i="45"/>
  <c r="M102" i="45" s="1"/>
  <c r="M184" i="45" s="1"/>
  <c r="M266" i="45" s="1"/>
  <c r="M348" i="45" s="1"/>
  <c r="M430" i="45" s="1"/>
  <c r="M512" i="45" s="1"/>
  <c r="M594" i="45" s="1"/>
  <c r="M676" i="45" s="1"/>
  <c r="M758" i="45" s="1"/>
  <c r="M840" i="45" s="1"/>
  <c r="M19" i="45"/>
  <c r="M101" i="45" s="1"/>
  <c r="M183" i="45" s="1"/>
  <c r="M265" i="45" s="1"/>
  <c r="M347" i="45" s="1"/>
  <c r="M429" i="45" s="1"/>
  <c r="M511" i="45" s="1"/>
  <c r="M593" i="45" s="1"/>
  <c r="M675" i="45" s="1"/>
  <c r="M757" i="45" s="1"/>
  <c r="M839" i="45" s="1"/>
  <c r="M18" i="45"/>
  <c r="M100" i="45" s="1"/>
  <c r="M182" i="45" s="1"/>
  <c r="M264" i="45" s="1"/>
  <c r="M346" i="45" s="1"/>
  <c r="M428" i="45" s="1"/>
  <c r="M510" i="45" s="1"/>
  <c r="M592" i="45" s="1"/>
  <c r="M674" i="45" s="1"/>
  <c r="M756" i="45" s="1"/>
  <c r="M838" i="45" s="1"/>
  <c r="M17" i="45"/>
  <c r="M99" i="45" s="1"/>
  <c r="M181" i="45" s="1"/>
  <c r="M263" i="45" s="1"/>
  <c r="M345" i="45" s="1"/>
  <c r="M427" i="45" s="1"/>
  <c r="M509" i="45" s="1"/>
  <c r="M591" i="45" s="1"/>
  <c r="M673" i="45" s="1"/>
  <c r="M755" i="45" s="1"/>
  <c r="M837" i="45" s="1"/>
  <c r="M16" i="45"/>
  <c r="M98" i="45" s="1"/>
  <c r="M180" i="45" s="1"/>
  <c r="M262" i="45" s="1"/>
  <c r="M344" i="45" s="1"/>
  <c r="M426" i="45" s="1"/>
  <c r="M508" i="45" s="1"/>
  <c r="M590" i="45" s="1"/>
  <c r="M672" i="45" s="1"/>
  <c r="M754" i="45" s="1"/>
  <c r="M836" i="45" s="1"/>
  <c r="M34" i="45"/>
  <c r="M116" i="45" s="1"/>
  <c r="M198" i="45" s="1"/>
  <c r="M280" i="45" s="1"/>
  <c r="M362" i="45" s="1"/>
  <c r="M444" i="45" s="1"/>
  <c r="M526" i="45" s="1"/>
  <c r="M608" i="45" s="1"/>
  <c r="M690" i="45" s="1"/>
  <c r="M772" i="45" s="1"/>
  <c r="M854" i="45" s="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N118" i="59" l="1"/>
  <c r="N200" i="59" s="1"/>
  <c r="N282" i="59" s="1"/>
  <c r="N364" i="59" s="1"/>
  <c r="N446" i="59" s="1"/>
  <c r="N528" i="59" s="1"/>
  <c r="N37" i="55"/>
  <c r="N119" i="55" s="1"/>
  <c r="N201" i="55" s="1"/>
  <c r="N283" i="55" s="1"/>
  <c r="N365" i="55" s="1"/>
  <c r="N447" i="55" s="1"/>
  <c r="N529" i="55" s="1"/>
  <c r="N37" i="58"/>
  <c r="N119" i="58" s="1"/>
  <c r="N201" i="58" s="1"/>
  <c r="N283" i="58" s="1"/>
  <c r="N365" i="58" s="1"/>
  <c r="N447" i="58" s="1"/>
  <c r="N529" i="58" s="1"/>
  <c r="N118" i="56"/>
  <c r="N200" i="56" s="1"/>
  <c r="N282" i="56" s="1"/>
  <c r="N364" i="56" s="1"/>
  <c r="N446" i="56" s="1"/>
  <c r="N528" i="56" s="1"/>
  <c r="N37" i="54"/>
  <c r="N38" i="54" s="1"/>
  <c r="N37" i="49"/>
  <c r="N119" i="49" s="1"/>
  <c r="N201" i="49" s="1"/>
  <c r="N283" i="49" s="1"/>
  <c r="N365" i="49" s="1"/>
  <c r="N447" i="49" s="1"/>
  <c r="N529" i="49" s="1"/>
  <c r="N37" i="48"/>
  <c r="N119" i="48" s="1"/>
  <c r="N201" i="48" s="1"/>
  <c r="N283" i="48" s="1"/>
  <c r="N365" i="48" s="1"/>
  <c r="N447" i="48" s="1"/>
  <c r="N529" i="48" s="1"/>
  <c r="M118" i="45"/>
  <c r="M200" i="45" s="1"/>
  <c r="M282" i="45" s="1"/>
  <c r="M364" i="45" s="1"/>
  <c r="M446" i="45" s="1"/>
  <c r="M528" i="45" s="1"/>
  <c r="M610" i="45" s="1"/>
  <c r="M692" i="45" s="1"/>
  <c r="M774" i="45" s="1"/>
  <c r="M856" i="45" s="1"/>
  <c r="M37" i="45"/>
  <c r="N119" i="59"/>
  <c r="N201" i="59" s="1"/>
  <c r="N283" i="59" s="1"/>
  <c r="N365" i="59" s="1"/>
  <c r="N447" i="59" s="1"/>
  <c r="N529" i="59" s="1"/>
  <c r="N38" i="59"/>
  <c r="N37" i="51"/>
  <c r="N38" i="58"/>
  <c r="N37" i="57"/>
  <c r="N119" i="56"/>
  <c r="N201" i="56" s="1"/>
  <c r="N283" i="56" s="1"/>
  <c r="N365" i="56" s="1"/>
  <c r="N447" i="56" s="1"/>
  <c r="N529" i="56" s="1"/>
  <c r="N38" i="56"/>
  <c r="N37" i="53"/>
  <c r="N118" i="52"/>
  <c r="N200" i="52" s="1"/>
  <c r="N282" i="52" s="1"/>
  <c r="N364" i="52" s="1"/>
  <c r="N446" i="52" s="1"/>
  <c r="N528" i="52" s="1"/>
  <c r="N37" i="52"/>
  <c r="N37" i="50"/>
  <c r="N37" i="47"/>
  <c r="M37" i="61"/>
  <c r="A15" i="60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N38" i="55" l="1"/>
  <c r="N38" i="49"/>
  <c r="N120" i="49" s="1"/>
  <c r="N202" i="49" s="1"/>
  <c r="N284" i="49" s="1"/>
  <c r="N366" i="49" s="1"/>
  <c r="N448" i="49" s="1"/>
  <c r="N530" i="49" s="1"/>
  <c r="N38" i="48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" i="6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N119" i="54"/>
  <c r="N201" i="54" s="1"/>
  <c r="N283" i="54" s="1"/>
  <c r="N365" i="54" s="1"/>
  <c r="N447" i="54" s="1"/>
  <c r="N529" i="54" s="1"/>
  <c r="M38" i="45"/>
  <c r="M119" i="45"/>
  <c r="M201" i="45" s="1"/>
  <c r="M283" i="45" s="1"/>
  <c r="M365" i="45" s="1"/>
  <c r="M447" i="45" s="1"/>
  <c r="M529" i="45" s="1"/>
  <c r="M611" i="45" s="1"/>
  <c r="M693" i="45" s="1"/>
  <c r="M775" i="45" s="1"/>
  <c r="M857" i="45" s="1"/>
  <c r="N120" i="55"/>
  <c r="N202" i="55" s="1"/>
  <c r="N284" i="55" s="1"/>
  <c r="N366" i="55" s="1"/>
  <c r="N448" i="55" s="1"/>
  <c r="N530" i="55" s="1"/>
  <c r="N39" i="55"/>
  <c r="N120" i="56"/>
  <c r="N202" i="56" s="1"/>
  <c r="N284" i="56" s="1"/>
  <c r="N366" i="56" s="1"/>
  <c r="N448" i="56" s="1"/>
  <c r="N530" i="56" s="1"/>
  <c r="N39" i="56"/>
  <c r="N119" i="52"/>
  <c r="N201" i="52" s="1"/>
  <c r="N283" i="52" s="1"/>
  <c r="N365" i="52" s="1"/>
  <c r="N447" i="52" s="1"/>
  <c r="N529" i="52" s="1"/>
  <c r="N38" i="52"/>
  <c r="N119" i="57"/>
  <c r="N201" i="57" s="1"/>
  <c r="N283" i="57" s="1"/>
  <c r="N365" i="57" s="1"/>
  <c r="N447" i="57" s="1"/>
  <c r="N529" i="57" s="1"/>
  <c r="N38" i="57"/>
  <c r="N39" i="58"/>
  <c r="N120" i="58"/>
  <c r="N202" i="58" s="1"/>
  <c r="N284" i="58" s="1"/>
  <c r="N366" i="58" s="1"/>
  <c r="N448" i="58" s="1"/>
  <c r="N530" i="58" s="1"/>
  <c r="N119" i="53"/>
  <c r="N201" i="53" s="1"/>
  <c r="N283" i="53" s="1"/>
  <c r="N365" i="53" s="1"/>
  <c r="N447" i="53" s="1"/>
  <c r="N529" i="53" s="1"/>
  <c r="N38" i="53"/>
  <c r="N119" i="51"/>
  <c r="N201" i="51" s="1"/>
  <c r="N283" i="51" s="1"/>
  <c r="N365" i="51" s="1"/>
  <c r="N447" i="51" s="1"/>
  <c r="N529" i="51" s="1"/>
  <c r="N38" i="51"/>
  <c r="N120" i="54"/>
  <c r="N202" i="54" s="1"/>
  <c r="N284" i="54" s="1"/>
  <c r="N366" i="54" s="1"/>
  <c r="N448" i="54" s="1"/>
  <c r="N530" i="54" s="1"/>
  <c r="N39" i="54"/>
  <c r="N120" i="59"/>
  <c r="N202" i="59" s="1"/>
  <c r="N284" i="59" s="1"/>
  <c r="N366" i="59" s="1"/>
  <c r="N448" i="59" s="1"/>
  <c r="N530" i="59" s="1"/>
  <c r="N39" i="59"/>
  <c r="N119" i="50"/>
  <c r="N201" i="50" s="1"/>
  <c r="N283" i="50" s="1"/>
  <c r="N365" i="50" s="1"/>
  <c r="N447" i="50" s="1"/>
  <c r="N529" i="50" s="1"/>
  <c r="N38" i="50"/>
  <c r="N39" i="49"/>
  <c r="N120" i="48"/>
  <c r="N202" i="48" s="1"/>
  <c r="N284" i="48" s="1"/>
  <c r="N366" i="48" s="1"/>
  <c r="N448" i="48" s="1"/>
  <c r="N530" i="48" s="1"/>
  <c r="N39" i="48"/>
  <c r="N119" i="47"/>
  <c r="N201" i="47" s="1"/>
  <c r="N283" i="47" s="1"/>
  <c r="N365" i="47" s="1"/>
  <c r="N447" i="47" s="1"/>
  <c r="N529" i="47" s="1"/>
  <c r="N38" i="47"/>
  <c r="M119" i="61"/>
  <c r="M201" i="61" s="1"/>
  <c r="M283" i="61" s="1"/>
  <c r="M365" i="61" s="1"/>
  <c r="M447" i="61" s="1"/>
  <c r="M529" i="61" s="1"/>
  <c r="M611" i="61" s="1"/>
  <c r="M693" i="61" s="1"/>
  <c r="M775" i="61" s="1"/>
  <c r="M857" i="61" s="1"/>
  <c r="M38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M39" i="45" l="1"/>
  <c r="M120" i="45"/>
  <c r="M202" i="45" s="1"/>
  <c r="M284" i="45" s="1"/>
  <c r="M366" i="45" s="1"/>
  <c r="M448" i="45" s="1"/>
  <c r="M530" i="45" s="1"/>
  <c r="M612" i="45" s="1"/>
  <c r="M694" i="45" s="1"/>
  <c r="M776" i="45" s="1"/>
  <c r="M858" i="45" s="1"/>
  <c r="N121" i="54"/>
  <c r="N203" i="54" s="1"/>
  <c r="N285" i="54" s="1"/>
  <c r="N367" i="54" s="1"/>
  <c r="N449" i="54" s="1"/>
  <c r="N531" i="54" s="1"/>
  <c r="N40" i="54"/>
  <c r="N120" i="57"/>
  <c r="N202" i="57" s="1"/>
  <c r="N284" i="57" s="1"/>
  <c r="N366" i="57" s="1"/>
  <c r="N448" i="57" s="1"/>
  <c r="N530" i="57" s="1"/>
  <c r="N39" i="57"/>
  <c r="N120" i="51"/>
  <c r="N202" i="51" s="1"/>
  <c r="N284" i="51" s="1"/>
  <c r="N366" i="51" s="1"/>
  <c r="N448" i="51" s="1"/>
  <c r="N530" i="51" s="1"/>
  <c r="N39" i="51"/>
  <c r="N120" i="52"/>
  <c r="N202" i="52" s="1"/>
  <c r="N284" i="52" s="1"/>
  <c r="N366" i="52" s="1"/>
  <c r="N448" i="52" s="1"/>
  <c r="N530" i="52" s="1"/>
  <c r="N39" i="52"/>
  <c r="N39" i="53"/>
  <c r="N120" i="53"/>
  <c r="N202" i="53" s="1"/>
  <c r="N284" i="53" s="1"/>
  <c r="N366" i="53" s="1"/>
  <c r="N448" i="53" s="1"/>
  <c r="N530" i="53" s="1"/>
  <c r="N40" i="56"/>
  <c r="N121" i="56"/>
  <c r="N203" i="56" s="1"/>
  <c r="N285" i="56" s="1"/>
  <c r="N367" i="56" s="1"/>
  <c r="N449" i="56" s="1"/>
  <c r="N531" i="56" s="1"/>
  <c r="N40" i="59"/>
  <c r="N121" i="59"/>
  <c r="N203" i="59" s="1"/>
  <c r="N285" i="59" s="1"/>
  <c r="N367" i="59" s="1"/>
  <c r="N449" i="59" s="1"/>
  <c r="N531" i="59" s="1"/>
  <c r="N121" i="55"/>
  <c r="N203" i="55" s="1"/>
  <c r="N285" i="55" s="1"/>
  <c r="N367" i="55" s="1"/>
  <c r="N449" i="55" s="1"/>
  <c r="N531" i="55" s="1"/>
  <c r="N40" i="55"/>
  <c r="N121" i="58"/>
  <c r="N203" i="58" s="1"/>
  <c r="N285" i="58" s="1"/>
  <c r="N367" i="58" s="1"/>
  <c r="N449" i="58" s="1"/>
  <c r="N531" i="58" s="1"/>
  <c r="N40" i="58"/>
  <c r="N120" i="50"/>
  <c r="N202" i="50" s="1"/>
  <c r="N284" i="50" s="1"/>
  <c r="N366" i="50" s="1"/>
  <c r="N448" i="50" s="1"/>
  <c r="N530" i="50" s="1"/>
  <c r="N39" i="50"/>
  <c r="N121" i="49"/>
  <c r="N203" i="49" s="1"/>
  <c r="N285" i="49" s="1"/>
  <c r="N367" i="49" s="1"/>
  <c r="N449" i="49" s="1"/>
  <c r="N531" i="49" s="1"/>
  <c r="N40" i="49"/>
  <c r="N121" i="48"/>
  <c r="N203" i="48" s="1"/>
  <c r="N285" i="48" s="1"/>
  <c r="N367" i="48" s="1"/>
  <c r="N449" i="48" s="1"/>
  <c r="N531" i="48" s="1"/>
  <c r="N40" i="48"/>
  <c r="N120" i="47"/>
  <c r="N202" i="47" s="1"/>
  <c r="N284" i="47" s="1"/>
  <c r="N366" i="47" s="1"/>
  <c r="N448" i="47" s="1"/>
  <c r="N530" i="47" s="1"/>
  <c r="N39" i="47"/>
  <c r="M120" i="61"/>
  <c r="M202" i="61" s="1"/>
  <c r="M39" i="61"/>
  <c r="A167" i="59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A238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F141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F128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F122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F107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F98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F86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249" i="58" s="1"/>
  <c r="A166" i="58"/>
  <c r="A165" i="58"/>
  <c r="A247" i="58" s="1"/>
  <c r="A329" i="58" s="1"/>
  <c r="A164" i="58"/>
  <c r="A246" i="58" s="1"/>
  <c r="A163" i="58"/>
  <c r="A245" i="58" s="1"/>
  <c r="A162" i="58"/>
  <c r="F162" i="58" s="1"/>
  <c r="A161" i="58"/>
  <c r="F161" i="58" s="1"/>
  <c r="A160" i="58"/>
  <c r="F160" i="58" s="1"/>
  <c r="A159" i="58"/>
  <c r="F159" i="58" s="1"/>
  <c r="A158" i="58"/>
  <c r="A240" i="58" s="1"/>
  <c r="A157" i="58"/>
  <c r="F157" i="58" s="1"/>
  <c r="A156" i="58"/>
  <c r="A238" i="58" s="1"/>
  <c r="A155" i="58"/>
  <c r="A237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A226" i="58" s="1"/>
  <c r="F226" i="58" s="1"/>
  <c r="A143" i="58"/>
  <c r="F143" i="58" s="1"/>
  <c r="A142" i="58"/>
  <c r="F142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217" i="58" s="1"/>
  <c r="A134" i="58"/>
  <c r="A216" i="58" s="1"/>
  <c r="A133" i="58"/>
  <c r="A215" i="58" s="1"/>
  <c r="F215" i="58" s="1"/>
  <c r="A132" i="58"/>
  <c r="A214" i="58" s="1"/>
  <c r="A131" i="58"/>
  <c r="A213" i="58" s="1"/>
  <c r="A130" i="58"/>
  <c r="A212" i="58" s="1"/>
  <c r="A129" i="58"/>
  <c r="A128" i="58"/>
  <c r="F128" i="58" s="1"/>
  <c r="A127" i="58"/>
  <c r="A209" i="58" s="1"/>
  <c r="A291" i="58" s="1"/>
  <c r="A126" i="58"/>
  <c r="F126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201" i="58" s="1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F191" i="58" s="1"/>
  <c r="A108" i="58"/>
  <c r="A190" i="58" s="1"/>
  <c r="A272" i="58" s="1"/>
  <c r="A354" i="58" s="1"/>
  <c r="A107" i="58"/>
  <c r="A189" i="58" s="1"/>
  <c r="A271" i="58" s="1"/>
  <c r="A106" i="58"/>
  <c r="F106" i="58" s="1"/>
  <c r="A105" i="58"/>
  <c r="A187" i="58" s="1"/>
  <c r="A104" i="58"/>
  <c r="F104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173" i="58" s="1"/>
  <c r="F173" i="58" s="1"/>
  <c r="A90" i="58"/>
  <c r="A89" i="58"/>
  <c r="F89" i="58" s="1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F164" i="57" s="1"/>
  <c r="A163" i="57"/>
  <c r="A245" i="57" s="1"/>
  <c r="A162" i="57"/>
  <c r="A244" i="57" s="1"/>
  <c r="A326" i="57" s="1"/>
  <c r="A161" i="57"/>
  <c r="A160" i="57"/>
  <c r="A242" i="57" s="1"/>
  <c r="A159" i="57"/>
  <c r="F159" i="57" s="1"/>
  <c r="A158" i="57"/>
  <c r="A157" i="57"/>
  <c r="A239" i="57" s="1"/>
  <c r="A321" i="57" s="1"/>
  <c r="F321" i="57" s="1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F148" i="57" s="1"/>
  <c r="A147" i="57"/>
  <c r="A146" i="57"/>
  <c r="F146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A136" i="57"/>
  <c r="F136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F124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A277" i="57" s="1"/>
  <c r="A112" i="57"/>
  <c r="A194" i="57" s="1"/>
  <c r="A276" i="57" s="1"/>
  <c r="F276" i="57" s="1"/>
  <c r="A111" i="57"/>
  <c r="A193" i="57" s="1"/>
  <c r="A110" i="57"/>
  <c r="A109" i="57"/>
  <c r="F109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F174" i="57" s="1"/>
  <c r="A91" i="57"/>
  <c r="A90" i="57"/>
  <c r="A172" i="57" s="1"/>
  <c r="A89" i="57"/>
  <c r="A88" i="57"/>
  <c r="A170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A241" i="56" s="1"/>
  <c r="F241" i="56" s="1"/>
  <c r="A158" i="56"/>
  <c r="F158" i="56" s="1"/>
  <c r="A157" i="56"/>
  <c r="A239" i="56" s="1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F151" i="56" s="1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A227" i="56" s="1"/>
  <c r="A309" i="56" s="1"/>
  <c r="A391" i="56" s="1"/>
  <c r="A144" i="56"/>
  <c r="A226" i="56" s="1"/>
  <c r="A308" i="56" s="1"/>
  <c r="F308" i="56" s="1"/>
  <c r="A143" i="56"/>
  <c r="F143" i="56" s="1"/>
  <c r="A142" i="56"/>
  <c r="A224" i="56" s="1"/>
  <c r="A141" i="56"/>
  <c r="A223" i="56" s="1"/>
  <c r="A305" i="56" s="1"/>
  <c r="A140" i="56"/>
  <c r="A139" i="56"/>
  <c r="F139" i="56" s="1"/>
  <c r="A138" i="56"/>
  <c r="A137" i="56"/>
  <c r="A219" i="56" s="1"/>
  <c r="A136" i="56"/>
  <c r="A218" i="56" s="1"/>
  <c r="A135" i="56"/>
  <c r="A217" i="56" s="1"/>
  <c r="F217" i="56" s="1"/>
  <c r="A134" i="56"/>
  <c r="A216" i="56" s="1"/>
  <c r="A133" i="56"/>
  <c r="F133" i="56" s="1"/>
  <c r="A132" i="56"/>
  <c r="A131" i="56"/>
  <c r="A213" i="56" s="1"/>
  <c r="F213" i="56" s="1"/>
  <c r="A130" i="56"/>
  <c r="F130" i="56" s="1"/>
  <c r="A129" i="56"/>
  <c r="F129" i="56" s="1"/>
  <c r="A128" i="56"/>
  <c r="A210" i="56" s="1"/>
  <c r="F210" i="56" s="1"/>
  <c r="A127" i="56"/>
  <c r="F127" i="56" s="1"/>
  <c r="A126" i="56"/>
  <c r="A208" i="56" s="1"/>
  <c r="A125" i="56"/>
  <c r="A124" i="56"/>
  <c r="A206" i="56" s="1"/>
  <c r="F206" i="56" s="1"/>
  <c r="A123" i="56"/>
  <c r="A205" i="56" s="1"/>
  <c r="A122" i="56"/>
  <c r="F122" i="56" s="1"/>
  <c r="A121" i="56"/>
  <c r="F121" i="56" s="1"/>
  <c r="A120" i="56"/>
  <c r="A202" i="56" s="1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A196" i="56" s="1"/>
  <c r="A113" i="56"/>
  <c r="A112" i="56"/>
  <c r="A111" i="56"/>
  <c r="F111" i="56" s="1"/>
  <c r="A110" i="56"/>
  <c r="F110" i="56" s="1"/>
  <c r="A109" i="56"/>
  <c r="A191" i="56" s="1"/>
  <c r="A108" i="56"/>
  <c r="A190" i="56" s="1"/>
  <c r="A107" i="56"/>
  <c r="F107" i="56" s="1"/>
  <c r="A106" i="56"/>
  <c r="A188" i="56" s="1"/>
  <c r="F188" i="56" s="1"/>
  <c r="A105" i="56"/>
  <c r="A187" i="56" s="1"/>
  <c r="A104" i="56"/>
  <c r="A103" i="56"/>
  <c r="A185" i="56" s="1"/>
  <c r="A267" i="56" s="1"/>
  <c r="A349" i="56" s="1"/>
  <c r="A102" i="56"/>
  <c r="A184" i="56" s="1"/>
  <c r="A266" i="56" s="1"/>
  <c r="A101" i="56"/>
  <c r="F101" i="56" s="1"/>
  <c r="A100" i="56"/>
  <c r="A182" i="56" s="1"/>
  <c r="F182" i="56" s="1"/>
  <c r="A99" i="56"/>
  <c r="A181" i="56" s="1"/>
  <c r="F181" i="56" s="1"/>
  <c r="A98" i="56"/>
  <c r="A180" i="56" s="1"/>
  <c r="A97" i="56"/>
  <c r="F97" i="56" s="1"/>
  <c r="A96" i="56"/>
  <c r="A95" i="56"/>
  <c r="A177" i="56" s="1"/>
  <c r="A94" i="56"/>
  <c r="A93" i="56"/>
  <c r="A175" i="56" s="1"/>
  <c r="A92" i="56"/>
  <c r="A91" i="56"/>
  <c r="F91" i="56" s="1"/>
  <c r="A90" i="56"/>
  <c r="A89" i="56"/>
  <c r="A171" i="56" s="1"/>
  <c r="A88" i="56"/>
  <c r="A170" i="56" s="1"/>
  <c r="A252" i="56" s="1"/>
  <c r="A87" i="56"/>
  <c r="F87" i="56" s="1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166" i="55"/>
  <c r="A248" i="55" s="1"/>
  <c r="F248" i="55" s="1"/>
  <c r="A165" i="55"/>
  <c r="A247" i="55" s="1"/>
  <c r="A329" i="55" s="1"/>
  <c r="A411" i="55" s="1"/>
  <c r="A164" i="55"/>
  <c r="F164" i="55" s="1"/>
  <c r="A163" i="55"/>
  <c r="F163" i="55" s="1"/>
  <c r="A162" i="55"/>
  <c r="A244" i="55" s="1"/>
  <c r="A161" i="55"/>
  <c r="F161" i="55" s="1"/>
  <c r="A160" i="55"/>
  <c r="A159" i="55"/>
  <c r="A241" i="55" s="1"/>
  <c r="A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A235" i="55" s="1"/>
  <c r="A317" i="55" s="1"/>
  <c r="A152" i="55"/>
  <c r="A234" i="55" s="1"/>
  <c r="A151" i="55"/>
  <c r="A233" i="55" s="1"/>
  <c r="F233" i="55" s="1"/>
  <c r="A150" i="55"/>
  <c r="A232" i="55" s="1"/>
  <c r="A149" i="55"/>
  <c r="F149" i="55" s="1"/>
  <c r="A148" i="55"/>
  <c r="A147" i="55"/>
  <c r="F147" i="55" s="1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303" i="55" s="1"/>
  <c r="F303" i="55" s="1"/>
  <c r="A138" i="55"/>
  <c r="F138" i="55" s="1"/>
  <c r="A137" i="55"/>
  <c r="A136" i="55"/>
  <c r="A218" i="55" s="1"/>
  <c r="A135" i="55"/>
  <c r="A217" i="55" s="1"/>
  <c r="A299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F209" i="55" s="1"/>
  <c r="A126" i="55"/>
  <c r="A208" i="55" s="1"/>
  <c r="A125" i="55"/>
  <c r="F125" i="55" s="1"/>
  <c r="A124" i="55"/>
  <c r="A206" i="55" s="1"/>
  <c r="A123" i="55"/>
  <c r="A205" i="55" s="1"/>
  <c r="A122" i="55"/>
  <c r="A121" i="55"/>
  <c r="A120" i="55"/>
  <c r="A202" i="55" s="1"/>
  <c r="A119" i="55"/>
  <c r="F119" i="55" s="1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94" i="55" s="1"/>
  <c r="A276" i="55" s="1"/>
  <c r="A111" i="55"/>
  <c r="A193" i="55" s="1"/>
  <c r="A110" i="55"/>
  <c r="F110" i="55" s="1"/>
  <c r="A109" i="55"/>
  <c r="A108" i="55"/>
  <c r="A107" i="55"/>
  <c r="A189" i="55" s="1"/>
  <c r="A106" i="55"/>
  <c r="A105" i="55"/>
  <c r="A187" i="55" s="1"/>
  <c r="A104" i="55"/>
  <c r="A186" i="55" s="1"/>
  <c r="A268" i="55" s="1"/>
  <c r="A103" i="55"/>
  <c r="F103" i="55" s="1"/>
  <c r="A102" i="55"/>
  <c r="A101" i="55"/>
  <c r="A183" i="55" s="1"/>
  <c r="F183" i="55" s="1"/>
  <c r="A100" i="55"/>
  <c r="F100" i="55" s="1"/>
  <c r="A99" i="55"/>
  <c r="A98" i="55"/>
  <c r="F98" i="55" s="1"/>
  <c r="A97" i="55"/>
  <c r="A96" i="55"/>
  <c r="A178" i="55" s="1"/>
  <c r="A260" i="55" s="1"/>
  <c r="A342" i="55" s="1"/>
  <c r="A95" i="55"/>
  <c r="F95" i="55" s="1"/>
  <c r="A94" i="55"/>
  <c r="F94" i="55" s="1"/>
  <c r="A93" i="55"/>
  <c r="F93" i="55" s="1"/>
  <c r="A92" i="55"/>
  <c r="F92" i="55" s="1"/>
  <c r="A91" i="55"/>
  <c r="A173" i="55" s="1"/>
  <c r="A255" i="55" s="1"/>
  <c r="F255" i="55" s="1"/>
  <c r="A90" i="55"/>
  <c r="A89" i="55"/>
  <c r="F89" i="55" s="1"/>
  <c r="A88" i="55"/>
  <c r="A170" i="55" s="1"/>
  <c r="A87" i="55"/>
  <c r="A169" i="55" s="1"/>
  <c r="A251" i="55" s="1"/>
  <c r="A86" i="55"/>
  <c r="F86" i="55" s="1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249" i="54" s="1"/>
  <c r="A166" i="54"/>
  <c r="A248" i="54" s="1"/>
  <c r="F248" i="54" s="1"/>
  <c r="A165" i="54"/>
  <c r="F165" i="54" s="1"/>
  <c r="A164" i="54"/>
  <c r="F164" i="54" s="1"/>
  <c r="A163" i="54"/>
  <c r="F163" i="54" s="1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230" i="54" s="1"/>
  <c r="F230" i="54" s="1"/>
  <c r="A147" i="54"/>
  <c r="A229" i="54" s="1"/>
  <c r="A311" i="54" s="1"/>
  <c r="A146" i="54"/>
  <c r="A228" i="54" s="1"/>
  <c r="A310" i="54" s="1"/>
  <c r="A392" i="54" s="1"/>
  <c r="A474" i="54" s="1"/>
  <c r="A145" i="54"/>
  <c r="F145" i="54" s="1"/>
  <c r="A144" i="54"/>
  <c r="A143" i="54"/>
  <c r="A142" i="54"/>
  <c r="F142" i="54" s="1"/>
  <c r="A141" i="54"/>
  <c r="F141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A135" i="54"/>
  <c r="A217" i="54" s="1"/>
  <c r="A299" i="54" s="1"/>
  <c r="A134" i="54"/>
  <c r="A216" i="54" s="1"/>
  <c r="A133" i="54"/>
  <c r="F133" i="54" s="1"/>
  <c r="A132" i="54"/>
  <c r="A131" i="54"/>
  <c r="A130" i="54"/>
  <c r="A212" i="54" s="1"/>
  <c r="F212" i="54" s="1"/>
  <c r="A129" i="54"/>
  <c r="F129" i="54" s="1"/>
  <c r="A128" i="54"/>
  <c r="F128" i="54" s="1"/>
  <c r="A127" i="54"/>
  <c r="A209" i="54" s="1"/>
  <c r="F209" i="54" s="1"/>
  <c r="A126" i="54"/>
  <c r="A208" i="54" s="1"/>
  <c r="F208" i="54" s="1"/>
  <c r="A125" i="54"/>
  <c r="A124" i="54"/>
  <c r="A206" i="54" s="1"/>
  <c r="F206" i="54" s="1"/>
  <c r="A123" i="54"/>
  <c r="F123" i="54" s="1"/>
  <c r="A122" i="54"/>
  <c r="A121" i="54"/>
  <c r="A203" i="54" s="1"/>
  <c r="A285" i="54" s="1"/>
  <c r="A367" i="54" s="1"/>
  <c r="A449" i="54" s="1"/>
  <c r="A120" i="54"/>
  <c r="A202" i="54" s="1"/>
  <c r="A119" i="54"/>
  <c r="A201" i="54" s="1"/>
  <c r="A118" i="54"/>
  <c r="F118" i="54" s="1"/>
  <c r="A117" i="54"/>
  <c r="F117" i="54" s="1"/>
  <c r="A116" i="54"/>
  <c r="A198" i="54" s="1"/>
  <c r="A280" i="54" s="1"/>
  <c r="A115" i="54"/>
  <c r="F115" i="54" s="1"/>
  <c r="A114" i="54"/>
  <c r="A196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F107" i="54" s="1"/>
  <c r="A106" i="54"/>
  <c r="A105" i="54"/>
  <c r="A104" i="54"/>
  <c r="F104" i="54" s="1"/>
  <c r="A103" i="54"/>
  <c r="A102" i="54"/>
  <c r="A184" i="54" s="1"/>
  <c r="A101" i="54"/>
  <c r="F101" i="54" s="1"/>
  <c r="A100" i="54"/>
  <c r="F100" i="54" s="1"/>
  <c r="A99" i="54"/>
  <c r="F99" i="54" s="1"/>
  <c r="A98" i="54"/>
  <c r="A97" i="54"/>
  <c r="F97" i="54" s="1"/>
  <c r="A96" i="54"/>
  <c r="A95" i="54"/>
  <c r="A177" i="54" s="1"/>
  <c r="A94" i="54"/>
  <c r="F94" i="54" s="1"/>
  <c r="A93" i="54"/>
  <c r="F93" i="54" s="1"/>
  <c r="A92" i="54"/>
  <c r="A174" i="54" s="1"/>
  <c r="F174" i="54" s="1"/>
  <c r="A91" i="54"/>
  <c r="A173" i="54" s="1"/>
  <c r="F173" i="54" s="1"/>
  <c r="A90" i="54"/>
  <c r="A172" i="54" s="1"/>
  <c r="A254" i="54" s="1"/>
  <c r="A89" i="54"/>
  <c r="F89" i="54" s="1"/>
  <c r="A88" i="54"/>
  <c r="A87" i="54"/>
  <c r="A86" i="54"/>
  <c r="F86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A247" i="53" s="1"/>
  <c r="A164" i="53"/>
  <c r="A246" i="53" s="1"/>
  <c r="A163" i="53"/>
  <c r="A162" i="53"/>
  <c r="A244" i="53" s="1"/>
  <c r="A161" i="53"/>
  <c r="F161" i="53" s="1"/>
  <c r="A160" i="53"/>
  <c r="A159" i="53"/>
  <c r="A241" i="53" s="1"/>
  <c r="A158" i="53"/>
  <c r="A240" i="53" s="1"/>
  <c r="A322" i="53" s="1"/>
  <c r="F322" i="53" s="1"/>
  <c r="A157" i="53"/>
  <c r="A239" i="53" s="1"/>
  <c r="A321" i="53" s="1"/>
  <c r="A156" i="53"/>
  <c r="A238" i="53" s="1"/>
  <c r="A320" i="53" s="1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F146" i="53" s="1"/>
  <c r="A145" i="53"/>
  <c r="A144" i="53"/>
  <c r="F144" i="53" s="1"/>
  <c r="A143" i="53"/>
  <c r="A142" i="53"/>
  <c r="A224" i="53" s="1"/>
  <c r="A141" i="53"/>
  <c r="A223" i="53" s="1"/>
  <c r="A140" i="53"/>
  <c r="F140" i="53" s="1"/>
  <c r="A139" i="53"/>
  <c r="A221" i="53" s="1"/>
  <c r="A303" i="53" s="1"/>
  <c r="F303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293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F120" i="53" s="1"/>
  <c r="A119" i="53"/>
  <c r="F119" i="53" s="1"/>
  <c r="A118" i="53"/>
  <c r="A117" i="53"/>
  <c r="A199" i="53" s="1"/>
  <c r="A116" i="53"/>
  <c r="A115" i="53"/>
  <c r="A114" i="53"/>
  <c r="A196" i="53" s="1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F107" i="53" s="1"/>
  <c r="A106" i="53"/>
  <c r="A188" i="53" s="1"/>
  <c r="A270" i="53" s="1"/>
  <c r="F270" i="53" s="1"/>
  <c r="A105" i="53"/>
  <c r="A104" i="53"/>
  <c r="F104" i="53" s="1"/>
  <c r="A103" i="53"/>
  <c r="A185" i="53" s="1"/>
  <c r="A102" i="53"/>
  <c r="A184" i="53" s="1"/>
  <c r="A266" i="53" s="1"/>
  <c r="A348" i="53" s="1"/>
  <c r="A101" i="53"/>
  <c r="A100" i="53"/>
  <c r="A99" i="53"/>
  <c r="A181" i="53" s="1"/>
  <c r="A263" i="53" s="1"/>
  <c r="F263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A173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245" i="52" s="1"/>
  <c r="A327" i="52" s="1"/>
  <c r="A162" i="52"/>
  <c r="A244" i="52" s="1"/>
  <c r="A326" i="52" s="1"/>
  <c r="A161" i="52"/>
  <c r="A243" i="52" s="1"/>
  <c r="A160" i="52"/>
  <c r="A159" i="52"/>
  <c r="A241" i="52" s="1"/>
  <c r="A323" i="52" s="1"/>
  <c r="A405" i="52" s="1"/>
  <c r="A487" i="52" s="1"/>
  <c r="A158" i="52"/>
  <c r="A240" i="52" s="1"/>
  <c r="A157" i="52"/>
  <c r="A156" i="52"/>
  <c r="A155" i="52"/>
  <c r="A237" i="52" s="1"/>
  <c r="F237" i="52" s="1"/>
  <c r="A154" i="52"/>
  <c r="F154" i="52" s="1"/>
  <c r="A153" i="52"/>
  <c r="A152" i="52"/>
  <c r="A234" i="52" s="1"/>
  <c r="A151" i="52"/>
  <c r="A150" i="52"/>
  <c r="F150" i="52" s="1"/>
  <c r="A149" i="52"/>
  <c r="F149" i="52" s="1"/>
  <c r="A148" i="52"/>
  <c r="A147" i="52"/>
  <c r="A146" i="52"/>
  <c r="A228" i="52" s="1"/>
  <c r="A145" i="52"/>
  <c r="A144" i="52"/>
  <c r="F144" i="52" s="1"/>
  <c r="A143" i="52"/>
  <c r="A142" i="52"/>
  <c r="F142" i="52" s="1"/>
  <c r="A141" i="52"/>
  <c r="A140" i="52"/>
  <c r="F140" i="52" s="1"/>
  <c r="A139" i="52"/>
  <c r="A221" i="52" s="1"/>
  <c r="F221" i="52" s="1"/>
  <c r="A138" i="52"/>
  <c r="A137" i="52"/>
  <c r="A136" i="52"/>
  <c r="A218" i="52" s="1"/>
  <c r="A300" i="52" s="1"/>
  <c r="A382" i="52" s="1"/>
  <c r="A135" i="52"/>
  <c r="A134" i="52"/>
  <c r="F134" i="52" s="1"/>
  <c r="A133" i="52"/>
  <c r="A215" i="52" s="1"/>
  <c r="A297" i="52" s="1"/>
  <c r="A132" i="52"/>
  <c r="A214" i="52" s="1"/>
  <c r="A296" i="52" s="1"/>
  <c r="A378" i="52" s="1"/>
  <c r="A131" i="52"/>
  <c r="A130" i="52"/>
  <c r="A212" i="52" s="1"/>
  <c r="A129" i="52"/>
  <c r="A128" i="52"/>
  <c r="A210" i="52" s="1"/>
  <c r="A292" i="52" s="1"/>
  <c r="F292" i="52" s="1"/>
  <c r="A127" i="52"/>
  <c r="A126" i="52"/>
  <c r="A208" i="52" s="1"/>
  <c r="A290" i="52" s="1"/>
  <c r="A372" i="52" s="1"/>
  <c r="A454" i="52" s="1"/>
  <c r="A125" i="52"/>
  <c r="A207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96" i="52" s="1"/>
  <c r="A278" i="52" s="1"/>
  <c r="A360" i="52" s="1"/>
  <c r="F360" i="52" s="1"/>
  <c r="A113" i="52"/>
  <c r="A112" i="52"/>
  <c r="A194" i="52" s="1"/>
  <c r="F194" i="52" s="1"/>
  <c r="A111" i="52"/>
  <c r="A193" i="52" s="1"/>
  <c r="A110" i="52"/>
  <c r="F110" i="52" s="1"/>
  <c r="A109" i="52"/>
  <c r="A108" i="52"/>
  <c r="F108" i="52" s="1"/>
  <c r="A107" i="52"/>
  <c r="A106" i="52"/>
  <c r="F106" i="52" s="1"/>
  <c r="A105" i="52"/>
  <c r="A187" i="52" s="1"/>
  <c r="A104" i="52"/>
  <c r="A186" i="52" s="1"/>
  <c r="A268" i="52" s="1"/>
  <c r="A350" i="52" s="1"/>
  <c r="A432" i="52" s="1"/>
  <c r="A103" i="52"/>
  <c r="A185" i="52" s="1"/>
  <c r="F185" i="52" s="1"/>
  <c r="A102" i="52"/>
  <c r="A184" i="52" s="1"/>
  <c r="A101" i="52"/>
  <c r="A100" i="52"/>
  <c r="A99" i="52"/>
  <c r="A98" i="52"/>
  <c r="A180" i="52" s="1"/>
  <c r="A97" i="52"/>
  <c r="F97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A172" i="52" s="1"/>
  <c r="A89" i="52"/>
  <c r="F89" i="52" s="1"/>
  <c r="A88" i="52"/>
  <c r="F88" i="52" s="1"/>
  <c r="A87" i="52"/>
  <c r="A86" i="52"/>
  <c r="A168" i="52" s="1"/>
  <c r="F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A248" i="51" s="1"/>
  <c r="A330" i="51" s="1"/>
  <c r="A165" i="51"/>
  <c r="F165" i="51" s="1"/>
  <c r="A164" i="51"/>
  <c r="A163" i="51"/>
  <c r="F163" i="51" s="1"/>
  <c r="A162" i="51"/>
  <c r="F162" i="51" s="1"/>
  <c r="A161" i="51"/>
  <c r="A243" i="51" s="1"/>
  <c r="F243" i="51" s="1"/>
  <c r="A160" i="51"/>
  <c r="F160" i="51" s="1"/>
  <c r="A159" i="51"/>
  <c r="F159" i="51" s="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F147" i="51" s="1"/>
  <c r="A146" i="51"/>
  <c r="A145" i="51"/>
  <c r="A227" i="51" s="1"/>
  <c r="F227" i="51" s="1"/>
  <c r="A144" i="51"/>
  <c r="A143" i="51"/>
  <c r="A225" i="51" s="1"/>
  <c r="A142" i="51"/>
  <c r="A224" i="51" s="1"/>
  <c r="A306" i="51" s="1"/>
  <c r="A141" i="51"/>
  <c r="A140" i="51"/>
  <c r="A222" i="51" s="1"/>
  <c r="A139" i="51"/>
  <c r="F139" i="51" s="1"/>
  <c r="A138" i="51"/>
  <c r="A220" i="51" s="1"/>
  <c r="A137" i="51"/>
  <c r="A136" i="51"/>
  <c r="A218" i="51" s="1"/>
  <c r="A300" i="51" s="1"/>
  <c r="A135" i="51"/>
  <c r="F135" i="51" s="1"/>
  <c r="A134" i="51"/>
  <c r="A133" i="51"/>
  <c r="A215" i="51" s="1"/>
  <c r="F215" i="51" s="1"/>
  <c r="A132" i="51"/>
  <c r="A214" i="51" s="1"/>
  <c r="A131" i="51"/>
  <c r="A130" i="51"/>
  <c r="F130" i="51" s="1"/>
  <c r="A129" i="51"/>
  <c r="F129" i="51" s="1"/>
  <c r="A128" i="51"/>
  <c r="A210" i="51" s="1"/>
  <c r="A127" i="51"/>
  <c r="F127" i="51" s="1"/>
  <c r="A126" i="51"/>
  <c r="A125" i="51"/>
  <c r="A124" i="51"/>
  <c r="F124" i="51" s="1"/>
  <c r="A123" i="51"/>
  <c r="A122" i="51"/>
  <c r="A204" i="51" s="1"/>
  <c r="A121" i="51"/>
  <c r="A120" i="51"/>
  <c r="F120" i="51" s="1"/>
  <c r="A119" i="51"/>
  <c r="A201" i="51" s="1"/>
  <c r="A118" i="51"/>
  <c r="F118" i="51" s="1"/>
  <c r="A117" i="51"/>
  <c r="A199" i="51" s="1"/>
  <c r="A116" i="51"/>
  <c r="A198" i="51" s="1"/>
  <c r="A115" i="51"/>
  <c r="A197" i="51" s="1"/>
  <c r="A279" i="51" s="1"/>
  <c r="A114" i="51"/>
  <c r="A196" i="51" s="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F101" i="51" s="1"/>
  <c r="A100" i="51"/>
  <c r="F100" i="51" s="1"/>
  <c r="A99" i="51"/>
  <c r="A181" i="51" s="1"/>
  <c r="A98" i="51"/>
  <c r="A97" i="51"/>
  <c r="A179" i="51" s="1"/>
  <c r="A96" i="51"/>
  <c r="A95" i="51"/>
  <c r="F95" i="51" s="1"/>
  <c r="A94" i="51"/>
  <c r="A176" i="51" s="1"/>
  <c r="A93" i="51"/>
  <c r="A175" i="51" s="1"/>
  <c r="A92" i="51"/>
  <c r="A174" i="51" s="1"/>
  <c r="A91" i="51"/>
  <c r="F91" i="51" s="1"/>
  <c r="A90" i="51"/>
  <c r="A89" i="51"/>
  <c r="A171" i="51" s="1"/>
  <c r="A253" i="51" s="1"/>
  <c r="A88" i="51"/>
  <c r="A87" i="51"/>
  <c r="A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A165" i="50"/>
  <c r="A247" i="50" s="1"/>
  <c r="F247" i="50" s="1"/>
  <c r="A164" i="50"/>
  <c r="A163" i="50"/>
  <c r="A245" i="50" s="1"/>
  <c r="F245" i="50" s="1"/>
  <c r="A162" i="50"/>
  <c r="F162" i="50" s="1"/>
  <c r="A161" i="50"/>
  <c r="A243" i="50" s="1"/>
  <c r="A325" i="50" s="1"/>
  <c r="A160" i="50"/>
  <c r="A159" i="50"/>
  <c r="F159" i="50" s="1"/>
  <c r="A158" i="50"/>
  <c r="A157" i="50"/>
  <c r="F157" i="50" s="1"/>
  <c r="A156" i="50"/>
  <c r="A238" i="50" s="1"/>
  <c r="A155" i="50"/>
  <c r="A237" i="50" s="1"/>
  <c r="F237" i="50" s="1"/>
  <c r="A154" i="50"/>
  <c r="A153" i="50"/>
  <c r="A152" i="50"/>
  <c r="A151" i="50"/>
  <c r="A233" i="50" s="1"/>
  <c r="A150" i="50"/>
  <c r="A149" i="50"/>
  <c r="F149" i="50" s="1"/>
  <c r="A148" i="50"/>
  <c r="A230" i="50" s="1"/>
  <c r="A147" i="50"/>
  <c r="A146" i="50"/>
  <c r="F146" i="50" s="1"/>
  <c r="A145" i="50"/>
  <c r="F145" i="50" s="1"/>
  <c r="A144" i="50"/>
  <c r="A226" i="50" s="1"/>
  <c r="A143" i="50"/>
  <c r="A225" i="50" s="1"/>
  <c r="A142" i="50"/>
  <c r="A224" i="50" s="1"/>
  <c r="F224" i="50" s="1"/>
  <c r="A141" i="50"/>
  <c r="A223" i="50" s="1"/>
  <c r="F223" i="50" s="1"/>
  <c r="A140" i="50"/>
  <c r="A222" i="50" s="1"/>
  <c r="A139" i="50"/>
  <c r="A138" i="50"/>
  <c r="F138" i="50" s="1"/>
  <c r="A137" i="50"/>
  <c r="A136" i="50"/>
  <c r="F136" i="50" s="1"/>
  <c r="A135" i="50"/>
  <c r="A217" i="50" s="1"/>
  <c r="A134" i="50"/>
  <c r="A133" i="50"/>
  <c r="F133" i="50" s="1"/>
  <c r="A132" i="50"/>
  <c r="A214" i="50" s="1"/>
  <c r="F214" i="50" s="1"/>
  <c r="A131" i="50"/>
  <c r="F131" i="50" s="1"/>
  <c r="A130" i="50"/>
  <c r="F130" i="50" s="1"/>
  <c r="A129" i="50"/>
  <c r="A211" i="50" s="1"/>
  <c r="A128" i="50"/>
  <c r="A127" i="50"/>
  <c r="F127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A119" i="50"/>
  <c r="A118" i="50"/>
  <c r="F118" i="50" s="1"/>
  <c r="A117" i="50"/>
  <c r="A199" i="50" s="1"/>
  <c r="A116" i="50"/>
  <c r="A198" i="50" s="1"/>
  <c r="A280" i="50" s="1"/>
  <c r="F280" i="50" s="1"/>
  <c r="A115" i="50"/>
  <c r="A114" i="50"/>
  <c r="F114" i="50" s="1"/>
  <c r="A113" i="50"/>
  <c r="A195" i="50" s="1"/>
  <c r="F195" i="50" s="1"/>
  <c r="A112" i="50"/>
  <c r="A111" i="50"/>
  <c r="A193" i="50" s="1"/>
  <c r="F193" i="50" s="1"/>
  <c r="A110" i="50"/>
  <c r="A109" i="50"/>
  <c r="F109" i="50" s="1"/>
  <c r="A108" i="50"/>
  <c r="F108" i="50" s="1"/>
  <c r="A107" i="50"/>
  <c r="F107" i="50" s="1"/>
  <c r="A106" i="50"/>
  <c r="A188" i="50" s="1"/>
  <c r="A270" i="50" s="1"/>
  <c r="A105" i="50"/>
  <c r="A104" i="50"/>
  <c r="A103" i="50"/>
  <c r="A102" i="50"/>
  <c r="F102" i="50" s="1"/>
  <c r="A101" i="50"/>
  <c r="A100" i="50"/>
  <c r="F100" i="50" s="1"/>
  <c r="A99" i="50"/>
  <c r="A181" i="50" s="1"/>
  <c r="F181" i="50" s="1"/>
  <c r="A98" i="50"/>
  <c r="A180" i="50" s="1"/>
  <c r="F180" i="50" s="1"/>
  <c r="A97" i="50"/>
  <c r="A96" i="50"/>
  <c r="A178" i="50" s="1"/>
  <c r="A95" i="50"/>
  <c r="A94" i="50"/>
  <c r="F94" i="50" s="1"/>
  <c r="A93" i="50"/>
  <c r="A175" i="50" s="1"/>
  <c r="A257" i="50" s="1"/>
  <c r="A92" i="50"/>
  <c r="A174" i="50" s="1"/>
  <c r="A256" i="50" s="1"/>
  <c r="A91" i="50"/>
  <c r="A90" i="50"/>
  <c r="A172" i="50" s="1"/>
  <c r="A254" i="50" s="1"/>
  <c r="F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A163" i="49"/>
  <c r="F163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F153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A218" i="49" s="1"/>
  <c r="A135" i="49"/>
  <c r="A134" i="49"/>
  <c r="A133" i="49"/>
  <c r="A132" i="49"/>
  <c r="A131" i="49"/>
  <c r="A213" i="49" s="1"/>
  <c r="A130" i="49"/>
  <c r="A129" i="49"/>
  <c r="A128" i="49"/>
  <c r="A210" i="49" s="1"/>
  <c r="A127" i="49"/>
  <c r="A209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F112" i="49" s="1"/>
  <c r="A111" i="49"/>
  <c r="A110" i="49"/>
  <c r="A109" i="49"/>
  <c r="F109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F103" i="49" s="1"/>
  <c r="A102" i="49"/>
  <c r="A101" i="49"/>
  <c r="F101" i="49" s="1"/>
  <c r="A100" i="49"/>
  <c r="F100" i="49" s="1"/>
  <c r="A99" i="49"/>
  <c r="A181" i="49" s="1"/>
  <c r="A263" i="49" s="1"/>
  <c r="A98" i="49"/>
  <c r="F98" i="49" s="1"/>
  <c r="A97" i="49"/>
  <c r="A179" i="49" s="1"/>
  <c r="F179" i="49" s="1"/>
  <c r="A96" i="49"/>
  <c r="F96" i="49" s="1"/>
  <c r="A95" i="49"/>
  <c r="A177" i="49" s="1"/>
  <c r="A94" i="49"/>
  <c r="F94" i="49" s="1"/>
  <c r="A93" i="49"/>
  <c r="A92" i="49"/>
  <c r="F92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6" i="49" s="1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330" i="48" s="1"/>
  <c r="A165" i="48"/>
  <c r="A164" i="48"/>
  <c r="F164" i="48" s="1"/>
  <c r="A163" i="48"/>
  <c r="A245" i="48" s="1"/>
  <c r="A162" i="48"/>
  <c r="F162" i="48" s="1"/>
  <c r="A161" i="48"/>
  <c r="A160" i="48"/>
  <c r="A159" i="48"/>
  <c r="A158" i="48"/>
  <c r="A157" i="48"/>
  <c r="A156" i="48"/>
  <c r="F156" i="48" s="1"/>
  <c r="A155" i="48"/>
  <c r="A154" i="48"/>
  <c r="A153" i="48"/>
  <c r="A152" i="48"/>
  <c r="A234" i="48" s="1"/>
  <c r="A151" i="48"/>
  <c r="A233" i="48" s="1"/>
  <c r="A315" i="48" s="1"/>
  <c r="A150" i="48"/>
  <c r="A232" i="48" s="1"/>
  <c r="A149" i="48"/>
  <c r="F149" i="48" s="1"/>
  <c r="A148" i="48"/>
  <c r="A147" i="48"/>
  <c r="A146" i="48"/>
  <c r="A145" i="48"/>
  <c r="A144" i="48"/>
  <c r="A143" i="48"/>
  <c r="F143" i="48" s="1"/>
  <c r="A142" i="48"/>
  <c r="A224" i="48" s="1"/>
  <c r="A141" i="48"/>
  <c r="A223" i="48" s="1"/>
  <c r="A140" i="48"/>
  <c r="A139" i="48"/>
  <c r="A138" i="48"/>
  <c r="A220" i="48" s="1"/>
  <c r="F220" i="48" s="1"/>
  <c r="A137" i="48"/>
  <c r="F137" i="48" s="1"/>
  <c r="A136" i="48"/>
  <c r="A218" i="48" s="1"/>
  <c r="A300" i="48" s="1"/>
  <c r="A135" i="48"/>
  <c r="A134" i="48"/>
  <c r="A133" i="48"/>
  <c r="A132" i="48"/>
  <c r="F132" i="48" s="1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120" i="48"/>
  <c r="A119" i="48"/>
  <c r="A201" i="48" s="1"/>
  <c r="A118" i="48"/>
  <c r="A200" i="48" s="1"/>
  <c r="A117" i="48"/>
  <c r="A199" i="48" s="1"/>
  <c r="A281" i="48" s="1"/>
  <c r="A116" i="48"/>
  <c r="A198" i="48" s="1"/>
  <c r="A280" i="48" s="1"/>
  <c r="F280" i="48" s="1"/>
  <c r="A115" i="48"/>
  <c r="A197" i="48" s="1"/>
  <c r="A114" i="48"/>
  <c r="F114" i="48" s="1"/>
  <c r="A113" i="48"/>
  <c r="A112" i="48"/>
  <c r="A111" i="48"/>
  <c r="A110" i="48"/>
  <c r="A192" i="48" s="1"/>
  <c r="A109" i="48"/>
  <c r="A108" i="48"/>
  <c r="F108" i="48" s="1"/>
  <c r="A107" i="48"/>
  <c r="F107" i="48" s="1"/>
  <c r="A106" i="48"/>
  <c r="F106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181" i="48" s="1"/>
  <c r="A98" i="48"/>
  <c r="F98" i="48" s="1"/>
  <c r="A97" i="48"/>
  <c r="F97" i="48" s="1"/>
  <c r="A96" i="48"/>
  <c r="A178" i="48" s="1"/>
  <c r="A95" i="48"/>
  <c r="A177" i="48" s="1"/>
  <c r="A259" i="48" s="1"/>
  <c r="A341" i="48" s="1"/>
  <c r="A94" i="48"/>
  <c r="A93" i="48"/>
  <c r="F93" i="48" s="1"/>
  <c r="A92" i="48"/>
  <c r="A174" i="48" s="1"/>
  <c r="A256" i="48" s="1"/>
  <c r="F256" i="48" s="1"/>
  <c r="A91" i="48"/>
  <c r="F91" i="48" s="1"/>
  <c r="A90" i="48"/>
  <c r="A172" i="48" s="1"/>
  <c r="A254" i="48" s="1"/>
  <c r="A89" i="48"/>
  <c r="A171" i="48" s="1"/>
  <c r="A88" i="48"/>
  <c r="A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166" i="47"/>
  <c r="F166" i="47" s="1"/>
  <c r="A165" i="47"/>
  <c r="A164" i="47"/>
  <c r="A163" i="47"/>
  <c r="F163" i="47" s="1"/>
  <c r="A162" i="47"/>
  <c r="F162" i="47" s="1"/>
  <c r="A161" i="47"/>
  <c r="A243" i="47" s="1"/>
  <c r="A325" i="47" s="1"/>
  <c r="A160" i="47"/>
  <c r="A159" i="47"/>
  <c r="A241" i="47" s="1"/>
  <c r="A158" i="47"/>
  <c r="A157" i="47"/>
  <c r="A156" i="47"/>
  <c r="F156" i="47" s="1"/>
  <c r="A155" i="47"/>
  <c r="A154" i="47"/>
  <c r="F154" i="47" s="1"/>
  <c r="A153" i="47"/>
  <c r="F153" i="47" s="1"/>
  <c r="A152" i="47"/>
  <c r="F152" i="47" s="1"/>
  <c r="A151" i="47"/>
  <c r="A233" i="47" s="1"/>
  <c r="A150" i="47"/>
  <c r="A149" i="47"/>
  <c r="A148" i="47"/>
  <c r="A230" i="47" s="1"/>
  <c r="A312" i="47" s="1"/>
  <c r="A147" i="47"/>
  <c r="A229" i="47" s="1"/>
  <c r="F229" i="47" s="1"/>
  <c r="A146" i="47"/>
  <c r="A228" i="47" s="1"/>
  <c r="A310" i="47" s="1"/>
  <c r="A145" i="47"/>
  <c r="A227" i="47" s="1"/>
  <c r="F227" i="47" s="1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213" i="47" s="1"/>
  <c r="F213" i="47" s="1"/>
  <c r="A130" i="47"/>
  <c r="A212" i="47" s="1"/>
  <c r="A129" i="47"/>
  <c r="A128" i="47"/>
  <c r="F128" i="47" s="1"/>
  <c r="A127" i="47"/>
  <c r="A209" i="47" s="1"/>
  <c r="A126" i="47"/>
  <c r="A208" i="47" s="1"/>
  <c r="A125" i="47"/>
  <c r="A207" i="47" s="1"/>
  <c r="A124" i="47"/>
  <c r="F124" i="47" s="1"/>
  <c r="A123" i="47"/>
  <c r="A122" i="47"/>
  <c r="F122" i="47" s="1"/>
  <c r="A121" i="47"/>
  <c r="A120" i="47"/>
  <c r="A119" i="47"/>
  <c r="A201" i="47" s="1"/>
  <c r="F201" i="47" s="1"/>
  <c r="A118" i="47"/>
  <c r="A117" i="47"/>
  <c r="A199" i="47" s="1"/>
  <c r="A281" i="47" s="1"/>
  <c r="A116" i="47"/>
  <c r="F116" i="47" s="1"/>
  <c r="A115" i="47"/>
  <c r="A114" i="47"/>
  <c r="A113" i="47"/>
  <c r="F113" i="47" s="1"/>
  <c r="A112" i="47"/>
  <c r="A194" i="47" s="1"/>
  <c r="F194" i="47" s="1"/>
  <c r="A111" i="47"/>
  <c r="A193" i="47" s="1"/>
  <c r="A110" i="47"/>
  <c r="F110" i="47" s="1"/>
  <c r="A109" i="47"/>
  <c r="F109" i="47" s="1"/>
  <c r="A108" i="47"/>
  <c r="A107" i="47"/>
  <c r="F107" i="47" s="1"/>
  <c r="A106" i="47"/>
  <c r="A105" i="47"/>
  <c r="A187" i="47" s="1"/>
  <c r="A269" i="47" s="1"/>
  <c r="A104" i="47"/>
  <c r="A186" i="47" s="1"/>
  <c r="F186" i="47" s="1"/>
  <c r="A103" i="47"/>
  <c r="A102" i="47"/>
  <c r="A184" i="47" s="1"/>
  <c r="F184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174" i="47" s="1"/>
  <c r="F174" i="47" s="1"/>
  <c r="A91" i="47"/>
  <c r="A173" i="47" s="1"/>
  <c r="F173" i="47" s="1"/>
  <c r="A90" i="47"/>
  <c r="A172" i="47" s="1"/>
  <c r="A89" i="47"/>
  <c r="A171" i="47" s="1"/>
  <c r="A88" i="47"/>
  <c r="A170" i="47" s="1"/>
  <c r="A87" i="47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137" i="57" l="1"/>
  <c r="F107" i="55"/>
  <c r="F134" i="54"/>
  <c r="F110" i="54"/>
  <c r="F148" i="50"/>
  <c r="F117" i="47"/>
  <c r="F243" i="47"/>
  <c r="F159" i="59"/>
  <c r="F156" i="59"/>
  <c r="F134" i="58"/>
  <c r="F128" i="57"/>
  <c r="F157" i="57"/>
  <c r="F116" i="57"/>
  <c r="F145" i="57"/>
  <c r="A237" i="53"/>
  <c r="A319" i="53" s="1"/>
  <c r="F218" i="52"/>
  <c r="F105" i="52"/>
  <c r="A241" i="51"/>
  <c r="F241" i="51" s="1"/>
  <c r="F132" i="51"/>
  <c r="F142" i="50"/>
  <c r="A244" i="50"/>
  <c r="F99" i="50"/>
  <c r="A306" i="50"/>
  <c r="F306" i="50" s="1"/>
  <c r="F143" i="49"/>
  <c r="F126" i="48"/>
  <c r="F152" i="48"/>
  <c r="F218" i="48"/>
  <c r="F90" i="47"/>
  <c r="A238" i="47"/>
  <c r="A320" i="47" s="1"/>
  <c r="F320" i="47" s="1"/>
  <c r="A175" i="48"/>
  <c r="A257" i="48" s="1"/>
  <c r="F257" i="48" s="1"/>
  <c r="F91" i="49"/>
  <c r="F136" i="49"/>
  <c r="A241" i="49"/>
  <c r="F241" i="49" s="1"/>
  <c r="F87" i="50"/>
  <c r="A231" i="50"/>
  <c r="F231" i="50" s="1"/>
  <c r="A188" i="52"/>
  <c r="A270" i="52" s="1"/>
  <c r="F90" i="54"/>
  <c r="F112" i="54"/>
  <c r="F101" i="55"/>
  <c r="A183" i="48"/>
  <c r="F183" i="48" s="1"/>
  <c r="A245" i="49"/>
  <c r="A327" i="49" s="1"/>
  <c r="A171" i="54"/>
  <c r="F171" i="54" s="1"/>
  <c r="A173" i="56"/>
  <c r="A255" i="56" s="1"/>
  <c r="A337" i="56" s="1"/>
  <c r="F337" i="56" s="1"/>
  <c r="F148" i="47"/>
  <c r="A180" i="47"/>
  <c r="F180" i="47" s="1"/>
  <c r="F128" i="49"/>
  <c r="F131" i="49"/>
  <c r="F137" i="49"/>
  <c r="A301" i="49"/>
  <c r="A383" i="49" s="1"/>
  <c r="F163" i="50"/>
  <c r="F103" i="52"/>
  <c r="A224" i="52"/>
  <c r="A306" i="52" s="1"/>
  <c r="F105" i="56"/>
  <c r="A225" i="56"/>
  <c r="A307" i="56" s="1"/>
  <c r="F307" i="56" s="1"/>
  <c r="F133" i="58"/>
  <c r="F130" i="47"/>
  <c r="F125" i="48"/>
  <c r="F233" i="48"/>
  <c r="A203" i="49"/>
  <c r="F203" i="49" s="1"/>
  <c r="F143" i="50"/>
  <c r="A200" i="50"/>
  <c r="A336" i="50"/>
  <c r="F148" i="58"/>
  <c r="F143" i="59"/>
  <c r="F104" i="59"/>
  <c r="F118" i="59"/>
  <c r="F154" i="59"/>
  <c r="F129" i="59"/>
  <c r="F151" i="59"/>
  <c r="F91" i="58"/>
  <c r="F119" i="58"/>
  <c r="F135" i="58"/>
  <c r="F101" i="58"/>
  <c r="F96" i="58"/>
  <c r="F102" i="58"/>
  <c r="F137" i="58"/>
  <c r="F103" i="57"/>
  <c r="F90" i="57"/>
  <c r="F97" i="57"/>
  <c r="F160" i="57"/>
  <c r="F112" i="57"/>
  <c r="F155" i="57"/>
  <c r="A176" i="57"/>
  <c r="A258" i="57" s="1"/>
  <c r="F258" i="57" s="1"/>
  <c r="A201" i="57"/>
  <c r="A283" i="57" s="1"/>
  <c r="F162" i="57"/>
  <c r="A241" i="57"/>
  <c r="A323" i="57" s="1"/>
  <c r="F87" i="57"/>
  <c r="A249" i="57"/>
  <c r="A331" i="57" s="1"/>
  <c r="A413" i="57" s="1"/>
  <c r="A495" i="57" s="1"/>
  <c r="F116" i="56"/>
  <c r="F123" i="56"/>
  <c r="A243" i="55"/>
  <c r="A325" i="55" s="1"/>
  <c r="F105" i="55"/>
  <c r="F111" i="55"/>
  <c r="F120" i="55"/>
  <c r="F135" i="55"/>
  <c r="F166" i="54"/>
  <c r="A239" i="54"/>
  <c r="A321" i="54" s="1"/>
  <c r="A403" i="54" s="1"/>
  <c r="A247" i="54"/>
  <c r="A329" i="54" s="1"/>
  <c r="F329" i="54" s="1"/>
  <c r="F126" i="54"/>
  <c r="A233" i="53"/>
  <c r="F233" i="53" s="1"/>
  <c r="F123" i="53"/>
  <c r="F129" i="53"/>
  <c r="F127" i="53"/>
  <c r="F156" i="53"/>
  <c r="F117" i="53"/>
  <c r="F239" i="53"/>
  <c r="F184" i="53"/>
  <c r="F266" i="53"/>
  <c r="F188" i="53"/>
  <c r="A217" i="53"/>
  <c r="F217" i="53" s="1"/>
  <c r="F157" i="53"/>
  <c r="F99" i="53"/>
  <c r="F106" i="53"/>
  <c r="F113" i="53"/>
  <c r="A202" i="53"/>
  <c r="F202" i="53" s="1"/>
  <c r="F111" i="52"/>
  <c r="F132" i="52"/>
  <c r="A231" i="52"/>
  <c r="A313" i="52" s="1"/>
  <c r="F313" i="52" s="1"/>
  <c r="F268" i="52"/>
  <c r="F104" i="52"/>
  <c r="F125" i="52"/>
  <c r="F350" i="52"/>
  <c r="F90" i="52"/>
  <c r="F128" i="52"/>
  <c r="F97" i="51"/>
  <c r="F138" i="51"/>
  <c r="A297" i="51"/>
  <c r="A379" i="51" s="1"/>
  <c r="F114" i="51"/>
  <c r="A244" i="51"/>
  <c r="A326" i="51" s="1"/>
  <c r="F326" i="51" s="1"/>
  <c r="F156" i="51"/>
  <c r="F122" i="51"/>
  <c r="A176" i="50"/>
  <c r="A258" i="50" s="1"/>
  <c r="A227" i="50"/>
  <c r="A309" i="50" s="1"/>
  <c r="A305" i="50"/>
  <c r="F96" i="50"/>
  <c r="F151" i="50"/>
  <c r="F165" i="50"/>
  <c r="A207" i="50"/>
  <c r="F207" i="50" s="1"/>
  <c r="A182" i="50"/>
  <c r="A264" i="50" s="1"/>
  <c r="A346" i="50" s="1"/>
  <c r="F132" i="50"/>
  <c r="F90" i="50"/>
  <c r="A209" i="50"/>
  <c r="A263" i="50"/>
  <c r="A345" i="50" s="1"/>
  <c r="F144" i="50"/>
  <c r="A190" i="50"/>
  <c r="A215" i="50"/>
  <c r="A297" i="50" s="1"/>
  <c r="F88" i="50"/>
  <c r="A239" i="50"/>
  <c r="F239" i="50" s="1"/>
  <c r="F174" i="50"/>
  <c r="A218" i="50"/>
  <c r="A300" i="50" s="1"/>
  <c r="A296" i="50"/>
  <c r="A291" i="49"/>
  <c r="F209" i="49"/>
  <c r="A242" i="49"/>
  <c r="A324" i="49" s="1"/>
  <c r="F324" i="49" s="1"/>
  <c r="F190" i="49"/>
  <c r="A235" i="49"/>
  <c r="A317" i="49" s="1"/>
  <c r="A399" i="49" s="1"/>
  <c r="F399" i="49" s="1"/>
  <c r="F151" i="49"/>
  <c r="F156" i="49"/>
  <c r="A174" i="49"/>
  <c r="A256" i="49" s="1"/>
  <c r="F127" i="49"/>
  <c r="F144" i="49"/>
  <c r="F181" i="49"/>
  <c r="A252" i="49"/>
  <c r="F252" i="49" s="1"/>
  <c r="F138" i="49"/>
  <c r="F116" i="49"/>
  <c r="A185" i="49"/>
  <c r="F220" i="49"/>
  <c r="A254" i="49"/>
  <c r="F254" i="49" s="1"/>
  <c r="F105" i="49"/>
  <c r="F155" i="49"/>
  <c r="F147" i="49"/>
  <c r="F158" i="49"/>
  <c r="F164" i="49"/>
  <c r="A223" i="49"/>
  <c r="F223" i="49" s="1"/>
  <c r="A261" i="49"/>
  <c r="A343" i="49" s="1"/>
  <c r="F116" i="48"/>
  <c r="F141" i="48"/>
  <c r="F90" i="48"/>
  <c r="F96" i="48"/>
  <c r="F115" i="48"/>
  <c r="F119" i="48"/>
  <c r="A214" i="48"/>
  <c r="F214" i="48" s="1"/>
  <c r="A362" i="48"/>
  <c r="F362" i="48" s="1"/>
  <c r="F110" i="48"/>
  <c r="A244" i="48"/>
  <c r="F244" i="48" s="1"/>
  <c r="F99" i="48"/>
  <c r="F117" i="48"/>
  <c r="A188" i="48"/>
  <c r="F188" i="48" s="1"/>
  <c r="A246" i="48"/>
  <c r="F246" i="48" s="1"/>
  <c r="F151" i="48"/>
  <c r="F198" i="48"/>
  <c r="A249" i="48"/>
  <c r="F89" i="48"/>
  <c r="F95" i="48"/>
  <c r="F118" i="48"/>
  <c r="F138" i="48"/>
  <c r="F199" i="48"/>
  <c r="F105" i="48"/>
  <c r="F163" i="48"/>
  <c r="A338" i="48"/>
  <c r="A253" i="47"/>
  <c r="A335" i="47" s="1"/>
  <c r="F171" i="47"/>
  <c r="F146" i="47"/>
  <c r="F91" i="47"/>
  <c r="F119" i="47"/>
  <c r="F126" i="47"/>
  <c r="F131" i="47"/>
  <c r="F145" i="47"/>
  <c r="F176" i="47"/>
  <c r="A221" i="47"/>
  <c r="A303" i="47" s="1"/>
  <c r="A309" i="47"/>
  <c r="F132" i="47"/>
  <c r="A181" i="47"/>
  <c r="A263" i="47" s="1"/>
  <c r="F89" i="47"/>
  <c r="F94" i="47"/>
  <c r="F147" i="47"/>
  <c r="F167" i="47"/>
  <c r="A204" i="47"/>
  <c r="A286" i="47" s="1"/>
  <c r="A245" i="47"/>
  <c r="A327" i="47" s="1"/>
  <c r="F127" i="47"/>
  <c r="F151" i="47"/>
  <c r="F161" i="47"/>
  <c r="A206" i="47"/>
  <c r="A288" i="47" s="1"/>
  <c r="F288" i="47" s="1"/>
  <c r="A268" i="47"/>
  <c r="F268" i="47" s="1"/>
  <c r="A217" i="47"/>
  <c r="A299" i="47" s="1"/>
  <c r="F299" i="47" s="1"/>
  <c r="A283" i="47"/>
  <c r="F283" i="47" s="1"/>
  <c r="F91" i="59"/>
  <c r="F109" i="59"/>
  <c r="F138" i="59"/>
  <c r="A302" i="58"/>
  <c r="A384" i="58" s="1"/>
  <c r="F384" i="58" s="1"/>
  <c r="F107" i="58"/>
  <c r="F138" i="58"/>
  <c r="F144" i="58"/>
  <c r="F108" i="58"/>
  <c r="F122" i="58"/>
  <c r="F167" i="58"/>
  <c r="F131" i="58"/>
  <c r="F141" i="58"/>
  <c r="F147" i="58"/>
  <c r="F105" i="58"/>
  <c r="A239" i="58"/>
  <c r="A321" i="58" s="1"/>
  <c r="A403" i="58" s="1"/>
  <c r="F403" i="58" s="1"/>
  <c r="F98" i="57"/>
  <c r="F195" i="57"/>
  <c r="F99" i="57"/>
  <c r="F139" i="57"/>
  <c r="F249" i="57"/>
  <c r="F88" i="57"/>
  <c r="F113" i="57"/>
  <c r="A218" i="57"/>
  <c r="A300" i="57" s="1"/>
  <c r="F300" i="57" s="1"/>
  <c r="A232" i="57"/>
  <c r="F169" i="57"/>
  <c r="F239" i="57"/>
  <c r="F93" i="56"/>
  <c r="F99" i="56"/>
  <c r="F131" i="56"/>
  <c r="F88" i="56"/>
  <c r="F106" i="56"/>
  <c r="F145" i="56"/>
  <c r="F167" i="56"/>
  <c r="F95" i="56"/>
  <c r="F114" i="56"/>
  <c r="F120" i="56"/>
  <c r="F146" i="56"/>
  <c r="A264" i="56"/>
  <c r="F264" i="56" s="1"/>
  <c r="A390" i="56"/>
  <c r="A472" i="56" s="1"/>
  <c r="A554" i="56" s="1"/>
  <c r="F554" i="56" s="1"/>
  <c r="F109" i="56"/>
  <c r="F135" i="56"/>
  <c r="A212" i="56"/>
  <c r="A294" i="56" s="1"/>
  <c r="A376" i="56" s="1"/>
  <c r="F140" i="55"/>
  <c r="F153" i="55"/>
  <c r="F166" i="55"/>
  <c r="F217" i="55"/>
  <c r="F87" i="55"/>
  <c r="F112" i="55"/>
  <c r="F88" i="55"/>
  <c r="F150" i="55"/>
  <c r="F162" i="55"/>
  <c r="A176" i="55"/>
  <c r="F176" i="55" s="1"/>
  <c r="A180" i="55"/>
  <c r="A262" i="55" s="1"/>
  <c r="A344" i="55" s="1"/>
  <c r="F157" i="55"/>
  <c r="F194" i="55"/>
  <c r="F152" i="55"/>
  <c r="A195" i="55"/>
  <c r="F195" i="55" s="1"/>
  <c r="F218" i="54"/>
  <c r="A300" i="54"/>
  <c r="F216" i="54"/>
  <c r="A298" i="54"/>
  <c r="F298" i="54" s="1"/>
  <c r="F92" i="54"/>
  <c r="F167" i="54"/>
  <c r="A211" i="54"/>
  <c r="A293" i="54" s="1"/>
  <c r="A375" i="54" s="1"/>
  <c r="F108" i="54"/>
  <c r="F113" i="54"/>
  <c r="F119" i="54"/>
  <c r="F124" i="54"/>
  <c r="F135" i="54"/>
  <c r="F154" i="54"/>
  <c r="A168" i="54"/>
  <c r="A250" i="54" s="1"/>
  <c r="A256" i="54"/>
  <c r="A338" i="54" s="1"/>
  <c r="F114" i="54"/>
  <c r="F120" i="54"/>
  <c r="F136" i="54"/>
  <c r="F149" i="54"/>
  <c r="A179" i="54"/>
  <c r="F179" i="54" s="1"/>
  <c r="A182" i="54"/>
  <c r="F182" i="54" s="1"/>
  <c r="F219" i="54"/>
  <c r="F121" i="54"/>
  <c r="F137" i="54"/>
  <c r="A227" i="54"/>
  <c r="F227" i="54" s="1"/>
  <c r="A210" i="54"/>
  <c r="A288" i="54"/>
  <c r="F91" i="54"/>
  <c r="F127" i="54"/>
  <c r="F229" i="54"/>
  <c r="F359" i="53"/>
  <c r="A441" i="53"/>
  <c r="A523" i="53" s="1"/>
  <c r="F523" i="53" s="1"/>
  <c r="F91" i="53"/>
  <c r="F98" i="53"/>
  <c r="F103" i="53"/>
  <c r="F139" i="53"/>
  <c r="F158" i="53"/>
  <c r="F164" i="53"/>
  <c r="A186" i="53"/>
  <c r="A268" i="53" s="1"/>
  <c r="A345" i="53"/>
  <c r="F345" i="53" s="1"/>
  <c r="F87" i="53"/>
  <c r="F159" i="53"/>
  <c r="F165" i="53"/>
  <c r="A189" i="53"/>
  <c r="F130" i="53"/>
  <c r="F136" i="53"/>
  <c r="A222" i="53"/>
  <c r="A304" i="53" s="1"/>
  <c r="A226" i="53"/>
  <c r="F226" i="53" s="1"/>
  <c r="F102" i="53"/>
  <c r="F114" i="53"/>
  <c r="A172" i="53"/>
  <c r="F172" i="53" s="1"/>
  <c r="A230" i="53"/>
  <c r="A312" i="53" s="1"/>
  <c r="F240" i="52"/>
  <c r="A322" i="52"/>
  <c r="A404" i="52" s="1"/>
  <c r="F86" i="52"/>
  <c r="F121" i="52"/>
  <c r="F133" i="52"/>
  <c r="F139" i="52"/>
  <c r="F158" i="52"/>
  <c r="F164" i="52"/>
  <c r="F186" i="52"/>
  <c r="F290" i="52"/>
  <c r="F94" i="52"/>
  <c r="F102" i="52"/>
  <c r="F112" i="52"/>
  <c r="A200" i="52"/>
  <c r="F200" i="52" s="1"/>
  <c r="A236" i="52"/>
  <c r="F236" i="52" s="1"/>
  <c r="F372" i="52"/>
  <c r="F159" i="52"/>
  <c r="F119" i="52"/>
  <c r="F136" i="52"/>
  <c r="F155" i="52"/>
  <c r="F405" i="52"/>
  <c r="A171" i="52"/>
  <c r="F244" i="52"/>
  <c r="F120" i="52"/>
  <c r="A216" i="52"/>
  <c r="A298" i="52" s="1"/>
  <c r="A211" i="51"/>
  <c r="A293" i="51" s="1"/>
  <c r="F115" i="51"/>
  <c r="F128" i="51"/>
  <c r="F133" i="51"/>
  <c r="F166" i="51"/>
  <c r="A212" i="51"/>
  <c r="A294" i="51" s="1"/>
  <c r="F89" i="51"/>
  <c r="F155" i="51"/>
  <c r="A183" i="51"/>
  <c r="F224" i="51"/>
  <c r="F142" i="51"/>
  <c r="A229" i="51"/>
  <c r="A311" i="51" s="1"/>
  <c r="F113" i="51"/>
  <c r="A231" i="51"/>
  <c r="F231" i="51" s="1"/>
  <c r="F119" i="51"/>
  <c r="F143" i="51"/>
  <c r="A202" i="51"/>
  <c r="F202" i="51" s="1"/>
  <c r="A235" i="51"/>
  <c r="F235" i="51" s="1"/>
  <c r="A197" i="50"/>
  <c r="A279" i="50" s="1"/>
  <c r="F115" i="50"/>
  <c r="A293" i="50"/>
  <c r="A375" i="50" s="1"/>
  <c r="F211" i="50"/>
  <c r="A234" i="50"/>
  <c r="A316" i="50" s="1"/>
  <c r="F152" i="50"/>
  <c r="F120" i="50"/>
  <c r="A202" i="50"/>
  <c r="A284" i="50" s="1"/>
  <c r="A304" i="50"/>
  <c r="F304" i="50" s="1"/>
  <c r="F222" i="50"/>
  <c r="A204" i="50"/>
  <c r="F204" i="50" s="1"/>
  <c r="A362" i="50"/>
  <c r="F128" i="50"/>
  <c r="A210" i="50"/>
  <c r="A292" i="50" s="1"/>
  <c r="F140" i="50"/>
  <c r="A315" i="50"/>
  <c r="F233" i="50"/>
  <c r="F164" i="50"/>
  <c r="A246" i="50"/>
  <c r="F246" i="50" s="1"/>
  <c r="F175" i="50"/>
  <c r="F227" i="50"/>
  <c r="A252" i="50"/>
  <c r="F305" i="50"/>
  <c r="A387" i="50"/>
  <c r="A469" i="50" s="1"/>
  <c r="F469" i="50" s="1"/>
  <c r="F205" i="50"/>
  <c r="A287" i="50"/>
  <c r="F263" i="50"/>
  <c r="F116" i="50"/>
  <c r="A186" i="50"/>
  <c r="F104" i="50"/>
  <c r="F161" i="50"/>
  <c r="F166" i="50"/>
  <c r="F218" i="50"/>
  <c r="F243" i="50"/>
  <c r="A275" i="50"/>
  <c r="A327" i="50"/>
  <c r="F327" i="50" s="1"/>
  <c r="A177" i="50"/>
  <c r="F95" i="50"/>
  <c r="A299" i="50"/>
  <c r="A381" i="50" s="1"/>
  <c r="F217" i="50"/>
  <c r="F178" i="50"/>
  <c r="A260" i="50"/>
  <c r="F260" i="50" s="1"/>
  <c r="F129" i="50"/>
  <c r="F111" i="50"/>
  <c r="A191" i="50"/>
  <c r="A220" i="50"/>
  <c r="A329" i="50"/>
  <c r="A388" i="50"/>
  <c r="F135" i="50"/>
  <c r="F160" i="50"/>
  <c r="A242" i="50"/>
  <c r="F123" i="50"/>
  <c r="A330" i="50"/>
  <c r="F330" i="50" s="1"/>
  <c r="F248" i="50"/>
  <c r="A189" i="50"/>
  <c r="F189" i="50" s="1"/>
  <c r="A251" i="50"/>
  <c r="F169" i="50"/>
  <c r="A194" i="50"/>
  <c r="A276" i="50" s="1"/>
  <c r="F112" i="50"/>
  <c r="A308" i="50"/>
  <c r="F226" i="50"/>
  <c r="F172" i="50"/>
  <c r="A277" i="50"/>
  <c r="A359" i="50" s="1"/>
  <c r="F141" i="50"/>
  <c r="F156" i="50"/>
  <c r="A196" i="50"/>
  <c r="A278" i="50" s="1"/>
  <c r="A259" i="49"/>
  <c r="F177" i="49"/>
  <c r="A195" i="49"/>
  <c r="F113" i="49"/>
  <c r="A289" i="49"/>
  <c r="F289" i="49" s="1"/>
  <c r="F207" i="49"/>
  <c r="F90" i="49"/>
  <c r="F95" i="49"/>
  <c r="F119" i="49"/>
  <c r="F125" i="49"/>
  <c r="A295" i="49"/>
  <c r="F213" i="49"/>
  <c r="A182" i="49"/>
  <c r="A230" i="49"/>
  <c r="A312" i="49" s="1"/>
  <c r="A323" i="49"/>
  <c r="F115" i="49"/>
  <c r="F167" i="49"/>
  <c r="A249" i="49"/>
  <c r="A292" i="49"/>
  <c r="F210" i="49"/>
  <c r="A345" i="49"/>
  <c r="F263" i="49"/>
  <c r="F104" i="49"/>
  <c r="A268" i="49"/>
  <c r="F186" i="49"/>
  <c r="F99" i="49"/>
  <c r="A228" i="49"/>
  <c r="F146" i="49"/>
  <c r="A191" i="49"/>
  <c r="A319" i="49"/>
  <c r="A401" i="49" s="1"/>
  <c r="F237" i="49"/>
  <c r="A300" i="49"/>
  <c r="F218" i="49"/>
  <c r="A200" i="49"/>
  <c r="F200" i="49" s="1"/>
  <c r="F118" i="49"/>
  <c r="A328" i="49"/>
  <c r="F328" i="49" s="1"/>
  <c r="F246" i="49"/>
  <c r="A180" i="49"/>
  <c r="A224" i="49"/>
  <c r="A285" i="49"/>
  <c r="F285" i="49" s="1"/>
  <c r="A168" i="49"/>
  <c r="A183" i="49"/>
  <c r="A194" i="49"/>
  <c r="A276" i="49" s="1"/>
  <c r="F165" i="49"/>
  <c r="A227" i="49"/>
  <c r="F227" i="49" s="1"/>
  <c r="F97" i="49"/>
  <c r="F166" i="48"/>
  <c r="F112" i="48"/>
  <c r="A194" i="48"/>
  <c r="A260" i="48"/>
  <c r="A342" i="48" s="1"/>
  <c r="F178" i="48"/>
  <c r="F158" i="48"/>
  <c r="A240" i="48"/>
  <c r="A322" i="48" s="1"/>
  <c r="A179" i="48"/>
  <c r="F179" i="48" s="1"/>
  <c r="F88" i="48"/>
  <c r="A216" i="48"/>
  <c r="F216" i="48" s="1"/>
  <c r="F134" i="48"/>
  <c r="A305" i="48"/>
  <c r="A387" i="48" s="1"/>
  <c r="F223" i="48"/>
  <c r="A196" i="48"/>
  <c r="F259" i="48"/>
  <c r="F147" i="48"/>
  <c r="A229" i="48"/>
  <c r="F229" i="48" s="1"/>
  <c r="A190" i="48"/>
  <c r="A272" i="48" s="1"/>
  <c r="A219" i="48"/>
  <c r="F219" i="48" s="1"/>
  <c r="A203" i="48"/>
  <c r="F121" i="48"/>
  <c r="F174" i="48"/>
  <c r="A231" i="48"/>
  <c r="A265" i="48"/>
  <c r="A347" i="48" s="1"/>
  <c r="A283" i="48"/>
  <c r="F201" i="48"/>
  <c r="A228" i="48"/>
  <c r="F146" i="48"/>
  <c r="F160" i="48"/>
  <c r="A242" i="48"/>
  <c r="F242" i="48" s="1"/>
  <c r="F248" i="48"/>
  <c r="F170" i="48"/>
  <c r="A252" i="48"/>
  <c r="F92" i="48"/>
  <c r="A191" i="48"/>
  <c r="F109" i="48"/>
  <c r="A193" i="48"/>
  <c r="A275" i="48" s="1"/>
  <c r="F275" i="48" s="1"/>
  <c r="F111" i="48"/>
  <c r="F122" i="48"/>
  <c r="A204" i="48"/>
  <c r="A286" i="48" s="1"/>
  <c r="A173" i="48"/>
  <c r="F173" i="48" s="1"/>
  <c r="A180" i="48"/>
  <c r="A262" i="48" s="1"/>
  <c r="F177" i="48"/>
  <c r="A238" i="48"/>
  <c r="F238" i="48" s="1"/>
  <c r="A302" i="48"/>
  <c r="F302" i="48" s="1"/>
  <c r="A225" i="48"/>
  <c r="A307" i="48" s="1"/>
  <c r="F172" i="47"/>
  <c r="A254" i="47"/>
  <c r="F150" i="47"/>
  <c r="A232" i="47"/>
  <c r="F232" i="47" s="1"/>
  <c r="F114" i="47"/>
  <c r="A196" i="47"/>
  <c r="A278" i="47" s="1"/>
  <c r="F278" i="47" s="1"/>
  <c r="A220" i="47"/>
  <c r="A302" i="47" s="1"/>
  <c r="A197" i="47"/>
  <c r="F115" i="47"/>
  <c r="A190" i="47"/>
  <c r="A272" i="47" s="1"/>
  <c r="F272" i="47" s="1"/>
  <c r="F108" i="47"/>
  <c r="A246" i="47"/>
  <c r="A328" i="47" s="1"/>
  <c r="A410" i="47" s="1"/>
  <c r="F164" i="47"/>
  <c r="F199" i="47"/>
  <c r="A202" i="47"/>
  <c r="A284" i="47" s="1"/>
  <c r="F284" i="47" s="1"/>
  <c r="F120" i="47"/>
  <c r="F158" i="47"/>
  <c r="A240" i="47"/>
  <c r="F240" i="47" s="1"/>
  <c r="A200" i="47"/>
  <c r="F200" i="47" s="1"/>
  <c r="F118" i="47"/>
  <c r="A340" i="47"/>
  <c r="F258" i="47"/>
  <c r="A188" i="47"/>
  <c r="F188" i="47" s="1"/>
  <c r="F106" i="47"/>
  <c r="F137" i="47"/>
  <c r="A219" i="47"/>
  <c r="F102" i="47"/>
  <c r="F159" i="47"/>
  <c r="A331" i="47"/>
  <c r="F249" i="47"/>
  <c r="F123" i="47"/>
  <c r="A205" i="47"/>
  <c r="F205" i="47" s="1"/>
  <c r="F142" i="47"/>
  <c r="A224" i="47"/>
  <c r="F224" i="47" s="1"/>
  <c r="A242" i="47"/>
  <c r="F160" i="47"/>
  <c r="A311" i="47"/>
  <c r="F87" i="47"/>
  <c r="A169" i="47"/>
  <c r="F169" i="47" s="1"/>
  <c r="A247" i="47"/>
  <c r="A329" i="47" s="1"/>
  <c r="F165" i="47"/>
  <c r="A391" i="47"/>
  <c r="F309" i="47"/>
  <c r="F97" i="47"/>
  <c r="A185" i="47"/>
  <c r="F185" i="47" s="1"/>
  <c r="F103" i="47"/>
  <c r="F88" i="47"/>
  <c r="F92" i="47"/>
  <c r="A291" i="47"/>
  <c r="F291" i="47" s="1"/>
  <c r="F209" i="47"/>
  <c r="A234" i="47"/>
  <c r="A316" i="47" s="1"/>
  <c r="F316" i="47" s="1"/>
  <c r="A255" i="47"/>
  <c r="A237" i="47"/>
  <c r="F155" i="47"/>
  <c r="A178" i="47"/>
  <c r="A192" i="47"/>
  <c r="A248" i="47"/>
  <c r="A296" i="47"/>
  <c r="F296" i="47" s="1"/>
  <c r="A191" i="47"/>
  <c r="M284" i="61"/>
  <c r="M366" i="61" s="1"/>
  <c r="M448" i="61" s="1"/>
  <c r="M530" i="61" s="1"/>
  <c r="M612" i="61" s="1"/>
  <c r="M694" i="61" s="1"/>
  <c r="M776" i="61" s="1"/>
  <c r="M858" i="61" s="1"/>
  <c r="M40" i="45"/>
  <c r="M121" i="45"/>
  <c r="M203" i="45" s="1"/>
  <c r="M285" i="45" s="1"/>
  <c r="M367" i="45" s="1"/>
  <c r="M449" i="45" s="1"/>
  <c r="M531" i="45" s="1"/>
  <c r="M613" i="45" s="1"/>
  <c r="M695" i="45" s="1"/>
  <c r="M777" i="45" s="1"/>
  <c r="M859" i="45" s="1"/>
  <c r="N122" i="55"/>
  <c r="N204" i="55" s="1"/>
  <c r="N286" i="55" s="1"/>
  <c r="N368" i="55" s="1"/>
  <c r="N450" i="55" s="1"/>
  <c r="N532" i="55" s="1"/>
  <c r="N41" i="55"/>
  <c r="N121" i="52"/>
  <c r="N203" i="52" s="1"/>
  <c r="N285" i="52" s="1"/>
  <c r="N367" i="52" s="1"/>
  <c r="N449" i="52" s="1"/>
  <c r="N531" i="52" s="1"/>
  <c r="N40" i="52"/>
  <c r="N121" i="51"/>
  <c r="N203" i="51" s="1"/>
  <c r="N285" i="51" s="1"/>
  <c r="N367" i="51" s="1"/>
  <c r="N449" i="51" s="1"/>
  <c r="N531" i="51" s="1"/>
  <c r="N40" i="51"/>
  <c r="N122" i="59"/>
  <c r="N204" i="59" s="1"/>
  <c r="N286" i="59" s="1"/>
  <c r="N368" i="59" s="1"/>
  <c r="N450" i="59" s="1"/>
  <c r="N532" i="59" s="1"/>
  <c r="N41" i="59"/>
  <c r="N121" i="57"/>
  <c r="N203" i="57" s="1"/>
  <c r="N285" i="57" s="1"/>
  <c r="N367" i="57" s="1"/>
  <c r="N449" i="57" s="1"/>
  <c r="N531" i="57" s="1"/>
  <c r="N40" i="57"/>
  <c r="N41" i="56"/>
  <c r="N122" i="56"/>
  <c r="N204" i="56" s="1"/>
  <c r="N286" i="56" s="1"/>
  <c r="N368" i="56" s="1"/>
  <c r="N450" i="56" s="1"/>
  <c r="N532" i="56" s="1"/>
  <c r="N122" i="58"/>
  <c r="N204" i="58" s="1"/>
  <c r="N286" i="58" s="1"/>
  <c r="N368" i="58" s="1"/>
  <c r="N450" i="58" s="1"/>
  <c r="N532" i="58" s="1"/>
  <c r="N41" i="58"/>
  <c r="N122" i="54"/>
  <c r="N204" i="54" s="1"/>
  <c r="N286" i="54" s="1"/>
  <c r="N368" i="54" s="1"/>
  <c r="N450" i="54" s="1"/>
  <c r="N532" i="54" s="1"/>
  <c r="N41" i="54"/>
  <c r="N121" i="53"/>
  <c r="N203" i="53" s="1"/>
  <c r="N285" i="53" s="1"/>
  <c r="N367" i="53" s="1"/>
  <c r="N449" i="53" s="1"/>
  <c r="N531" i="53" s="1"/>
  <c r="N40" i="53"/>
  <c r="F174" i="51"/>
  <c r="A256" i="51"/>
  <c r="A338" i="51" s="1"/>
  <c r="A262" i="52"/>
  <c r="A344" i="52" s="1"/>
  <c r="F180" i="52"/>
  <c r="F187" i="55"/>
  <c r="A269" i="55"/>
  <c r="F269" i="55" s="1"/>
  <c r="F206" i="55"/>
  <c r="A288" i="55"/>
  <c r="F288" i="55" s="1"/>
  <c r="A300" i="56"/>
  <c r="F300" i="56" s="1"/>
  <c r="F218" i="56"/>
  <c r="F301" i="57"/>
  <c r="A383" i="57"/>
  <c r="F383" i="57" s="1"/>
  <c r="A354" i="51"/>
  <c r="A436" i="51" s="1"/>
  <c r="F272" i="51"/>
  <c r="F323" i="55"/>
  <c r="A405" i="55"/>
  <c r="A487" i="55" s="1"/>
  <c r="A569" i="55" s="1"/>
  <c r="F569" i="55" s="1"/>
  <c r="A381" i="55"/>
  <c r="F299" i="55"/>
  <c r="A257" i="56"/>
  <c r="A339" i="56" s="1"/>
  <c r="F175" i="56"/>
  <c r="F329" i="58"/>
  <c r="A411" i="58"/>
  <c r="F169" i="51"/>
  <c r="A251" i="51"/>
  <c r="F251" i="51" s="1"/>
  <c r="A258" i="51"/>
  <c r="F258" i="51" s="1"/>
  <c r="F176" i="51"/>
  <c r="F210" i="51"/>
  <c r="A292" i="51"/>
  <c r="A401" i="53"/>
  <c r="F319" i="53"/>
  <c r="F311" i="54"/>
  <c r="A393" i="54"/>
  <c r="A304" i="51"/>
  <c r="F222" i="51"/>
  <c r="A412" i="51"/>
  <c r="A494" i="51" s="1"/>
  <c r="F330" i="51"/>
  <c r="A375" i="53"/>
  <c r="F293" i="53"/>
  <c r="A271" i="55"/>
  <c r="A353" i="55" s="1"/>
  <c r="F189" i="55"/>
  <c r="A331" i="55"/>
  <c r="F249" i="55"/>
  <c r="A263" i="57"/>
  <c r="F181" i="57"/>
  <c r="F215" i="57"/>
  <c r="A297" i="57"/>
  <c r="A320" i="59"/>
  <c r="F238" i="59"/>
  <c r="F223" i="53"/>
  <c r="A305" i="53"/>
  <c r="F305" i="53" s="1"/>
  <c r="A329" i="53"/>
  <c r="F329" i="53" s="1"/>
  <c r="F247" i="53"/>
  <c r="A278" i="54"/>
  <c r="F196" i="54"/>
  <c r="F202" i="54"/>
  <c r="A284" i="54"/>
  <c r="A366" i="54" s="1"/>
  <c r="F299" i="54"/>
  <c r="A381" i="54"/>
  <c r="A463" i="54" s="1"/>
  <c r="A253" i="56"/>
  <c r="A335" i="56" s="1"/>
  <c r="F171" i="56"/>
  <c r="A284" i="56"/>
  <c r="A366" i="56" s="1"/>
  <c r="A448" i="56" s="1"/>
  <c r="F202" i="56"/>
  <c r="F208" i="56"/>
  <c r="A290" i="56"/>
  <c r="A372" i="56" s="1"/>
  <c r="A252" i="57"/>
  <c r="F170" i="57"/>
  <c r="A359" i="57"/>
  <c r="A441" i="57" s="1"/>
  <c r="F277" i="57"/>
  <c r="F217" i="58"/>
  <c r="A299" i="58"/>
  <c r="F299" i="58" s="1"/>
  <c r="A336" i="54"/>
  <c r="A418" i="54" s="1"/>
  <c r="F254" i="54"/>
  <c r="A272" i="56"/>
  <c r="F190" i="56"/>
  <c r="A387" i="56"/>
  <c r="F387" i="56" s="1"/>
  <c r="F305" i="56"/>
  <c r="A260" i="52"/>
  <c r="F260" i="52" s="1"/>
  <c r="F178" i="52"/>
  <c r="A289" i="52"/>
  <c r="F207" i="52"/>
  <c r="F243" i="52"/>
  <c r="A325" i="52"/>
  <c r="A407" i="52" s="1"/>
  <c r="F239" i="55"/>
  <c r="A321" i="55"/>
  <c r="A403" i="55" s="1"/>
  <c r="A283" i="51"/>
  <c r="F201" i="51"/>
  <c r="A460" i="52"/>
  <c r="F378" i="52"/>
  <c r="A379" i="52"/>
  <c r="F297" i="52"/>
  <c r="A278" i="53"/>
  <c r="F196" i="53"/>
  <c r="F172" i="57"/>
  <c r="A254" i="57"/>
  <c r="A336" i="57" s="1"/>
  <c r="A279" i="57"/>
  <c r="F279" i="57" s="1"/>
  <c r="F197" i="57"/>
  <c r="F201" i="58"/>
  <c r="A283" i="58"/>
  <c r="F283" i="58" s="1"/>
  <c r="A268" i="59"/>
  <c r="F186" i="59"/>
  <c r="A179" i="52"/>
  <c r="A205" i="52"/>
  <c r="F205" i="52" s="1"/>
  <c r="A267" i="52"/>
  <c r="A216" i="53"/>
  <c r="A205" i="54"/>
  <c r="A312" i="54"/>
  <c r="A207" i="55"/>
  <c r="A289" i="55" s="1"/>
  <c r="A229" i="55"/>
  <c r="F229" i="55" s="1"/>
  <c r="F329" i="55"/>
  <c r="A385" i="55"/>
  <c r="A467" i="55" s="1"/>
  <c r="F185" i="56"/>
  <c r="A244" i="56"/>
  <c r="F244" i="56" s="1"/>
  <c r="A190" i="57"/>
  <c r="A186" i="58"/>
  <c r="A223" i="59"/>
  <c r="F223" i="59" s="1"/>
  <c r="F87" i="51"/>
  <c r="F92" i="51"/>
  <c r="F161" i="51"/>
  <c r="A177" i="51"/>
  <c r="F177" i="51" s="1"/>
  <c r="F248" i="51"/>
  <c r="A309" i="51"/>
  <c r="F98" i="52"/>
  <c r="F114" i="52"/>
  <c r="F130" i="52"/>
  <c r="F163" i="52"/>
  <c r="A170" i="52"/>
  <c r="F170" i="52" s="1"/>
  <c r="A192" i="52"/>
  <c r="A274" i="52" s="1"/>
  <c r="F215" i="52"/>
  <c r="F231" i="52"/>
  <c r="F245" i="52"/>
  <c r="F296" i="52"/>
  <c r="A374" i="52"/>
  <c r="F374" i="52" s="1"/>
  <c r="F142" i="53"/>
  <c r="F147" i="53"/>
  <c r="F153" i="53"/>
  <c r="A228" i="53"/>
  <c r="F237" i="53"/>
  <c r="F102" i="54"/>
  <c r="F148" i="54"/>
  <c r="A197" i="54"/>
  <c r="F217" i="54"/>
  <c r="A245" i="54"/>
  <c r="A277" i="54"/>
  <c r="A359" i="54" s="1"/>
  <c r="F104" i="55"/>
  <c r="F126" i="55"/>
  <c r="F139" i="55"/>
  <c r="F165" i="55"/>
  <c r="A171" i="55"/>
  <c r="A192" i="55"/>
  <c r="A211" i="55"/>
  <c r="A231" i="55"/>
  <c r="A313" i="55" s="1"/>
  <c r="F243" i="55"/>
  <c r="A330" i="55"/>
  <c r="F103" i="56"/>
  <c r="F108" i="56"/>
  <c r="F134" i="56"/>
  <c r="F154" i="56"/>
  <c r="F159" i="56"/>
  <c r="F173" i="56"/>
  <c r="A189" i="56"/>
  <c r="A221" i="56"/>
  <c r="F221" i="56" s="1"/>
  <c r="F228" i="56"/>
  <c r="F246" i="56"/>
  <c r="A280" i="56"/>
  <c r="F309" i="56"/>
  <c r="F95" i="57"/>
  <c r="F115" i="57"/>
  <c r="F127" i="57"/>
  <c r="A191" i="57"/>
  <c r="A273" i="57" s="1"/>
  <c r="A206" i="57"/>
  <c r="A228" i="57"/>
  <c r="A256" i="57"/>
  <c r="F140" i="58"/>
  <c r="F163" i="58"/>
  <c r="A171" i="58"/>
  <c r="F171" i="58" s="1"/>
  <c r="A208" i="58"/>
  <c r="A224" i="58"/>
  <c r="F239" i="58"/>
  <c r="A273" i="58"/>
  <c r="F273" i="58" s="1"/>
  <c r="F87" i="59"/>
  <c r="F99" i="59"/>
  <c r="F114" i="59"/>
  <c r="F120" i="59"/>
  <c r="F125" i="59"/>
  <c r="F134" i="59"/>
  <c r="F149" i="59"/>
  <c r="A189" i="59"/>
  <c r="F231" i="59"/>
  <c r="A294" i="59"/>
  <c r="A376" i="59" s="1"/>
  <c r="F376" i="59" s="1"/>
  <c r="A182" i="51"/>
  <c r="F182" i="51" s="1"/>
  <c r="A232" i="52"/>
  <c r="A174" i="53"/>
  <c r="A256" i="53" s="1"/>
  <c r="A201" i="53"/>
  <c r="F201" i="53" s="1"/>
  <c r="A220" i="53"/>
  <c r="A183" i="54"/>
  <c r="F198" i="54"/>
  <c r="A232" i="54"/>
  <c r="A246" i="54"/>
  <c r="F115" i="55"/>
  <c r="F145" i="55"/>
  <c r="F151" i="55"/>
  <c r="A185" i="55"/>
  <c r="A213" i="55"/>
  <c r="A245" i="55"/>
  <c r="F245" i="55" s="1"/>
  <c r="F260" i="55"/>
  <c r="F98" i="56"/>
  <c r="F124" i="56"/>
  <c r="F144" i="56"/>
  <c r="F149" i="56"/>
  <c r="F223" i="56"/>
  <c r="A232" i="56"/>
  <c r="A314" i="56" s="1"/>
  <c r="A288" i="56"/>
  <c r="F288" i="56" s="1"/>
  <c r="F100" i="57"/>
  <c r="F106" i="57"/>
  <c r="F111" i="57"/>
  <c r="F133" i="57"/>
  <c r="A207" i="57"/>
  <c r="F207" i="57" s="1"/>
  <c r="F109" i="58"/>
  <c r="F114" i="58"/>
  <c r="F132" i="58"/>
  <c r="F136" i="58"/>
  <c r="A188" i="58"/>
  <c r="F188" i="58" s="1"/>
  <c r="A225" i="58"/>
  <c r="A241" i="58"/>
  <c r="F241" i="58" s="1"/>
  <c r="F105" i="59"/>
  <c r="F110" i="59"/>
  <c r="F130" i="59"/>
  <c r="F155" i="59"/>
  <c r="A168" i="59"/>
  <c r="A250" i="59" s="1"/>
  <c r="F93" i="51"/>
  <c r="F117" i="51"/>
  <c r="F171" i="51"/>
  <c r="A206" i="51"/>
  <c r="A217" i="51"/>
  <c r="A242" i="51"/>
  <c r="F208" i="52"/>
  <c r="A249" i="52"/>
  <c r="F249" i="52" s="1"/>
  <c r="A276" i="52"/>
  <c r="F276" i="52" s="1"/>
  <c r="A175" i="53"/>
  <c r="A385" i="53"/>
  <c r="F385" i="53" s="1"/>
  <c r="A199" i="54"/>
  <c r="F199" i="54" s="1"/>
  <c r="A235" i="54"/>
  <c r="F173" i="55"/>
  <c r="A246" i="55"/>
  <c r="A203" i="56"/>
  <c r="A215" i="56"/>
  <c r="A233" i="56"/>
  <c r="A315" i="56" s="1"/>
  <c r="F194" i="57"/>
  <c r="A230" i="57"/>
  <c r="A312" i="57" s="1"/>
  <c r="A246" i="57"/>
  <c r="F164" i="58"/>
  <c r="A177" i="58"/>
  <c r="F190" i="58"/>
  <c r="A242" i="58"/>
  <c r="F100" i="59"/>
  <c r="F121" i="59"/>
  <c r="F126" i="59"/>
  <c r="F135" i="59"/>
  <c r="F140" i="59"/>
  <c r="F145" i="59"/>
  <c r="A174" i="59"/>
  <c r="F174" i="59" s="1"/>
  <c r="F218" i="51"/>
  <c r="F173" i="52"/>
  <c r="F196" i="52"/>
  <c r="A250" i="52"/>
  <c r="F278" i="52"/>
  <c r="A303" i="52"/>
  <c r="F303" i="52" s="1"/>
  <c r="A442" i="52"/>
  <c r="F442" i="52" s="1"/>
  <c r="A189" i="54"/>
  <c r="A271" i="54" s="1"/>
  <c r="A200" i="54"/>
  <c r="A223" i="54"/>
  <c r="A174" i="55"/>
  <c r="F186" i="55"/>
  <c r="A192" i="56"/>
  <c r="F192" i="56" s="1"/>
  <c r="A222" i="57"/>
  <c r="A176" i="59"/>
  <c r="F176" i="59" s="1"/>
  <c r="A204" i="59"/>
  <c r="A245" i="59"/>
  <c r="A327" i="59" s="1"/>
  <c r="A409" i="59" s="1"/>
  <c r="A491" i="59" s="1"/>
  <c r="A173" i="51"/>
  <c r="F173" i="51" s="1"/>
  <c r="A209" i="51"/>
  <c r="F209" i="51" s="1"/>
  <c r="F94" i="51"/>
  <c r="F99" i="51"/>
  <c r="F140" i="51"/>
  <c r="F145" i="51"/>
  <c r="F190" i="51"/>
  <c r="A221" i="51"/>
  <c r="F221" i="51" s="1"/>
  <c r="A233" i="51"/>
  <c r="F233" i="51" s="1"/>
  <c r="F91" i="52"/>
  <c r="F96" i="52"/>
  <c r="F161" i="52"/>
  <c r="A174" i="52"/>
  <c r="A198" i="52"/>
  <c r="A280" i="52" s="1"/>
  <c r="F210" i="52"/>
  <c r="A222" i="52"/>
  <c r="F222" i="52" s="1"/>
  <c r="A177" i="53"/>
  <c r="A190" i="53"/>
  <c r="F190" i="53" s="1"/>
  <c r="A208" i="53"/>
  <c r="F208" i="53" s="1"/>
  <c r="F221" i="53"/>
  <c r="A234" i="53"/>
  <c r="F240" i="53"/>
  <c r="F116" i="54"/>
  <c r="F130" i="54"/>
  <c r="F146" i="54"/>
  <c r="A224" i="54"/>
  <c r="F224" i="54" s="1"/>
  <c r="F285" i="54"/>
  <c r="A330" i="54"/>
  <c r="A412" i="54" s="1"/>
  <c r="F412" i="54" s="1"/>
  <c r="F91" i="55"/>
  <c r="F96" i="55"/>
  <c r="F124" i="55"/>
  <c r="F158" i="55"/>
  <c r="F167" i="55"/>
  <c r="A175" i="55"/>
  <c r="A257" i="55" s="1"/>
  <c r="A200" i="55"/>
  <c r="F200" i="55" s="1"/>
  <c r="A220" i="55"/>
  <c r="F220" i="55" s="1"/>
  <c r="A309" i="55"/>
  <c r="F309" i="55" s="1"/>
  <c r="F89" i="56"/>
  <c r="F126" i="56"/>
  <c r="F136" i="56"/>
  <c r="F141" i="56"/>
  <c r="F157" i="56"/>
  <c r="A169" i="56"/>
  <c r="A251" i="56" s="1"/>
  <c r="F251" i="56" s="1"/>
  <c r="A179" i="56"/>
  <c r="F179" i="56" s="1"/>
  <c r="A193" i="56"/>
  <c r="F226" i="56"/>
  <c r="A240" i="56"/>
  <c r="F267" i="56"/>
  <c r="F117" i="57"/>
  <c r="F129" i="57"/>
  <c r="F153" i="57"/>
  <c r="F163" i="57"/>
  <c r="A184" i="57"/>
  <c r="A212" i="57"/>
  <c r="A234" i="57"/>
  <c r="F234" i="57" s="1"/>
  <c r="A445" i="57"/>
  <c r="F445" i="57" s="1"/>
  <c r="F111" i="58"/>
  <c r="F154" i="58"/>
  <c r="F165" i="58"/>
  <c r="F193" i="58"/>
  <c r="F247" i="58"/>
  <c r="F97" i="59"/>
  <c r="F112" i="59"/>
  <c r="F132" i="59"/>
  <c r="F136" i="59"/>
  <c r="A180" i="59"/>
  <c r="F180" i="59" s="1"/>
  <c r="A210" i="59"/>
  <c r="A292" i="59" s="1"/>
  <c r="A249" i="59"/>
  <c r="F291" i="53"/>
  <c r="A176" i="54"/>
  <c r="A193" i="54"/>
  <c r="A275" i="54" s="1"/>
  <c r="A238" i="54"/>
  <c r="A168" i="55"/>
  <c r="A201" i="55"/>
  <c r="F201" i="55" s="1"/>
  <c r="F221" i="55"/>
  <c r="A209" i="56"/>
  <c r="A291" i="56" s="1"/>
  <c r="A214" i="57"/>
  <c r="F214" i="57" s="1"/>
  <c r="F224" i="57"/>
  <c r="F215" i="59"/>
  <c r="F136" i="51"/>
  <c r="F211" i="51"/>
  <c r="A236" i="51"/>
  <c r="A245" i="51"/>
  <c r="F245" i="51" s="1"/>
  <c r="F146" i="52"/>
  <c r="F152" i="52"/>
  <c r="F162" i="52"/>
  <c r="F214" i="52"/>
  <c r="A226" i="52"/>
  <c r="A308" i="52" s="1"/>
  <c r="F308" i="52" s="1"/>
  <c r="A319" i="52"/>
  <c r="F319" i="52" s="1"/>
  <c r="F141" i="53"/>
  <c r="F169" i="53"/>
  <c r="F181" i="53"/>
  <c r="F211" i="53"/>
  <c r="A243" i="53"/>
  <c r="A325" i="53" s="1"/>
  <c r="F147" i="54"/>
  <c r="F203" i="54"/>
  <c r="A255" i="54"/>
  <c r="F255" i="54" s="1"/>
  <c r="A290" i="54"/>
  <c r="F290" i="54" s="1"/>
  <c r="F143" i="55"/>
  <c r="F159" i="55"/>
  <c r="F178" i="55"/>
  <c r="A291" i="55"/>
  <c r="F137" i="56"/>
  <c r="F163" i="56"/>
  <c r="A183" i="56"/>
  <c r="F183" i="56" s="1"/>
  <c r="A211" i="56"/>
  <c r="F211" i="56" s="1"/>
  <c r="F227" i="56"/>
  <c r="A419" i="56"/>
  <c r="F419" i="56" s="1"/>
  <c r="F142" i="57"/>
  <c r="F199" i="57"/>
  <c r="A225" i="57"/>
  <c r="F112" i="58"/>
  <c r="F124" i="58"/>
  <c r="F155" i="58"/>
  <c r="F184" i="58"/>
  <c r="F266" i="58"/>
  <c r="F113" i="59"/>
  <c r="F133" i="59"/>
  <c r="F148" i="59"/>
  <c r="F165" i="59"/>
  <c r="A221" i="59"/>
  <c r="A303" i="59" s="1"/>
  <c r="A385" i="59" s="1"/>
  <c r="N121" i="50"/>
  <c r="N203" i="50" s="1"/>
  <c r="N285" i="50" s="1"/>
  <c r="N367" i="50" s="1"/>
  <c r="N449" i="50" s="1"/>
  <c r="N531" i="50" s="1"/>
  <c r="N40" i="50"/>
  <c r="N41" i="49"/>
  <c r="N122" i="49"/>
  <c r="N204" i="49" s="1"/>
  <c r="N286" i="49" s="1"/>
  <c r="N368" i="49" s="1"/>
  <c r="N450" i="49" s="1"/>
  <c r="N532" i="49" s="1"/>
  <c r="N41" i="48"/>
  <c r="N122" i="48"/>
  <c r="N204" i="48" s="1"/>
  <c r="N286" i="48" s="1"/>
  <c r="N368" i="48" s="1"/>
  <c r="N450" i="48" s="1"/>
  <c r="N532" i="48" s="1"/>
  <c r="N40" i="47"/>
  <c r="N121" i="47"/>
  <c r="N203" i="47" s="1"/>
  <c r="N285" i="47" s="1"/>
  <c r="N367" i="47" s="1"/>
  <c r="N449" i="47" s="1"/>
  <c r="N531" i="47" s="1"/>
  <c r="M121" i="61"/>
  <c r="M203" i="61" s="1"/>
  <c r="M285" i="61" s="1"/>
  <c r="M367" i="61" s="1"/>
  <c r="M449" i="61" s="1"/>
  <c r="M531" i="61" s="1"/>
  <c r="M613" i="61" s="1"/>
  <c r="M695" i="61" s="1"/>
  <c r="M777" i="61" s="1"/>
  <c r="M859" i="61" s="1"/>
  <c r="M40" i="61"/>
  <c r="F281" i="47"/>
  <c r="A363" i="47"/>
  <c r="F170" i="47"/>
  <c r="A252" i="47"/>
  <c r="A368" i="47"/>
  <c r="F286" i="47"/>
  <c r="A274" i="48"/>
  <c r="F192" i="48"/>
  <c r="A370" i="47"/>
  <c r="A407" i="47"/>
  <c r="F325" i="47"/>
  <c r="A270" i="47"/>
  <c r="A345" i="47"/>
  <c r="F263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F302" i="47"/>
  <c r="A384" i="47"/>
  <c r="F208" i="47"/>
  <c r="A290" i="47"/>
  <c r="A385" i="47"/>
  <c r="F303" i="47"/>
  <c r="F193" i="47"/>
  <c r="A275" i="47"/>
  <c r="F310" i="47"/>
  <c r="A392" i="47"/>
  <c r="A256" i="47"/>
  <c r="F379" i="47"/>
  <c r="F187" i="47"/>
  <c r="F202" i="47"/>
  <c r="A218" i="47"/>
  <c r="A226" i="47"/>
  <c r="A323" i="47"/>
  <c r="F241" i="47"/>
  <c r="F86" i="48"/>
  <c r="A168" i="48"/>
  <c r="F134" i="47"/>
  <c r="A266" i="47"/>
  <c r="A306" i="47"/>
  <c r="A543" i="47"/>
  <c r="F543" i="47" s="1"/>
  <c r="F139" i="48"/>
  <c r="A221" i="48"/>
  <c r="A397" i="48"/>
  <c r="F315" i="48"/>
  <c r="A222" i="48"/>
  <c r="F140" i="48"/>
  <c r="F125" i="47"/>
  <c r="F111" i="47"/>
  <c r="A189" i="47"/>
  <c r="F220" i="47"/>
  <c r="F252" i="48"/>
  <c r="A334" i="48"/>
  <c r="F104" i="47"/>
  <c r="F228" i="47"/>
  <c r="F128" i="48"/>
  <c r="A210" i="48"/>
  <c r="A384" i="49"/>
  <c r="F302" i="49"/>
  <c r="A235" i="47"/>
  <c r="F212" i="47"/>
  <c r="A294" i="47"/>
  <c r="A182" i="47"/>
  <c r="A366" i="47"/>
  <c r="A247" i="48"/>
  <c r="F165" i="48"/>
  <c r="A282" i="48"/>
  <c r="F200" i="48"/>
  <c r="A236" i="47"/>
  <c r="A244" i="47"/>
  <c r="F154" i="48"/>
  <c r="A236" i="48"/>
  <c r="A344" i="48"/>
  <c r="F262" i="48"/>
  <c r="A204" i="49"/>
  <c r="F122" i="49"/>
  <c r="F105" i="47"/>
  <c r="F112" i="47"/>
  <c r="A198" i="47"/>
  <c r="F221" i="47"/>
  <c r="A276" i="47"/>
  <c r="F130" i="48"/>
  <c r="A212" i="48"/>
  <c r="F224" i="48"/>
  <c r="A306" i="48"/>
  <c r="F155" i="48"/>
  <c r="A237" i="48"/>
  <c r="F180" i="48"/>
  <c r="F133" i="47"/>
  <c r="F140" i="47"/>
  <c r="A168" i="47"/>
  <c r="F142" i="48"/>
  <c r="A182" i="48"/>
  <c r="A423" i="48"/>
  <c r="F341" i="48"/>
  <c r="A384" i="48"/>
  <c r="A213" i="48"/>
  <c r="F131" i="48"/>
  <c r="A263" i="48"/>
  <c r="F18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F93" i="47"/>
  <c r="A175" i="47"/>
  <c r="A223" i="47"/>
  <c r="F121" i="47"/>
  <c r="A203" i="47"/>
  <c r="F149" i="47"/>
  <c r="A231" i="47"/>
  <c r="A183" i="47"/>
  <c r="F101" i="47"/>
  <c r="A189" i="48"/>
  <c r="A211" i="47"/>
  <c r="F129" i="47"/>
  <c r="A307" i="47"/>
  <c r="F225" i="47"/>
  <c r="A336" i="48"/>
  <c r="F254" i="48"/>
  <c r="F143" i="47"/>
  <c r="A239" i="47"/>
  <c r="F157" i="47"/>
  <c r="A295" i="47"/>
  <c r="F113" i="48"/>
  <c r="A195" i="48"/>
  <c r="A217" i="48"/>
  <c r="F135" i="48"/>
  <c r="A255" i="48"/>
  <c r="A230" i="48"/>
  <c r="F148" i="48"/>
  <c r="A304" i="47"/>
  <c r="A420" i="48"/>
  <c r="F338" i="48"/>
  <c r="A210" i="47"/>
  <c r="A279" i="48"/>
  <c r="F197" i="48"/>
  <c r="F124" i="48"/>
  <c r="A206" i="48"/>
  <c r="A339" i="48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331" i="48"/>
  <c r="F249" i="48"/>
  <c r="A363" i="48"/>
  <c r="F281" i="48"/>
  <c r="A239" i="49"/>
  <c r="A176" i="49"/>
  <c r="A287" i="48"/>
  <c r="F205" i="48"/>
  <c r="F123" i="48"/>
  <c r="F172" i="48"/>
  <c r="A444" i="48"/>
  <c r="F87" i="48"/>
  <c r="A169" i="48"/>
  <c r="A211" i="48"/>
  <c r="A175" i="49"/>
  <c r="F93" i="49"/>
  <c r="F259" i="49"/>
  <c r="A341" i="49"/>
  <c r="A425" i="49"/>
  <c r="F343" i="49"/>
  <c r="A208" i="49"/>
  <c r="F126" i="49"/>
  <c r="F330" i="49"/>
  <c r="A412" i="49"/>
  <c r="A406" i="49"/>
  <c r="F261" i="49"/>
  <c r="F330" i="48"/>
  <c r="A412" i="48"/>
  <c r="A350" i="49"/>
  <c r="F268" i="49"/>
  <c r="F166" i="49"/>
  <c r="F194" i="49"/>
  <c r="A322" i="49"/>
  <c r="F240" i="49"/>
  <c r="F198" i="49"/>
  <c r="A280" i="49"/>
  <c r="F139" i="49"/>
  <c r="A221" i="49"/>
  <c r="A282" i="49"/>
  <c r="A222" i="49"/>
  <c r="F140" i="49"/>
  <c r="F188" i="49"/>
  <c r="A270" i="49"/>
  <c r="F229" i="49"/>
  <c r="F300" i="48"/>
  <c r="A382" i="48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291" i="49"/>
  <c r="A373" i="49"/>
  <c r="F162" i="49"/>
  <c r="A244" i="49"/>
  <c r="A290" i="48"/>
  <c r="F110" i="49"/>
  <c r="A192" i="49"/>
  <c r="A214" i="49"/>
  <c r="F132" i="49"/>
  <c r="A307" i="49"/>
  <c r="F225" i="49"/>
  <c r="F173" i="49"/>
  <c r="A255" i="49"/>
  <c r="A326" i="48"/>
  <c r="F111" i="49"/>
  <c r="A193" i="49"/>
  <c r="A232" i="50"/>
  <c r="F150" i="50"/>
  <c r="A315" i="49"/>
  <c r="F233" i="49"/>
  <c r="A178" i="49"/>
  <c r="F292" i="49"/>
  <c r="A374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F210" i="50"/>
  <c r="A215" i="49"/>
  <c r="F133" i="49"/>
  <c r="F297" i="51"/>
  <c r="A168" i="50"/>
  <c r="F86" i="50"/>
  <c r="A382" i="50"/>
  <c r="F300" i="50"/>
  <c r="F97" i="50"/>
  <c r="A179" i="50"/>
  <c r="F110" i="50"/>
  <c r="A192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418" i="50"/>
  <c r="F336" i="50"/>
  <c r="A171" i="50"/>
  <c r="F89" i="50"/>
  <c r="F155" i="50"/>
  <c r="A319" i="50"/>
  <c r="F238" i="50"/>
  <c r="A320" i="50"/>
  <c r="A308" i="49"/>
  <c r="A183" i="50"/>
  <c r="F101" i="50"/>
  <c r="A551" i="50"/>
  <c r="F551" i="50" s="1"/>
  <c r="A386" i="50"/>
  <c r="F147" i="50"/>
  <c r="A229" i="50"/>
  <c r="F196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441" i="50"/>
  <c r="F359" i="50"/>
  <c r="A212" i="49"/>
  <c r="F130" i="49"/>
  <c r="F277" i="50"/>
  <c r="F186" i="50"/>
  <c r="A268" i="50"/>
  <c r="A187" i="50"/>
  <c r="F105" i="50"/>
  <c r="F206" i="50"/>
  <c r="A288" i="50"/>
  <c r="F270" i="50"/>
  <c r="A352" i="50"/>
  <c r="F124" i="50"/>
  <c r="A307" i="50"/>
  <c r="F225" i="50"/>
  <c r="A172" i="51"/>
  <c r="F90" i="51"/>
  <c r="A213" i="51"/>
  <c r="F131" i="51"/>
  <c r="F216" i="52"/>
  <c r="F134" i="50"/>
  <c r="A216" i="50"/>
  <c r="A212" i="50"/>
  <c r="F188" i="50"/>
  <c r="A213" i="50"/>
  <c r="F202" i="50"/>
  <c r="A284" i="51"/>
  <c r="A407" i="50"/>
  <c r="F325" i="50"/>
  <c r="A193" i="51"/>
  <c r="F111" i="51"/>
  <c r="F204" i="51"/>
  <c r="A286" i="51"/>
  <c r="F112" i="51"/>
  <c r="A194" i="51"/>
  <c r="A338" i="50"/>
  <c r="F256" i="50"/>
  <c r="F106" i="50"/>
  <c r="A326" i="50"/>
  <c r="F244" i="50"/>
  <c r="F139" i="50"/>
  <c r="A221" i="50"/>
  <c r="F154" i="50"/>
  <c r="A236" i="50"/>
  <c r="A319" i="51"/>
  <c r="F237" i="51"/>
  <c r="A241" i="50"/>
  <c r="F195" i="51"/>
  <c r="A277" i="51"/>
  <c r="A226" i="51"/>
  <c r="F144" i="51"/>
  <c r="F209" i="50"/>
  <c r="A291" i="50"/>
  <c r="F186" i="51"/>
  <c r="F196" i="51"/>
  <c r="A278" i="51"/>
  <c r="A239" i="51"/>
  <c r="F123" i="51"/>
  <c r="A205" i="51"/>
  <c r="F158" i="51"/>
  <c r="A240" i="51"/>
  <c r="A184" i="51"/>
  <c r="F102" i="51"/>
  <c r="F234" i="50"/>
  <c r="A216" i="51"/>
  <c r="F134" i="51"/>
  <c r="A228" i="51"/>
  <c r="F146" i="51"/>
  <c r="A382" i="51"/>
  <c r="F300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A228" i="50"/>
  <c r="A232" i="51"/>
  <c r="F150" i="51"/>
  <c r="A375" i="51"/>
  <c r="F293" i="51"/>
  <c r="F92" i="50"/>
  <c r="F220" i="51"/>
  <c r="A302" i="51"/>
  <c r="A325" i="51"/>
  <c r="A168" i="51"/>
  <c r="F86" i="51"/>
  <c r="A271" i="51"/>
  <c r="F189" i="51"/>
  <c r="F279" i="51"/>
  <c r="A361" i="51"/>
  <c r="A230" i="51"/>
  <c r="F107" i="51"/>
  <c r="F197" i="51"/>
  <c r="F93" i="50"/>
  <c r="F113" i="50"/>
  <c r="F153" i="50"/>
  <c r="A235" i="50"/>
  <c r="F214" i="51"/>
  <c r="A296" i="51"/>
  <c r="F198" i="50"/>
  <c r="A234" i="51"/>
  <c r="F152" i="51"/>
  <c r="F88" i="51"/>
  <c r="A170" i="51"/>
  <c r="F164" i="51"/>
  <c r="A246" i="51"/>
  <c r="F354" i="51"/>
  <c r="A223" i="51"/>
  <c r="F141" i="51"/>
  <c r="A518" i="51"/>
  <c r="F518" i="51" s="1"/>
  <c r="F436" i="51"/>
  <c r="F179" i="51"/>
  <c r="A261" i="51"/>
  <c r="A192" i="51"/>
  <c r="F110" i="51"/>
  <c r="F187" i="52"/>
  <c r="A269" i="52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F224" i="52"/>
  <c r="A242" i="52"/>
  <c r="F160" i="52"/>
  <c r="A390" i="52"/>
  <c r="A285" i="52"/>
  <c r="F203" i="52"/>
  <c r="F148" i="52"/>
  <c r="A230" i="52"/>
  <c r="A200" i="51"/>
  <c r="A256" i="52"/>
  <c r="F174" i="52"/>
  <c r="A337" i="52"/>
  <c r="F255" i="52"/>
  <c r="F294" i="51"/>
  <c r="A376" i="51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335" i="51"/>
  <c r="F253" i="51"/>
  <c r="A235" i="52"/>
  <c r="F153" i="52"/>
  <c r="F327" i="52"/>
  <c r="A409" i="52"/>
  <c r="A175" i="52"/>
  <c r="F93" i="52"/>
  <c r="F109" i="51"/>
  <c r="A191" i="51"/>
  <c r="F167" i="51"/>
  <c r="A249" i="51"/>
  <c r="F229" i="51"/>
  <c r="A258" i="52"/>
  <c r="F176" i="52"/>
  <c r="F141" i="52"/>
  <c r="A223" i="52"/>
  <c r="A569" i="52"/>
  <c r="F569" i="52" s="1"/>
  <c r="F487" i="52"/>
  <c r="A199" i="52"/>
  <c r="F117" i="52"/>
  <c r="A316" i="52"/>
  <c r="F234" i="52"/>
  <c r="F326" i="52"/>
  <c r="A408" i="52"/>
  <c r="F172" i="52"/>
  <c r="A254" i="52"/>
  <c r="F113" i="52"/>
  <c r="A195" i="52"/>
  <c r="F122" i="52"/>
  <c r="A204" i="52"/>
  <c r="F188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F238" i="51"/>
  <c r="A320" i="51"/>
  <c r="A217" i="52"/>
  <c r="F135" i="52"/>
  <c r="F228" i="52"/>
  <c r="A310" i="52"/>
  <c r="F165" i="52"/>
  <c r="F192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275" i="52"/>
  <c r="A189" i="52"/>
  <c r="F107" i="52"/>
  <c r="F454" i="52"/>
  <c r="A536" i="52"/>
  <c r="F536" i="52" s="1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52" i="52"/>
  <c r="A211" i="52"/>
  <c r="F129" i="52"/>
  <c r="F184" i="52"/>
  <c r="A266" i="52"/>
  <c r="A294" i="52"/>
  <c r="F212" i="52"/>
  <c r="A524" i="52"/>
  <c r="F524" i="52" s="1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401" i="53"/>
  <c r="A483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A385" i="52"/>
  <c r="F132" i="53"/>
  <c r="A214" i="53"/>
  <c r="F133" i="53"/>
  <c r="A215" i="53"/>
  <c r="A395" i="52"/>
  <c r="A259" i="53"/>
  <c r="F177" i="53"/>
  <c r="F222" i="53"/>
  <c r="F166" i="53"/>
  <c r="A248" i="53"/>
  <c r="F185" i="53"/>
  <c r="A267" i="53"/>
  <c r="A219" i="53"/>
  <c r="F137" i="53"/>
  <c r="F229" i="53"/>
  <c r="A311" i="53"/>
  <c r="A362" i="54"/>
  <c r="F280" i="54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315" i="53"/>
  <c r="A200" i="53"/>
  <c r="F118" i="53"/>
  <c r="F96" i="53"/>
  <c r="A178" i="53"/>
  <c r="A287" i="53"/>
  <c r="F205" i="53"/>
  <c r="A317" i="53"/>
  <c r="F235" i="53"/>
  <c r="F373" i="53"/>
  <c r="A455" i="53"/>
  <c r="F320" i="53"/>
  <c r="A402" i="53"/>
  <c r="F209" i="53"/>
  <c r="F238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220" i="54"/>
  <c r="F138" i="54"/>
  <c r="A183" i="53"/>
  <c r="F101" i="53"/>
  <c r="A194" i="53"/>
  <c r="F112" i="53"/>
  <c r="F243" i="53"/>
  <c r="A430" i="53"/>
  <c r="F348" i="53"/>
  <c r="F173" i="53"/>
  <c r="A255" i="53"/>
  <c r="A298" i="53"/>
  <c r="F216" i="53"/>
  <c r="F246" i="53"/>
  <c r="A328" i="53"/>
  <c r="F183" i="54"/>
  <c r="A265" i="54"/>
  <c r="A306" i="53"/>
  <c r="F224" i="53"/>
  <c r="A404" i="53"/>
  <c r="A188" i="54"/>
  <c r="F106" i="54"/>
  <c r="F140" i="54"/>
  <c r="A222" i="54"/>
  <c r="A370" i="54"/>
  <c r="F288" i="54"/>
  <c r="A372" i="54"/>
  <c r="F151" i="54"/>
  <c r="A233" i="54"/>
  <c r="A225" i="53"/>
  <c r="F143" i="53"/>
  <c r="F96" i="54"/>
  <c r="A178" i="54"/>
  <c r="A292" i="54"/>
  <c r="F210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36" i="53"/>
  <c r="F277" i="53"/>
  <c r="A237" i="54"/>
  <c r="F155" i="54"/>
  <c r="F122" i="54"/>
  <c r="A204" i="54"/>
  <c r="A279" i="54"/>
  <c r="F197" i="54"/>
  <c r="A403" i="53"/>
  <c r="F321" i="53"/>
  <c r="A262" i="53"/>
  <c r="A282" i="54"/>
  <c r="F200" i="54"/>
  <c r="F159" i="54"/>
  <c r="A241" i="54"/>
  <c r="F277" i="54"/>
  <c r="A192" i="53"/>
  <c r="A261" i="54"/>
  <c r="A531" i="54"/>
  <c r="F531" i="54" s="1"/>
  <c r="F449" i="54"/>
  <c r="A276" i="54"/>
  <c r="F194" i="54"/>
  <c r="A186" i="54"/>
  <c r="F300" i="54"/>
  <c r="A382" i="54"/>
  <c r="A272" i="54"/>
  <c r="F330" i="54"/>
  <c r="F381" i="54"/>
  <c r="A214" i="55"/>
  <c r="F132" i="55"/>
  <c r="F177" i="54"/>
  <c r="A259" i="54"/>
  <c r="A213" i="54"/>
  <c r="F131" i="54"/>
  <c r="A221" i="54"/>
  <c r="F134" i="55"/>
  <c r="A216" i="55"/>
  <c r="F95" i="54"/>
  <c r="F367" i="54"/>
  <c r="A411" i="54"/>
  <c r="F318" i="54"/>
  <c r="A240" i="54"/>
  <c r="F158" i="54"/>
  <c r="A190" i="55"/>
  <c r="F108" i="55"/>
  <c r="F125" i="54"/>
  <c r="A207" i="54"/>
  <c r="F192" i="54"/>
  <c r="A274" i="54"/>
  <c r="F98" i="54"/>
  <c r="A180" i="54"/>
  <c r="F160" i="54"/>
  <c r="A242" i="54"/>
  <c r="F249" i="54"/>
  <c r="A331" i="54"/>
  <c r="F400" i="54"/>
  <c r="A482" i="54"/>
  <c r="F236" i="54"/>
  <c r="A294" i="54"/>
  <c r="A226" i="54"/>
  <c r="F144" i="54"/>
  <c r="F152" i="54"/>
  <c r="A234" i="54"/>
  <c r="F162" i="54"/>
  <c r="A244" i="54"/>
  <c r="F321" i="54"/>
  <c r="F310" i="54"/>
  <c r="F392" i="54"/>
  <c r="A494" i="54"/>
  <c r="F184" i="54"/>
  <c r="A266" i="54"/>
  <c r="F239" i="54"/>
  <c r="F201" i="54"/>
  <c r="A283" i="54"/>
  <c r="F474" i="54"/>
  <c r="A556" i="54"/>
  <c r="F556" i="54" s="1"/>
  <c r="F383" i="54"/>
  <c r="A465" i="54"/>
  <c r="F228" i="54"/>
  <c r="F284" i="54"/>
  <c r="A294" i="55"/>
  <c r="F212" i="55"/>
  <c r="A305" i="55"/>
  <c r="F223" i="55"/>
  <c r="F262" i="55"/>
  <c r="A313" i="54"/>
  <c r="F231" i="54"/>
  <c r="F172" i="54"/>
  <c r="F301" i="54"/>
  <c r="F251" i="55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A391" i="55"/>
  <c r="F205" i="55"/>
  <c r="A287" i="55"/>
  <c r="F123" i="55"/>
  <c r="F218" i="55"/>
  <c r="A300" i="55"/>
  <c r="A358" i="55"/>
  <c r="F276" i="55"/>
  <c r="A196" i="55"/>
  <c r="F114" i="55"/>
  <c r="A361" i="55"/>
  <c r="F279" i="55"/>
  <c r="F175" i="55"/>
  <c r="A291" i="54"/>
  <c r="F116" i="55"/>
  <c r="A198" i="55"/>
  <c r="A177" i="55"/>
  <c r="F128" i="55"/>
  <c r="A210" i="55"/>
  <c r="A188" i="55"/>
  <c r="F106" i="55"/>
  <c r="F117" i="55"/>
  <c r="A199" i="55"/>
  <c r="F322" i="55"/>
  <c r="A404" i="55"/>
  <c r="A493" i="55"/>
  <c r="F411" i="55"/>
  <c r="A302" i="55"/>
  <c r="F90" i="55"/>
  <c r="A172" i="55"/>
  <c r="A316" i="55"/>
  <c r="F234" i="55"/>
  <c r="F247" i="55"/>
  <c r="F94" i="56"/>
  <c r="A176" i="56"/>
  <c r="F317" i="55"/>
  <c r="A399" i="55"/>
  <c r="A277" i="55"/>
  <c r="F141" i="55"/>
  <c r="F235" i="55"/>
  <c r="A311" i="55"/>
  <c r="A224" i="55"/>
  <c r="A265" i="55"/>
  <c r="A389" i="55"/>
  <c r="F307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F342" i="55"/>
  <c r="A424" i="55"/>
  <c r="A350" i="55"/>
  <c r="F268" i="55"/>
  <c r="A407" i="55"/>
  <c r="F325" i="55"/>
  <c r="A370" i="55"/>
  <c r="F148" i="55"/>
  <c r="A230" i="55"/>
  <c r="F238" i="55"/>
  <c r="A320" i="55"/>
  <c r="F122" i="55"/>
  <c r="A204" i="55"/>
  <c r="F156" i="55"/>
  <c r="F207" i="55"/>
  <c r="F232" i="55"/>
  <c r="A314" i="55"/>
  <c r="F118" i="56"/>
  <c r="A200" i="56"/>
  <c r="A175" i="54"/>
  <c r="A501" i="56"/>
  <c r="F501" i="56" s="1"/>
  <c r="A278" i="56"/>
  <c r="F196" i="56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F252" i="56"/>
  <c r="A334" i="56"/>
  <c r="F191" i="56"/>
  <c r="A273" i="56"/>
  <c r="A313" i="56"/>
  <c r="F231" i="56"/>
  <c r="F366" i="56"/>
  <c r="A262" i="56"/>
  <c r="F180" i="56"/>
  <c r="A222" i="56"/>
  <c r="F140" i="56"/>
  <c r="F160" i="56"/>
  <c r="A242" i="56"/>
  <c r="F177" i="56"/>
  <c r="A259" i="56"/>
  <c r="F391" i="56"/>
  <c r="A473" i="56"/>
  <c r="A346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F233" i="56"/>
  <c r="F349" i="56"/>
  <c r="A431" i="56"/>
  <c r="A195" i="56"/>
  <c r="F113" i="56"/>
  <c r="A271" i="56"/>
  <c r="F189" i="56"/>
  <c r="F318" i="56"/>
  <c r="A400" i="56"/>
  <c r="A207" i="56"/>
  <c r="F125" i="56"/>
  <c r="F237" i="56"/>
  <c r="A319" i="56"/>
  <c r="A362" i="56"/>
  <c r="F280" i="56"/>
  <c r="F104" i="56"/>
  <c r="A186" i="56"/>
  <c r="F156" i="56"/>
  <c r="A238" i="56"/>
  <c r="F187" i="56"/>
  <c r="A269" i="56"/>
  <c r="F239" i="56"/>
  <c r="A321" i="56"/>
  <c r="F170" i="56"/>
  <c r="A301" i="56"/>
  <c r="F219" i="56"/>
  <c r="A248" i="56"/>
  <c r="A323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274" i="56"/>
  <c r="A443" i="56"/>
  <c r="F115" i="56"/>
  <c r="F142" i="56"/>
  <c r="F155" i="56"/>
  <c r="A299" i="56"/>
  <c r="F256" i="57"/>
  <c r="A338" i="57"/>
  <c r="F236" i="56"/>
  <c r="A292" i="56"/>
  <c r="F164" i="56"/>
  <c r="F310" i="56"/>
  <c r="A392" i="56"/>
  <c r="A201" i="56"/>
  <c r="A214" i="56"/>
  <c r="F132" i="56"/>
  <c r="A263" i="56"/>
  <c r="A295" i="56"/>
  <c r="F255" i="56"/>
  <c r="F279" i="56"/>
  <c r="F472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F232" i="57"/>
  <c r="A314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A401" i="57"/>
  <c r="F319" i="57"/>
  <c r="A313" i="57"/>
  <c r="A202" i="57"/>
  <c r="F120" i="57"/>
  <c r="F147" i="57"/>
  <c r="A229" i="57"/>
  <c r="A293" i="57"/>
  <c r="F211" i="57"/>
  <c r="F242" i="57"/>
  <c r="A324" i="57"/>
  <c r="F326" i="57"/>
  <c r="A408" i="57"/>
  <c r="F104" i="57"/>
  <c r="A186" i="57"/>
  <c r="F122" i="57"/>
  <c r="A204" i="57"/>
  <c r="F149" i="57"/>
  <c r="A243" i="57"/>
  <c r="F161" i="57"/>
  <c r="F244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F283" i="57"/>
  <c r="A365" i="57"/>
  <c r="F201" i="57"/>
  <c r="A388" i="57"/>
  <c r="F306" i="57"/>
  <c r="A275" i="57"/>
  <c r="F193" i="57"/>
  <c r="A192" i="57"/>
  <c r="F110" i="57"/>
  <c r="A247" i="57"/>
  <c r="F165" i="57"/>
  <c r="A316" i="57"/>
  <c r="A403" i="57"/>
  <c r="F183" i="58"/>
  <c r="A265" i="58"/>
  <c r="F237" i="57"/>
  <c r="A216" i="57"/>
  <c r="A168" i="57"/>
  <c r="F413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A361" i="57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331" i="58"/>
  <c r="F249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55" i="58"/>
  <c r="A232" i="58"/>
  <c r="F150" i="58"/>
  <c r="A322" i="58"/>
  <c r="F240" i="58"/>
  <c r="F222" i="58"/>
  <c r="F158" i="58"/>
  <c r="A244" i="58"/>
  <c r="A436" i="58"/>
  <c r="F354" i="58"/>
  <c r="F151" i="58"/>
  <c r="A233" i="58"/>
  <c r="A295" i="58"/>
  <c r="F213" i="58"/>
  <c r="F212" i="58"/>
  <c r="A294" i="58"/>
  <c r="F348" i="58"/>
  <c r="A430" i="58"/>
  <c r="F130" i="58"/>
  <c r="A383" i="58"/>
  <c r="F301" i="58"/>
  <c r="A235" i="58"/>
  <c r="F245" i="58"/>
  <c r="A327" i="58"/>
  <c r="A296" i="58"/>
  <c r="F214" i="58"/>
  <c r="A306" i="58"/>
  <c r="F224" i="58"/>
  <c r="A286" i="58"/>
  <c r="F272" i="58"/>
  <c r="A318" i="58"/>
  <c r="F236" i="58"/>
  <c r="F321" i="58"/>
  <c r="A355" i="58"/>
  <c r="A260" i="58"/>
  <c r="F178" i="58"/>
  <c r="A319" i="58"/>
  <c r="F237" i="58"/>
  <c r="F139" i="58"/>
  <c r="A221" i="58"/>
  <c r="A197" i="58"/>
  <c r="A365" i="58"/>
  <c r="F125" i="58"/>
  <c r="A170" i="58"/>
  <c r="A179" i="58"/>
  <c r="A228" i="58"/>
  <c r="A357" i="58"/>
  <c r="F275" i="58"/>
  <c r="A386" i="58"/>
  <c r="F304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258" i="59"/>
  <c r="A305" i="59"/>
  <c r="F292" i="59"/>
  <c r="A374" i="59"/>
  <c r="F210" i="59"/>
  <c r="F161" i="59"/>
  <c r="F320" i="59"/>
  <c r="A402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F158" i="59"/>
  <c r="F164" i="59"/>
  <c r="F182" i="59"/>
  <c r="A234" i="59"/>
  <c r="A262" i="59" l="1"/>
  <c r="A381" i="58"/>
  <c r="A466" i="58"/>
  <c r="F302" i="58"/>
  <c r="A270" i="58"/>
  <c r="F241" i="57"/>
  <c r="F254" i="57"/>
  <c r="F331" i="57"/>
  <c r="F390" i="56"/>
  <c r="F385" i="55"/>
  <c r="F180" i="55"/>
  <c r="A351" i="55"/>
  <c r="A253" i="54"/>
  <c r="F168" i="54"/>
  <c r="F247" i="54"/>
  <c r="A380" i="54"/>
  <c r="F174" i="53"/>
  <c r="A272" i="53"/>
  <c r="A284" i="53"/>
  <c r="F186" i="53"/>
  <c r="F322" i="52"/>
  <c r="F226" i="52"/>
  <c r="A315" i="51"/>
  <c r="A340" i="51"/>
  <c r="A291" i="51"/>
  <c r="A317" i="51"/>
  <c r="A323" i="51"/>
  <c r="A405" i="51" s="1"/>
  <c r="A333" i="51"/>
  <c r="F333" i="51" s="1"/>
  <c r="A255" i="51"/>
  <c r="A337" i="51" s="1"/>
  <c r="A321" i="50"/>
  <c r="A313" i="50"/>
  <c r="F176" i="50"/>
  <c r="A271" i="50"/>
  <c r="F235" i="49"/>
  <c r="A336" i="49"/>
  <c r="A481" i="49"/>
  <c r="F481" i="49" s="1"/>
  <c r="F245" i="49"/>
  <c r="F242" i="49"/>
  <c r="F301" i="49"/>
  <c r="A357" i="48"/>
  <c r="F193" i="48"/>
  <c r="A320" i="48"/>
  <c r="F260" i="48"/>
  <c r="F305" i="48"/>
  <c r="F327" i="47"/>
  <c r="A409" i="47"/>
  <c r="A491" i="47" s="1"/>
  <c r="A402" i="47"/>
  <c r="A262" i="47"/>
  <c r="A365" i="47"/>
  <c r="A398" i="47"/>
  <c r="F398" i="47" s="1"/>
  <c r="F328" i="47"/>
  <c r="A354" i="47"/>
  <c r="A436" i="47" s="1"/>
  <c r="F245" i="47"/>
  <c r="F238" i="47"/>
  <c r="A378" i="47"/>
  <c r="F204" i="47"/>
  <c r="F257" i="56"/>
  <c r="F253" i="56"/>
  <c r="A469" i="56"/>
  <c r="F225" i="56"/>
  <c r="A389" i="56"/>
  <c r="A471" i="56" s="1"/>
  <c r="A283" i="55"/>
  <c r="A365" i="55" s="1"/>
  <c r="A282" i="55"/>
  <c r="A309" i="54"/>
  <c r="A427" i="53"/>
  <c r="F441" i="53"/>
  <c r="A283" i="53"/>
  <c r="A290" i="53"/>
  <c r="F290" i="53" s="1"/>
  <c r="A308" i="53"/>
  <c r="A299" i="53"/>
  <c r="A381" i="53" s="1"/>
  <c r="A428" i="50"/>
  <c r="F346" i="50"/>
  <c r="F345" i="50"/>
  <c r="A427" i="50"/>
  <c r="F427" i="50" s="1"/>
  <c r="F182" i="50"/>
  <c r="A342" i="50"/>
  <c r="A424" i="50" s="1"/>
  <c r="F264" i="50"/>
  <c r="F256" i="49"/>
  <c r="A338" i="49"/>
  <c r="A305" i="49"/>
  <c r="A387" i="49" s="1"/>
  <c r="F174" i="49"/>
  <c r="A324" i="48"/>
  <c r="F175" i="48"/>
  <c r="F265" i="48"/>
  <c r="F225" i="48"/>
  <c r="A328" i="48"/>
  <c r="A410" i="48" s="1"/>
  <c r="F217" i="47"/>
  <c r="A251" i="47"/>
  <c r="A287" i="47"/>
  <c r="F253" i="47"/>
  <c r="A381" i="47"/>
  <c r="A463" i="47" s="1"/>
  <c r="A350" i="47"/>
  <c r="F350" i="47" s="1"/>
  <c r="A409" i="49"/>
  <c r="F327" i="49"/>
  <c r="F327" i="59"/>
  <c r="F245" i="59"/>
  <c r="F294" i="59"/>
  <c r="F409" i="59"/>
  <c r="A458" i="59"/>
  <c r="A485" i="58"/>
  <c r="A340" i="57"/>
  <c r="A422" i="57" s="1"/>
  <c r="F230" i="57"/>
  <c r="F191" i="57"/>
  <c r="F176" i="57"/>
  <c r="F359" i="57"/>
  <c r="A465" i="57"/>
  <c r="A547" i="57" s="1"/>
  <c r="F547" i="57" s="1"/>
  <c r="F209" i="56"/>
  <c r="F290" i="56"/>
  <c r="A370" i="56"/>
  <c r="F370" i="56" s="1"/>
  <c r="F232" i="56"/>
  <c r="F294" i="56"/>
  <c r="F212" i="56"/>
  <c r="A258" i="55"/>
  <c r="F231" i="55"/>
  <c r="A327" i="55"/>
  <c r="F293" i="54"/>
  <c r="F211" i="54"/>
  <c r="A281" i="54"/>
  <c r="F256" i="54"/>
  <c r="A254" i="53"/>
  <c r="A336" i="53" s="1"/>
  <c r="F230" i="53"/>
  <c r="A387" i="53"/>
  <c r="A411" i="53"/>
  <c r="A358" i="52"/>
  <c r="F358" i="52" s="1"/>
  <c r="A282" i="52"/>
  <c r="F325" i="52"/>
  <c r="F262" i="52"/>
  <c r="A304" i="52"/>
  <c r="F304" i="52" s="1"/>
  <c r="F198" i="52"/>
  <c r="A264" i="51"/>
  <c r="F212" i="51"/>
  <c r="F412" i="51"/>
  <c r="A313" i="51"/>
  <c r="F313" i="51" s="1"/>
  <c r="A408" i="51"/>
  <c r="F408" i="51" s="1"/>
  <c r="F256" i="51"/>
  <c r="F244" i="51"/>
  <c r="A286" i="50"/>
  <c r="A368" i="50" s="1"/>
  <c r="F215" i="50"/>
  <c r="F296" i="50"/>
  <c r="A378" i="50"/>
  <c r="F299" i="50"/>
  <c r="A289" i="50"/>
  <c r="F289" i="50" s="1"/>
  <c r="A391" i="50"/>
  <c r="F309" i="50"/>
  <c r="F190" i="50"/>
  <c r="A272" i="50"/>
  <c r="F293" i="50"/>
  <c r="F317" i="49"/>
  <c r="F230" i="49"/>
  <c r="A267" i="49"/>
  <c r="F185" i="49"/>
  <c r="A334" i="49"/>
  <c r="F334" i="49" s="1"/>
  <c r="A563" i="49"/>
  <c r="F563" i="49" s="1"/>
  <c r="A367" i="49"/>
  <c r="A449" i="49" s="1"/>
  <c r="A296" i="48"/>
  <c r="F190" i="48"/>
  <c r="A270" i="48"/>
  <c r="F270" i="48" s="1"/>
  <c r="A298" i="48"/>
  <c r="F298" i="48" s="1"/>
  <c r="F204" i="48"/>
  <c r="A301" i="48"/>
  <c r="F301" i="48" s="1"/>
  <c r="A267" i="47"/>
  <c r="F267" i="47" s="1"/>
  <c r="F190" i="47"/>
  <c r="F206" i="47"/>
  <c r="F181" i="47"/>
  <c r="F221" i="59"/>
  <c r="A256" i="59"/>
  <c r="A338" i="59" s="1"/>
  <c r="A323" i="58"/>
  <c r="A405" i="58" s="1"/>
  <c r="A253" i="58"/>
  <c r="A335" i="58" s="1"/>
  <c r="F218" i="57"/>
  <c r="A527" i="57"/>
  <c r="F527" i="57" s="1"/>
  <c r="A382" i="57"/>
  <c r="F382" i="57" s="1"/>
  <c r="A289" i="57"/>
  <c r="A296" i="57"/>
  <c r="F296" i="57" s="1"/>
  <c r="A326" i="56"/>
  <c r="A408" i="56" s="1"/>
  <c r="F169" i="56"/>
  <c r="A265" i="56"/>
  <c r="F265" i="56" s="1"/>
  <c r="A333" i="56"/>
  <c r="A293" i="56"/>
  <c r="A261" i="56"/>
  <c r="A382" i="56"/>
  <c r="A464" i="56" s="1"/>
  <c r="F284" i="56"/>
  <c r="A303" i="56"/>
  <c r="F303" i="56" s="1"/>
  <c r="F405" i="55"/>
  <c r="F271" i="55"/>
  <c r="F487" i="55"/>
  <c r="F193" i="54"/>
  <c r="A337" i="54"/>
  <c r="A419" i="54" s="1"/>
  <c r="F336" i="54"/>
  <c r="F189" i="54"/>
  <c r="A264" i="54"/>
  <c r="F264" i="54" s="1"/>
  <c r="A306" i="54"/>
  <c r="A271" i="53"/>
  <c r="F189" i="53"/>
  <c r="A467" i="53"/>
  <c r="A318" i="52"/>
  <c r="F318" i="52" s="1"/>
  <c r="A456" i="52"/>
  <c r="A538" i="52" s="1"/>
  <c r="F538" i="52" s="1"/>
  <c r="F171" i="52"/>
  <c r="A253" i="52"/>
  <c r="A401" i="52"/>
  <c r="A287" i="52"/>
  <c r="F287" i="52" s="1"/>
  <c r="A331" i="52"/>
  <c r="A413" i="52" s="1"/>
  <c r="A342" i="52"/>
  <c r="A265" i="51"/>
  <c r="F183" i="51"/>
  <c r="F311" i="51"/>
  <c r="A393" i="51"/>
  <c r="A327" i="51"/>
  <c r="F327" i="51" s="1"/>
  <c r="A303" i="51"/>
  <c r="A385" i="51" s="1"/>
  <c r="A412" i="50"/>
  <c r="F412" i="50" s="1"/>
  <c r="F194" i="50"/>
  <c r="F177" i="50"/>
  <c r="A259" i="50"/>
  <c r="A409" i="50"/>
  <c r="A491" i="50" s="1"/>
  <c r="A357" i="50"/>
  <c r="F275" i="50"/>
  <c r="A334" i="50"/>
  <c r="F252" i="50"/>
  <c r="A397" i="50"/>
  <c r="F315" i="50"/>
  <c r="F197" i="50"/>
  <c r="F308" i="50"/>
  <c r="A390" i="50"/>
  <c r="F329" i="50"/>
  <c r="A411" i="50"/>
  <c r="F388" i="50"/>
  <c r="A470" i="50"/>
  <c r="A333" i="50"/>
  <c r="F251" i="50"/>
  <c r="A302" i="50"/>
  <c r="F220" i="50"/>
  <c r="F362" i="50"/>
  <c r="A444" i="50"/>
  <c r="F387" i="50"/>
  <c r="F287" i="50"/>
  <c r="A369" i="50"/>
  <c r="F381" i="50"/>
  <c r="A463" i="50"/>
  <c r="A324" i="50"/>
  <c r="F242" i="50"/>
  <c r="A273" i="49"/>
  <c r="F191" i="49"/>
  <c r="A310" i="49"/>
  <c r="F228" i="49"/>
  <c r="F295" i="49"/>
  <c r="A377" i="49"/>
  <c r="A371" i="49"/>
  <c r="F371" i="49" s="1"/>
  <c r="A250" i="49"/>
  <c r="F168" i="49"/>
  <c r="A264" i="49"/>
  <c r="F182" i="49"/>
  <c r="A262" i="49"/>
  <c r="F180" i="49"/>
  <c r="F300" i="49"/>
  <c r="A382" i="49"/>
  <c r="A331" i="49"/>
  <c r="F249" i="49"/>
  <c r="A405" i="49"/>
  <c r="F323" i="49"/>
  <c r="A309" i="49"/>
  <c r="F309" i="49" s="1"/>
  <c r="F319" i="49"/>
  <c r="F345" i="49"/>
  <c r="A427" i="49"/>
  <c r="A306" i="49"/>
  <c r="F224" i="49"/>
  <c r="F195" i="49"/>
  <c r="A277" i="49"/>
  <c r="A265" i="49"/>
  <c r="F183" i="49"/>
  <c r="F231" i="48"/>
  <c r="A313" i="48"/>
  <c r="F283" i="48"/>
  <c r="A365" i="48"/>
  <c r="A285" i="48"/>
  <c r="F203" i="48"/>
  <c r="F191" i="48"/>
  <c r="A273" i="48"/>
  <c r="F322" i="48"/>
  <c r="A404" i="48"/>
  <c r="A276" i="48"/>
  <c r="F194" i="48"/>
  <c r="A311" i="48"/>
  <c r="A393" i="48" s="1"/>
  <c r="A261" i="48"/>
  <c r="F261" i="48" s="1"/>
  <c r="F240" i="48"/>
  <c r="A278" i="48"/>
  <c r="F196" i="48"/>
  <c r="A310" i="48"/>
  <c r="F228" i="48"/>
  <c r="F242" i="47"/>
  <c r="A324" i="47"/>
  <c r="A360" i="47"/>
  <c r="F360" i="47" s="1"/>
  <c r="A282" i="47"/>
  <c r="A364" i="47" s="1"/>
  <c r="A337" i="47"/>
  <c r="F255" i="47"/>
  <c r="A301" i="47"/>
  <c r="F219" i="47"/>
  <c r="F178" i="47"/>
  <c r="A260" i="47"/>
  <c r="F247" i="47"/>
  <c r="A373" i="47"/>
  <c r="A455" i="47" s="1"/>
  <c r="F197" i="47"/>
  <c r="A279" i="47"/>
  <c r="F340" i="47"/>
  <c r="A422" i="47"/>
  <c r="A322" i="47"/>
  <c r="F322" i="47" s="1"/>
  <c r="F246" i="47"/>
  <c r="A273" i="47"/>
  <c r="F191" i="47"/>
  <c r="A330" i="47"/>
  <c r="F248" i="47"/>
  <c r="A413" i="47"/>
  <c r="F331" i="47"/>
  <c r="F254" i="47"/>
  <c r="A336" i="47"/>
  <c r="F192" i="47"/>
  <c r="A274" i="47"/>
  <c r="F311" i="47"/>
  <c r="A393" i="47"/>
  <c r="F196" i="47"/>
  <c r="A314" i="47"/>
  <c r="F234" i="47"/>
  <c r="A319" i="47"/>
  <c r="F237" i="47"/>
  <c r="A473" i="47"/>
  <c r="F391" i="47"/>
  <c r="M41" i="45"/>
  <c r="M122" i="45"/>
  <c r="M204" i="45" s="1"/>
  <c r="M286" i="45" s="1"/>
  <c r="M368" i="45" s="1"/>
  <c r="M450" i="45" s="1"/>
  <c r="M532" i="45" s="1"/>
  <c r="M614" i="45" s="1"/>
  <c r="M696" i="45" s="1"/>
  <c r="M778" i="45" s="1"/>
  <c r="M860" i="45" s="1"/>
  <c r="N123" i="54"/>
  <c r="N205" i="54" s="1"/>
  <c r="N287" i="54" s="1"/>
  <c r="N369" i="54" s="1"/>
  <c r="N451" i="54" s="1"/>
  <c r="N533" i="54" s="1"/>
  <c r="N42" i="54"/>
  <c r="N123" i="59"/>
  <c r="N205" i="59" s="1"/>
  <c r="N287" i="59" s="1"/>
  <c r="N369" i="59" s="1"/>
  <c r="N451" i="59" s="1"/>
  <c r="N533" i="59" s="1"/>
  <c r="N42" i="59"/>
  <c r="N42" i="58"/>
  <c r="N123" i="58"/>
  <c r="N205" i="58" s="1"/>
  <c r="N287" i="58" s="1"/>
  <c r="N369" i="58" s="1"/>
  <c r="N451" i="58" s="1"/>
  <c r="N533" i="58" s="1"/>
  <c r="N41" i="51"/>
  <c r="N122" i="51"/>
  <c r="N41" i="52"/>
  <c r="N122" i="52"/>
  <c r="N204" i="52" s="1"/>
  <c r="N286" i="52" s="1"/>
  <c r="N368" i="52" s="1"/>
  <c r="N450" i="52" s="1"/>
  <c r="N532" i="52" s="1"/>
  <c r="N123" i="56"/>
  <c r="N205" i="56" s="1"/>
  <c r="N287" i="56" s="1"/>
  <c r="N369" i="56" s="1"/>
  <c r="N451" i="56" s="1"/>
  <c r="N533" i="56" s="1"/>
  <c r="N42" i="56"/>
  <c r="N122" i="53"/>
  <c r="N204" i="53" s="1"/>
  <c r="N286" i="53" s="1"/>
  <c r="N368" i="53" s="1"/>
  <c r="N450" i="53" s="1"/>
  <c r="N532" i="53" s="1"/>
  <c r="N41" i="53"/>
  <c r="N41" i="57"/>
  <c r="N122" i="57"/>
  <c r="N204" i="57" s="1"/>
  <c r="N286" i="57" s="1"/>
  <c r="N368" i="57" s="1"/>
  <c r="N450" i="57" s="1"/>
  <c r="N532" i="57" s="1"/>
  <c r="N42" i="55"/>
  <c r="N123" i="55"/>
  <c r="N205" i="55" s="1"/>
  <c r="N287" i="55" s="1"/>
  <c r="N369" i="55" s="1"/>
  <c r="N451" i="55" s="1"/>
  <c r="N533" i="55" s="1"/>
  <c r="A318" i="51"/>
  <c r="F236" i="51"/>
  <c r="A258" i="54"/>
  <c r="F176" i="54"/>
  <c r="A364" i="52"/>
  <c r="F282" i="52"/>
  <c r="A259" i="58"/>
  <c r="F177" i="58"/>
  <c r="F246" i="55"/>
  <c r="A328" i="55"/>
  <c r="F220" i="53"/>
  <c r="A302" i="53"/>
  <c r="F211" i="55"/>
  <c r="A293" i="55"/>
  <c r="F245" i="54"/>
  <c r="A327" i="54"/>
  <c r="A394" i="54"/>
  <c r="F312" i="54"/>
  <c r="A461" i="52"/>
  <c r="F379" i="52"/>
  <c r="F291" i="55"/>
  <c r="A373" i="55"/>
  <c r="F223" i="54"/>
  <c r="A305" i="54"/>
  <c r="A332" i="52"/>
  <c r="F250" i="52"/>
  <c r="F225" i="58"/>
  <c r="A307" i="58"/>
  <c r="F192" i="55"/>
  <c r="A274" i="55"/>
  <c r="A349" i="52"/>
  <c r="F267" i="52"/>
  <c r="A334" i="57"/>
  <c r="F252" i="57"/>
  <c r="F393" i="54"/>
  <c r="A475" i="54"/>
  <c r="A307" i="57"/>
  <c r="F225" i="57"/>
  <c r="A331" i="59"/>
  <c r="F249" i="59"/>
  <c r="A328" i="57"/>
  <c r="F246" i="57"/>
  <c r="A324" i="51"/>
  <c r="F242" i="51"/>
  <c r="A328" i="54"/>
  <c r="F246" i="54"/>
  <c r="A310" i="53"/>
  <c r="F228" i="53"/>
  <c r="F186" i="58"/>
  <c r="A268" i="58"/>
  <c r="A542" i="52"/>
  <c r="F542" i="52" s="1"/>
  <c r="F460" i="52"/>
  <c r="A365" i="51"/>
  <c r="F283" i="51"/>
  <c r="F263" i="57"/>
  <c r="A345" i="57"/>
  <c r="A457" i="53"/>
  <c r="F375" i="53"/>
  <c r="F238" i="54"/>
  <c r="A320" i="54"/>
  <c r="F204" i="59"/>
  <c r="A286" i="59"/>
  <c r="A304" i="57"/>
  <c r="F222" i="57"/>
  <c r="A297" i="56"/>
  <c r="F215" i="56"/>
  <c r="A257" i="53"/>
  <c r="F175" i="53"/>
  <c r="F213" i="55"/>
  <c r="A295" i="55"/>
  <c r="F232" i="54"/>
  <c r="A314" i="54"/>
  <c r="A290" i="58"/>
  <c r="F208" i="58"/>
  <c r="A253" i="55"/>
  <c r="F171" i="55"/>
  <c r="A549" i="55"/>
  <c r="F549" i="55" s="1"/>
  <c r="F467" i="55"/>
  <c r="A371" i="52"/>
  <c r="F289" i="52"/>
  <c r="A360" i="54"/>
  <c r="F278" i="54"/>
  <c r="F292" i="51"/>
  <c r="A374" i="51"/>
  <c r="F212" i="57"/>
  <c r="A294" i="57"/>
  <c r="A322" i="56"/>
  <c r="F240" i="56"/>
  <c r="A285" i="56"/>
  <c r="F203" i="56"/>
  <c r="A267" i="55"/>
  <c r="F185" i="55"/>
  <c r="A310" i="57"/>
  <c r="F228" i="57"/>
  <c r="A412" i="55"/>
  <c r="F330" i="55"/>
  <c r="A391" i="51"/>
  <c r="F309" i="51"/>
  <c r="A287" i="54"/>
  <c r="F205" i="54"/>
  <c r="A386" i="51"/>
  <c r="F304" i="51"/>
  <c r="A266" i="57"/>
  <c r="F184" i="57"/>
  <c r="F174" i="55"/>
  <c r="A256" i="55"/>
  <c r="F232" i="52"/>
  <c r="A314" i="52"/>
  <c r="F272" i="56"/>
  <c r="A354" i="56"/>
  <c r="F344" i="52"/>
  <c r="A426" i="52"/>
  <c r="A275" i="56"/>
  <c r="F193" i="56"/>
  <c r="A317" i="54"/>
  <c r="F235" i="54"/>
  <c r="F217" i="51"/>
  <c r="A299" i="51"/>
  <c r="A271" i="59"/>
  <c r="F189" i="59"/>
  <c r="F206" i="57"/>
  <c r="A288" i="57"/>
  <c r="F278" i="53"/>
  <c r="A360" i="53"/>
  <c r="F381" i="55"/>
  <c r="A463" i="55"/>
  <c r="A250" i="55"/>
  <c r="F168" i="55"/>
  <c r="A316" i="53"/>
  <c r="F234" i="53"/>
  <c r="F206" i="51"/>
  <c r="A288" i="51"/>
  <c r="F380" i="54"/>
  <c r="A462" i="54"/>
  <c r="F268" i="59"/>
  <c r="A350" i="59"/>
  <c r="A379" i="57"/>
  <c r="F297" i="57"/>
  <c r="A413" i="55"/>
  <c r="F331" i="55"/>
  <c r="A493" i="58"/>
  <c r="F411" i="58"/>
  <c r="N41" i="50"/>
  <c r="N122" i="50"/>
  <c r="N204" i="50" s="1"/>
  <c r="N286" i="50" s="1"/>
  <c r="N368" i="50" s="1"/>
  <c r="N450" i="50" s="1"/>
  <c r="N532" i="50" s="1"/>
  <c r="N42" i="49"/>
  <c r="N123" i="49"/>
  <c r="N205" i="49" s="1"/>
  <c r="N287" i="49" s="1"/>
  <c r="N369" i="49" s="1"/>
  <c r="N451" i="49" s="1"/>
  <c r="N533" i="49" s="1"/>
  <c r="N42" i="48"/>
  <c r="N123" i="48"/>
  <c r="N205" i="48" s="1"/>
  <c r="N287" i="48" s="1"/>
  <c r="N369" i="48" s="1"/>
  <c r="N451" i="48" s="1"/>
  <c r="N533" i="48" s="1"/>
  <c r="N122" i="47"/>
  <c r="N41" i="47"/>
  <c r="M41" i="61"/>
  <c r="M122" i="61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F239" i="59"/>
  <c r="A321" i="59"/>
  <c r="A411" i="59"/>
  <c r="F329" i="59"/>
  <c r="A471" i="59"/>
  <c r="F389" i="59"/>
  <c r="A348" i="59"/>
  <c r="F266" i="59"/>
  <c r="A405" i="59"/>
  <c r="F323" i="59"/>
  <c r="A391" i="59"/>
  <c r="F309" i="59"/>
  <c r="A376" i="58"/>
  <c r="F294" i="58"/>
  <c r="A287" i="58"/>
  <c r="F205" i="58"/>
  <c r="F314" i="55"/>
  <c r="A396" i="55"/>
  <c r="F407" i="55"/>
  <c r="A489" i="55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90" i="52"/>
  <c r="A472" i="52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342" i="48"/>
  <c r="A424" i="48"/>
  <c r="F231" i="49"/>
  <c r="A313" i="49"/>
  <c r="A304" i="49"/>
  <c r="F222" i="49"/>
  <c r="F276" i="49"/>
  <c r="A358" i="49"/>
  <c r="A354" i="48"/>
  <c r="F272" i="48"/>
  <c r="A345" i="48"/>
  <c r="F263" i="48"/>
  <c r="A303" i="48"/>
  <c r="F221" i="48"/>
  <c r="A360" i="58"/>
  <c r="F278" i="58"/>
  <c r="F303" i="57"/>
  <c r="A385" i="57"/>
  <c r="A378" i="57"/>
  <c r="F291" i="57"/>
  <c r="A373" i="57"/>
  <c r="A405" i="56"/>
  <c r="F323" i="56"/>
  <c r="F271" i="56"/>
  <c r="A353" i="56"/>
  <c r="F311" i="56"/>
  <c r="A393" i="56"/>
  <c r="A395" i="55"/>
  <c r="F313" i="55"/>
  <c r="A413" i="54"/>
  <c r="F331" i="54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F335" i="51"/>
  <c r="A417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37" i="48"/>
  <c r="F255" i="48"/>
  <c r="A349" i="47"/>
  <c r="F320" i="48"/>
  <c r="A402" i="48"/>
  <c r="A319" i="48"/>
  <c r="F237" i="48"/>
  <c r="A448" i="47"/>
  <c r="F366" i="47"/>
  <c r="F385" i="47"/>
  <c r="A467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1" i="50"/>
  <c r="F279" i="50"/>
  <c r="A269" i="50"/>
  <c r="F187" i="50"/>
  <c r="F232" i="50"/>
  <c r="A314" i="50"/>
  <c r="F307" i="49"/>
  <c r="A389" i="49"/>
  <c r="A423" i="49"/>
  <c r="F341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A467" i="52"/>
  <c r="F385" i="52"/>
  <c r="F178" i="51"/>
  <c r="A260" i="51"/>
  <c r="F187" i="51"/>
  <c r="A269" i="51"/>
  <c r="A359" i="51"/>
  <c r="F277" i="51"/>
  <c r="A350" i="50"/>
  <c r="F268" i="50"/>
  <c r="F297" i="50"/>
  <c r="A379" i="50"/>
  <c r="F320" i="50"/>
  <c r="A402" i="50"/>
  <c r="F215" i="49"/>
  <c r="A297" i="49"/>
  <c r="A281" i="49"/>
  <c r="F199" i="49"/>
  <c r="A436" i="49"/>
  <c r="F354" i="49"/>
  <c r="F296" i="48"/>
  <c r="A378" i="48"/>
  <c r="F336" i="49"/>
  <c r="A418" i="49"/>
  <c r="A480" i="47"/>
  <c r="A277" i="48"/>
  <c r="F195" i="48"/>
  <c r="A396" i="47"/>
  <c r="F314" i="47"/>
  <c r="A474" i="47"/>
  <c r="F392" i="47"/>
  <c r="A380" i="47"/>
  <c r="F298" i="47"/>
  <c r="F226" i="55"/>
  <c r="A308" i="55"/>
  <c r="A321" i="52"/>
  <c r="F239" i="52"/>
  <c r="F198" i="58"/>
  <c r="A280" i="58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A455" i="49"/>
  <c r="F373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390" i="53"/>
  <c r="F308" i="53"/>
  <c r="F269" i="52"/>
  <c r="A351" i="52"/>
  <c r="F347" i="48"/>
  <c r="A429" i="48"/>
  <c r="A371" i="48"/>
  <c r="F289" i="48"/>
  <c r="F336" i="48"/>
  <c r="A418" i="48"/>
  <c r="A257" i="47"/>
  <c r="F175" i="47"/>
  <c r="A380" i="59"/>
  <c r="F298" i="59"/>
  <c r="F255" i="58"/>
  <c r="A337" i="58"/>
  <c r="A387" i="58"/>
  <c r="F305" i="58"/>
  <c r="A250" i="58"/>
  <c r="F168" i="58"/>
  <c r="A490" i="57"/>
  <c r="F408" i="57"/>
  <c r="A397" i="55"/>
  <c r="F315" i="55"/>
  <c r="F283" i="55"/>
  <c r="F219" i="59"/>
  <c r="A301" i="59"/>
  <c r="F198" i="59"/>
  <c r="A280" i="59"/>
  <c r="F243" i="58"/>
  <c r="A325" i="58"/>
  <c r="A393" i="58"/>
  <c r="F311" i="58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A343" i="54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A377" i="58"/>
  <c r="F295" i="58"/>
  <c r="A330" i="58"/>
  <c r="F248" i="58"/>
  <c r="F213" i="57"/>
  <c r="A295" i="57"/>
  <c r="F171" i="57"/>
  <c r="A253" i="57"/>
  <c r="F178" i="57"/>
  <c r="A260" i="57"/>
  <c r="A452" i="56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567" i="58"/>
  <c r="F567" i="58" s="1"/>
  <c r="F485" i="58"/>
  <c r="A370" i="58"/>
  <c r="F288" i="58"/>
  <c r="A577" i="57"/>
  <c r="F577" i="57" s="1"/>
  <c r="F495" i="57"/>
  <c r="A308" i="57"/>
  <c r="F226" i="57"/>
  <c r="F293" i="56"/>
  <c r="A375" i="56"/>
  <c r="F242" i="56"/>
  <c r="A324" i="56"/>
  <c r="A347" i="55"/>
  <c r="F265" i="55"/>
  <c r="A398" i="55"/>
  <c r="F316" i="55"/>
  <c r="F463" i="54"/>
  <c r="A545" i="54"/>
  <c r="F545" i="54" s="1"/>
  <c r="A358" i="54"/>
  <c r="F276" i="54"/>
  <c r="A330" i="53"/>
  <c r="F248" i="53"/>
  <c r="A331" i="50"/>
  <c r="F249" i="50"/>
  <c r="A457" i="50"/>
  <c r="F375" i="50"/>
  <c r="A318" i="50"/>
  <c r="F236" i="50"/>
  <c r="A266" i="50"/>
  <c r="F184" i="50"/>
  <c r="A360" i="50"/>
  <c r="F278" i="50"/>
  <c r="F192" i="49"/>
  <c r="A274" i="49"/>
  <c r="F382" i="48"/>
  <c r="A464" i="48"/>
  <c r="A432" i="49"/>
  <c r="F350" i="49"/>
  <c r="A402" i="49"/>
  <c r="F320" i="49"/>
  <c r="F227" i="48"/>
  <c r="A309" i="48"/>
  <c r="A372" i="47"/>
  <c r="F290" i="47"/>
  <c r="F407" i="47"/>
  <c r="A489" i="47"/>
  <c r="A418" i="57"/>
  <c r="F336" i="57"/>
  <c r="A454" i="56"/>
  <c r="F372" i="56"/>
  <c r="A320" i="56"/>
  <c r="F238" i="56"/>
  <c r="A343" i="56"/>
  <c r="F261" i="56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485" i="57"/>
  <c r="F403" i="57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F282" i="49"/>
  <c r="A364" i="49"/>
  <c r="A404" i="49"/>
  <c r="F322" i="49"/>
  <c r="F393" i="49"/>
  <c r="A475" i="49"/>
  <c r="A292" i="47"/>
  <c r="F210" i="47"/>
  <c r="A313" i="47"/>
  <c r="F231" i="47"/>
  <c r="A492" i="47"/>
  <c r="F410" i="47"/>
  <c r="A250" i="47"/>
  <c r="F168" i="47"/>
  <c r="A348" i="47"/>
  <c r="F266" i="47"/>
  <c r="F402" i="47"/>
  <c r="A484" i="47"/>
  <c r="F392" i="56"/>
  <c r="A474" i="56"/>
  <c r="F319" i="58"/>
  <c r="A401" i="58"/>
  <c r="F183" i="57"/>
  <c r="A265" i="57"/>
  <c r="F299" i="56"/>
  <c r="A381" i="56"/>
  <c r="A383" i="56"/>
  <c r="F301" i="56"/>
  <c r="A444" i="56"/>
  <c r="F362" i="56"/>
  <c r="F317" i="56"/>
  <c r="A399" i="56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A466" i="47"/>
  <c r="F384" i="47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F430" i="53"/>
  <c r="A512" i="53"/>
  <c r="F512" i="53" s="1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A420" i="49"/>
  <c r="A377" i="47"/>
  <c r="F295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424" i="52"/>
  <c r="F342" i="52"/>
  <c r="A271" i="52"/>
  <c r="F189" i="52"/>
  <c r="A286" i="53"/>
  <c r="F204" i="53"/>
  <c r="F223" i="51"/>
  <c r="A305" i="51"/>
  <c r="F317" i="51"/>
  <c r="A399" i="51"/>
  <c r="F282" i="50"/>
  <c r="A364" i="50"/>
  <c r="A325" i="48"/>
  <c r="F243" i="48"/>
  <c r="A257" i="49"/>
  <c r="F175" i="49"/>
  <c r="F383" i="49"/>
  <c r="A465" i="49"/>
  <c r="A298" i="49"/>
  <c r="F216" i="49"/>
  <c r="A369" i="47"/>
  <c r="F287" i="47"/>
  <c r="A326" i="47"/>
  <c r="F244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A344" i="53"/>
  <c r="F262" i="53"/>
  <c r="A307" i="54"/>
  <c r="F225" i="54"/>
  <c r="A486" i="53"/>
  <c r="F404" i="53"/>
  <c r="A407" i="53"/>
  <c r="F325" i="53"/>
  <c r="A469" i="53"/>
  <c r="F387" i="53"/>
  <c r="F213" i="52"/>
  <c r="A295" i="52"/>
  <c r="A422" i="51"/>
  <c r="F340" i="51"/>
  <c r="F375" i="51"/>
  <c r="A457" i="51"/>
  <c r="A510" i="50"/>
  <c r="F510" i="50" s="1"/>
  <c r="F428" i="50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258" i="49"/>
  <c r="F176" i="49"/>
  <c r="A358" i="47"/>
  <c r="F276" i="47"/>
  <c r="F236" i="47"/>
  <c r="A318" i="47"/>
  <c r="A333" i="47"/>
  <c r="F251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F431" i="56"/>
  <c r="A513" i="56"/>
  <c r="F513" i="56" s="1"/>
  <c r="F469" i="56"/>
  <c r="A551" i="56"/>
  <c r="F551" i="56" s="1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493" i="53"/>
  <c r="F411" i="53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9" i="50"/>
  <c r="F509" i="50" s="1"/>
  <c r="A500" i="50"/>
  <c r="F500" i="50" s="1"/>
  <c r="F418" i="50"/>
  <c r="A374" i="50"/>
  <c r="F292" i="50"/>
  <c r="A456" i="49"/>
  <c r="F374" i="49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33" i="55"/>
  <c r="F351" i="55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282" i="54"/>
  <c r="A364" i="54"/>
  <c r="F178" i="54"/>
  <c r="A260" i="54"/>
  <c r="A350" i="53"/>
  <c r="F268" i="53"/>
  <c r="A352" i="52"/>
  <c r="F270" i="52"/>
  <c r="F285" i="52"/>
  <c r="A367" i="52"/>
  <c r="F255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526" i="48"/>
  <c r="F526" i="48" s="1"/>
  <c r="F444" i="48"/>
  <c r="A321" i="47"/>
  <c r="F239" i="47"/>
  <c r="A335" i="48"/>
  <c r="F253" i="48"/>
  <c r="F198" i="47"/>
  <c r="A280" i="47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F315" i="51"/>
  <c r="A397" i="51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A484" i="59"/>
  <c r="F402" i="59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F448" i="56"/>
  <c r="A530" i="56"/>
  <c r="F530" i="56" s="1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A394" i="53"/>
  <c r="F312" i="53"/>
  <c r="F198" i="53"/>
  <c r="A280" i="53"/>
  <c r="F175" i="52"/>
  <c r="A257" i="52"/>
  <c r="A576" i="51"/>
  <c r="F576" i="51" s="1"/>
  <c r="F494" i="51"/>
  <c r="F361" i="51"/>
  <c r="A443" i="51"/>
  <c r="A310" i="50"/>
  <c r="F228" i="50"/>
  <c r="A420" i="50"/>
  <c r="F33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A518" i="58"/>
  <c r="F518" i="58" s="1"/>
  <c r="F436" i="58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A491" i="52"/>
  <c r="F409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345" i="47"/>
  <c r="A42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F325" i="51"/>
  <c r="A407" i="51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F340" i="57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382" i="50"/>
  <c r="A464" i="50"/>
  <c r="F244" i="49"/>
  <c r="A326" i="49"/>
  <c r="F327" i="48"/>
  <c r="A409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F381" i="58"/>
  <c r="A463" i="58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A457" i="54"/>
  <c r="F375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A404" i="59"/>
  <c r="F322" i="59"/>
  <c r="A470" i="59"/>
  <c r="F388" i="59"/>
  <c r="A291" i="59"/>
  <c r="F209" i="59"/>
  <c r="A477" i="59"/>
  <c r="F395" i="59"/>
  <c r="F365" i="58"/>
  <c r="A447" i="58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417" i="56"/>
  <c r="F335" i="56"/>
  <c r="A282" i="56"/>
  <c r="F200" i="56"/>
  <c r="A319" i="55"/>
  <c r="F237" i="55"/>
  <c r="F250" i="54"/>
  <c r="A332" i="54"/>
  <c r="F210" i="53"/>
  <c r="A292" i="53"/>
  <c r="A348" i="52"/>
  <c r="F266" i="52"/>
  <c r="A400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288" i="50"/>
  <c r="A370" i="50"/>
  <c r="A492" i="49"/>
  <c r="F410" i="49"/>
  <c r="F326" i="48"/>
  <c r="A408" i="48"/>
  <c r="A433" i="48"/>
  <c r="F351" i="48"/>
  <c r="A502" i="48"/>
  <c r="F502" i="48" s="1"/>
  <c r="F420" i="48"/>
  <c r="A492" i="48"/>
  <c r="F410" i="48"/>
  <c r="F384" i="48"/>
  <c r="A466" i="48"/>
  <c r="F334" i="48"/>
  <c r="A416" i="48"/>
  <c r="A404" i="58"/>
  <c r="F322" i="58"/>
  <c r="A455" i="58"/>
  <c r="F373" i="58"/>
  <c r="A443" i="57"/>
  <c r="F361" i="57"/>
  <c r="F300" i="58"/>
  <c r="A382" i="58"/>
  <c r="F243" i="57"/>
  <c r="A325" i="57"/>
  <c r="A473" i="57"/>
  <c r="F391" i="57"/>
  <c r="A369" i="56"/>
  <c r="F287" i="56"/>
  <c r="A555" i="56"/>
  <c r="F555" i="56" s="1"/>
  <c r="F473" i="56"/>
  <c r="F178" i="56"/>
  <c r="A260" i="56"/>
  <c r="F370" i="55"/>
  <c r="A452" i="55"/>
  <c r="A359" i="55"/>
  <c r="F277" i="55"/>
  <c r="A289" i="54"/>
  <c r="F207" i="54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72" i="53"/>
  <c r="A357" i="52"/>
  <c r="F275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F412" i="49"/>
  <c r="A494" i="49"/>
  <c r="A312" i="48"/>
  <c r="F230" i="48"/>
  <c r="F423" i="48"/>
  <c r="A505" i="48"/>
  <c r="F505" i="48" s="1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F358" i="55"/>
  <c r="A440" i="55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F467" i="53"/>
  <c r="A549" i="53"/>
  <c r="F549" i="53" s="1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F367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35" i="55"/>
  <c r="F353" i="55"/>
  <c r="A485" i="55"/>
  <c r="F403" i="55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408" i="52"/>
  <c r="A490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F311" i="48"/>
  <c r="A318" i="48"/>
  <c r="F236" i="48"/>
  <c r="A466" i="49"/>
  <c r="F384" i="49"/>
  <c r="F381" i="47"/>
  <c r="A420" i="57"/>
  <c r="F338" i="57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A565" i="53"/>
  <c r="F565" i="53" s="1"/>
  <c r="F483" i="53"/>
  <c r="A356" i="52"/>
  <c r="F274" i="52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363" i="47"/>
  <c r="A445" i="47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283" i="50"/>
  <c r="F201" i="50"/>
  <c r="A410" i="50"/>
  <c r="F328" i="50"/>
  <c r="F291" i="51"/>
  <c r="A373" i="51"/>
  <c r="F382" i="51"/>
  <c r="A464" i="51"/>
  <c r="A346" i="51"/>
  <c r="F264" i="51"/>
  <c r="F269" i="49"/>
  <c r="A351" i="49"/>
  <c r="F279" i="48"/>
  <c r="A361" i="48"/>
  <c r="A479" i="48"/>
  <c r="F397" i="48"/>
  <c r="F370" i="47"/>
  <c r="A452" i="47"/>
  <c r="F256" i="59" l="1"/>
  <c r="A464" i="57"/>
  <c r="A385" i="56"/>
  <c r="F326" i="56"/>
  <c r="F337" i="54"/>
  <c r="F254" i="53"/>
  <c r="A369" i="52"/>
  <c r="F456" i="52"/>
  <c r="A395" i="51"/>
  <c r="A415" i="51"/>
  <c r="F409" i="50"/>
  <c r="A494" i="50"/>
  <c r="F321" i="50"/>
  <c r="A403" i="50"/>
  <c r="F305" i="49"/>
  <c r="F328" i="48"/>
  <c r="A352" i="48"/>
  <c r="F409" i="47"/>
  <c r="A447" i="47"/>
  <c r="F365" i="47"/>
  <c r="A344" i="47"/>
  <c r="F262" i="47"/>
  <c r="F354" i="47"/>
  <c r="A432" i="47"/>
  <c r="A514" i="47" s="1"/>
  <c r="F514" i="47" s="1"/>
  <c r="F282" i="47"/>
  <c r="F323" i="58"/>
  <c r="F382" i="56"/>
  <c r="A347" i="56"/>
  <c r="A346" i="54"/>
  <c r="A391" i="54"/>
  <c r="F309" i="54"/>
  <c r="F299" i="53"/>
  <c r="A490" i="51"/>
  <c r="F342" i="50"/>
  <c r="A380" i="48"/>
  <c r="F373" i="47"/>
  <c r="A491" i="49"/>
  <c r="F409" i="49"/>
  <c r="F465" i="57"/>
  <c r="A340" i="55"/>
  <c r="F258" i="55"/>
  <c r="A386" i="52"/>
  <c r="F386" i="52" s="1"/>
  <c r="A409" i="51"/>
  <c r="F391" i="50"/>
  <c r="A473" i="50"/>
  <c r="F378" i="50"/>
  <c r="A460" i="50"/>
  <c r="A371" i="50"/>
  <c r="A453" i="50" s="1"/>
  <c r="F272" i="50"/>
  <c r="A354" i="50"/>
  <c r="A391" i="49"/>
  <c r="F391" i="49" s="1"/>
  <c r="F267" i="49"/>
  <c r="A349" i="49"/>
  <c r="A416" i="49"/>
  <c r="A498" i="49" s="1"/>
  <c r="F498" i="49" s="1"/>
  <c r="A383" i="48"/>
  <c r="F383" i="48" s="1"/>
  <c r="A343" i="48"/>
  <c r="A425" i="48" s="1"/>
  <c r="A404" i="47"/>
  <c r="F404" i="47" s="1"/>
  <c r="F253" i="58"/>
  <c r="A353" i="53"/>
  <c r="F271" i="53"/>
  <c r="A335" i="52"/>
  <c r="F253" i="52"/>
  <c r="F331" i="52"/>
  <c r="N204" i="51"/>
  <c r="N286" i="51" s="1"/>
  <c r="N368" i="51" s="1"/>
  <c r="N450" i="51" s="1"/>
  <c r="N532" i="51" s="1"/>
  <c r="A347" i="51"/>
  <c r="F265" i="51"/>
  <c r="F393" i="51"/>
  <c r="A475" i="51"/>
  <c r="F303" i="51"/>
  <c r="A416" i="50"/>
  <c r="F334" i="50"/>
  <c r="F259" i="50"/>
  <c r="A341" i="50"/>
  <c r="F357" i="50"/>
  <c r="A439" i="50"/>
  <c r="F324" i="50"/>
  <c r="A406" i="50"/>
  <c r="F444" i="50"/>
  <c r="A526" i="50"/>
  <c r="F526" i="50" s="1"/>
  <c r="A552" i="50"/>
  <c r="F552" i="50" s="1"/>
  <c r="F470" i="50"/>
  <c r="A415" i="50"/>
  <c r="F333" i="50"/>
  <c r="A493" i="50"/>
  <c r="F411" i="50"/>
  <c r="A545" i="50"/>
  <c r="F545" i="50" s="1"/>
  <c r="F463" i="50"/>
  <c r="A384" i="50"/>
  <c r="F302" i="50"/>
  <c r="F397" i="50"/>
  <c r="A479" i="50"/>
  <c r="A451" i="50"/>
  <c r="F369" i="50"/>
  <c r="F390" i="50"/>
  <c r="A472" i="50"/>
  <c r="F382" i="49"/>
  <c r="A464" i="49"/>
  <c r="A346" i="49"/>
  <c r="F264" i="49"/>
  <c r="A355" i="49"/>
  <c r="F273" i="49"/>
  <c r="A487" i="49"/>
  <c r="F405" i="49"/>
  <c r="F310" i="49"/>
  <c r="A392" i="49"/>
  <c r="A453" i="49"/>
  <c r="F453" i="49" s="1"/>
  <c r="A359" i="49"/>
  <c r="F277" i="49"/>
  <c r="A388" i="49"/>
  <c r="F306" i="49"/>
  <c r="F262" i="49"/>
  <c r="A344" i="49"/>
  <c r="F250" i="49"/>
  <c r="A332" i="49"/>
  <c r="A509" i="49"/>
  <c r="F509" i="49" s="1"/>
  <c r="F427" i="49"/>
  <c r="F331" i="49"/>
  <c r="A413" i="49"/>
  <c r="A347" i="49"/>
  <c r="F265" i="49"/>
  <c r="F377" i="49"/>
  <c r="A459" i="49"/>
  <c r="A367" i="48"/>
  <c r="F285" i="48"/>
  <c r="A392" i="48"/>
  <c r="F310" i="48"/>
  <c r="F276" i="48"/>
  <c r="A358" i="48"/>
  <c r="F365" i="48"/>
  <c r="A447" i="48"/>
  <c r="F313" i="48"/>
  <c r="A395" i="48"/>
  <c r="A360" i="48"/>
  <c r="F278" i="48"/>
  <c r="F404" i="48"/>
  <c r="A486" i="48"/>
  <c r="F273" i="48"/>
  <c r="A355" i="48"/>
  <c r="A475" i="47"/>
  <c r="F393" i="47"/>
  <c r="F301" i="47"/>
  <c r="A383" i="47"/>
  <c r="F330" i="47"/>
  <c r="A412" i="47"/>
  <c r="A504" i="47"/>
  <c r="F504" i="47" s="1"/>
  <c r="F422" i="47"/>
  <c r="F337" i="47"/>
  <c r="A419" i="47"/>
  <c r="A406" i="47"/>
  <c r="F324" i="47"/>
  <c r="A442" i="47"/>
  <c r="F442" i="47" s="1"/>
  <c r="A356" i="47"/>
  <c r="F274" i="47"/>
  <c r="F273" i="47"/>
  <c r="A355" i="47"/>
  <c r="F413" i="47"/>
  <c r="A495" i="47"/>
  <c r="F336" i="47"/>
  <c r="A418" i="47"/>
  <c r="A401" i="47"/>
  <c r="F319" i="47"/>
  <c r="N204" i="47"/>
  <c r="N286" i="47" s="1"/>
  <c r="N368" i="47" s="1"/>
  <c r="N450" i="47" s="1"/>
  <c r="N532" i="47" s="1"/>
  <c r="A555" i="47"/>
  <c r="F555" i="47" s="1"/>
  <c r="F473" i="47"/>
  <c r="A361" i="47"/>
  <c r="F279" i="47"/>
  <c r="A342" i="47"/>
  <c r="F260" i="47"/>
  <c r="M204" i="61"/>
  <c r="M42" i="45"/>
  <c r="M123" i="45"/>
  <c r="M205" i="45" s="1"/>
  <c r="M287" i="45" s="1"/>
  <c r="M369" i="45" s="1"/>
  <c r="M451" i="45" s="1"/>
  <c r="M533" i="45" s="1"/>
  <c r="M615" i="45" s="1"/>
  <c r="M697" i="45" s="1"/>
  <c r="M779" i="45" s="1"/>
  <c r="M861" i="45" s="1"/>
  <c r="N123" i="57"/>
  <c r="N205" i="57" s="1"/>
  <c r="N287" i="57" s="1"/>
  <c r="N369" i="57" s="1"/>
  <c r="N451" i="57" s="1"/>
  <c r="N533" i="57" s="1"/>
  <c r="N42" i="57"/>
  <c r="N123" i="51"/>
  <c r="N205" i="51" s="1"/>
  <c r="N287" i="51" s="1"/>
  <c r="N369" i="51" s="1"/>
  <c r="N451" i="51" s="1"/>
  <c r="N533" i="51" s="1"/>
  <c r="N42" i="51"/>
  <c r="N42" i="53"/>
  <c r="N123" i="53"/>
  <c r="N124" i="58"/>
  <c r="N206" i="58" s="1"/>
  <c r="N288" i="58" s="1"/>
  <c r="N370" i="58" s="1"/>
  <c r="N452" i="58" s="1"/>
  <c r="N534" i="58" s="1"/>
  <c r="N43" i="58"/>
  <c r="N43" i="56"/>
  <c r="N124" i="56"/>
  <c r="N206" i="56" s="1"/>
  <c r="N124" i="59"/>
  <c r="N206" i="59" s="1"/>
  <c r="N288" i="59" s="1"/>
  <c r="N370" i="59" s="1"/>
  <c r="N452" i="59" s="1"/>
  <c r="N534" i="59" s="1"/>
  <c r="N43" i="59"/>
  <c r="N124" i="54"/>
  <c r="N43" i="54"/>
  <c r="N124" i="55"/>
  <c r="N206" i="55" s="1"/>
  <c r="N288" i="55" s="1"/>
  <c r="N370" i="55" s="1"/>
  <c r="N452" i="55" s="1"/>
  <c r="N534" i="55" s="1"/>
  <c r="N43" i="55"/>
  <c r="N123" i="52"/>
  <c r="N42" i="52"/>
  <c r="A353" i="59"/>
  <c r="F271" i="59"/>
  <c r="F322" i="56"/>
  <c r="A404" i="56"/>
  <c r="F314" i="54"/>
  <c r="A396" i="54"/>
  <c r="A379" i="56"/>
  <c r="F297" i="56"/>
  <c r="A392" i="53"/>
  <c r="F310" i="53"/>
  <c r="F324" i="51"/>
  <c r="A406" i="51"/>
  <c r="A495" i="55"/>
  <c r="F413" i="55"/>
  <c r="F256" i="55"/>
  <c r="A338" i="55"/>
  <c r="F285" i="56"/>
  <c r="A367" i="56"/>
  <c r="F294" i="57"/>
  <c r="A376" i="57"/>
  <c r="F374" i="51"/>
  <c r="A456" i="51"/>
  <c r="A539" i="53"/>
  <c r="F539" i="53" s="1"/>
  <c r="F457" i="53"/>
  <c r="A447" i="51"/>
  <c r="F365" i="51"/>
  <c r="F379" i="57"/>
  <c r="A461" i="57"/>
  <c r="A432" i="59"/>
  <c r="F350" i="59"/>
  <c r="A357" i="56"/>
  <c r="F275" i="56"/>
  <c r="F314" i="52"/>
  <c r="A396" i="52"/>
  <c r="A369" i="54"/>
  <c r="F287" i="54"/>
  <c r="F391" i="51"/>
  <c r="A473" i="51"/>
  <c r="A349" i="55"/>
  <c r="F267" i="55"/>
  <c r="F320" i="54"/>
  <c r="A402" i="54"/>
  <c r="F331" i="59"/>
  <c r="A413" i="59"/>
  <c r="A557" i="54"/>
  <c r="F557" i="54" s="1"/>
  <c r="F475" i="54"/>
  <c r="A414" i="52"/>
  <c r="F332" i="52"/>
  <c r="A375" i="55"/>
  <c r="F293" i="55"/>
  <c r="F302" i="53"/>
  <c r="A384" i="53"/>
  <c r="A340" i="54"/>
  <c r="F258" i="54"/>
  <c r="F253" i="55"/>
  <c r="A335" i="55"/>
  <c r="A545" i="55"/>
  <c r="F545" i="55" s="1"/>
  <c r="F463" i="55"/>
  <c r="F371" i="52"/>
  <c r="A453" i="52"/>
  <c r="F290" i="58"/>
  <c r="A372" i="58"/>
  <c r="F328" i="57"/>
  <c r="A410" i="57"/>
  <c r="A389" i="57"/>
  <c r="F307" i="57"/>
  <c r="A389" i="58"/>
  <c r="F307" i="58"/>
  <c r="F305" i="54"/>
  <c r="A387" i="54"/>
  <c r="F394" i="54"/>
  <c r="A476" i="54"/>
  <c r="F328" i="55"/>
  <c r="A410" i="55"/>
  <c r="A442" i="54"/>
  <c r="F360" i="54"/>
  <c r="A544" i="54"/>
  <c r="F544" i="54" s="1"/>
  <c r="F462" i="54"/>
  <c r="A442" i="53"/>
  <c r="F360" i="53"/>
  <c r="A399" i="54"/>
  <c r="F317" i="54"/>
  <c r="F266" i="57"/>
  <c r="A348" i="57"/>
  <c r="F304" i="57"/>
  <c r="A386" i="57"/>
  <c r="A431" i="52"/>
  <c r="F349" i="52"/>
  <c r="F364" i="52"/>
  <c r="A446" i="52"/>
  <c r="A400" i="51"/>
  <c r="F318" i="51"/>
  <c r="A377" i="55"/>
  <c r="F295" i="55"/>
  <c r="A543" i="52"/>
  <c r="F543" i="52" s="1"/>
  <c r="F461" i="52"/>
  <c r="A398" i="53"/>
  <c r="F316" i="53"/>
  <c r="A494" i="55"/>
  <c r="F412" i="55"/>
  <c r="A392" i="57"/>
  <c r="F310" i="57"/>
  <c r="A339" i="53"/>
  <c r="F257" i="53"/>
  <c r="A368" i="59"/>
  <c r="F286" i="59"/>
  <c r="A409" i="54"/>
  <c r="F327" i="54"/>
  <c r="F288" i="57"/>
  <c r="A370" i="57"/>
  <c r="A381" i="51"/>
  <c r="F299" i="51"/>
  <c r="F386" i="51"/>
  <c r="A468" i="51"/>
  <c r="A427" i="57"/>
  <c r="F345" i="57"/>
  <c r="A416" i="57"/>
  <c r="F334" i="57"/>
  <c r="A356" i="55"/>
  <c r="F274" i="55"/>
  <c r="F493" i="58"/>
  <c r="A575" i="58"/>
  <c r="F575" i="58" s="1"/>
  <c r="A370" i="51"/>
  <c r="F288" i="51"/>
  <c r="F250" i="55"/>
  <c r="A332" i="55"/>
  <c r="F426" i="52"/>
  <c r="A508" i="52"/>
  <c r="F508" i="52" s="1"/>
  <c r="A436" i="56"/>
  <c r="F354" i="56"/>
  <c r="F268" i="58"/>
  <c r="A350" i="58"/>
  <c r="A410" i="54"/>
  <c r="F328" i="54"/>
  <c r="A455" i="55"/>
  <c r="F373" i="55"/>
  <c r="F259" i="58"/>
  <c r="A341" i="58"/>
  <c r="N42" i="50"/>
  <c r="N123" i="50"/>
  <c r="N205" i="50" s="1"/>
  <c r="N287" i="50" s="1"/>
  <c r="N369" i="50" s="1"/>
  <c r="N451" i="50" s="1"/>
  <c r="N533" i="50" s="1"/>
  <c r="N124" i="49"/>
  <c r="N206" i="49" s="1"/>
  <c r="N288" i="49" s="1"/>
  <c r="N370" i="49" s="1"/>
  <c r="N452" i="49" s="1"/>
  <c r="N534" i="49" s="1"/>
  <c r="N43" i="49"/>
  <c r="N124" i="48"/>
  <c r="N206" i="48" s="1"/>
  <c r="N288" i="48" s="1"/>
  <c r="N370" i="48" s="1"/>
  <c r="N452" i="48" s="1"/>
  <c r="N534" i="48" s="1"/>
  <c r="N43" i="48"/>
  <c r="N123" i="47"/>
  <c r="N205" i="47" s="1"/>
  <c r="N287" i="47" s="1"/>
  <c r="N369" i="47" s="1"/>
  <c r="N451" i="47" s="1"/>
  <c r="N533" i="47" s="1"/>
  <c r="N42" i="47"/>
  <c r="M123" i="61"/>
  <c r="M42" i="61"/>
  <c r="A482" i="58"/>
  <c r="F400" i="58"/>
  <c r="A357" i="51"/>
  <c r="F275" i="51"/>
  <c r="A527" i="47"/>
  <c r="F527" i="47" s="1"/>
  <c r="F445" i="47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F447" i="58"/>
  <c r="A529" i="58"/>
  <c r="F529" i="58" s="1"/>
  <c r="A400" i="53"/>
  <c r="F318" i="53"/>
  <c r="F399" i="57"/>
  <c r="A481" i="57"/>
  <c r="F310" i="59"/>
  <c r="A392" i="59"/>
  <c r="A573" i="52"/>
  <c r="F573" i="52" s="1"/>
  <c r="F491" i="52"/>
  <c r="A347" i="53"/>
  <c r="F265" i="53"/>
  <c r="F263" i="54"/>
  <c r="A345" i="54"/>
  <c r="A414" i="59"/>
  <c r="F332" i="59"/>
  <c r="A349" i="58"/>
  <c r="F267" i="58"/>
  <c r="A566" i="59"/>
  <c r="F566" i="59" s="1"/>
  <c r="F484" i="59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546" i="50"/>
  <c r="F546" i="50" s="1"/>
  <c r="F464" i="50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F489" i="55"/>
  <c r="A571" i="55"/>
  <c r="F571" i="55" s="1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A572" i="52"/>
  <c r="F572" i="52" s="1"/>
  <c r="F490" i="52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40" i="55"/>
  <c r="A522" i="55"/>
  <c r="F522" i="55" s="1"/>
  <c r="F468" i="58"/>
  <c r="A550" i="58"/>
  <c r="F550" i="58" s="1"/>
  <c r="A517" i="55"/>
  <c r="F517" i="55" s="1"/>
  <c r="F435" i="55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A418" i="52"/>
  <c r="F336" i="52"/>
  <c r="A443" i="54"/>
  <c r="F361" i="54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395" i="49"/>
  <c r="F313" i="49"/>
  <c r="A458" i="58"/>
  <c r="F376" i="58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F424" i="48"/>
  <c r="A506" i="48"/>
  <c r="F506" i="48" s="1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94" i="50"/>
  <c r="A576" i="50"/>
  <c r="F576" i="50" s="1"/>
  <c r="F417" i="51"/>
  <c r="A499" i="51"/>
  <c r="F499" i="51" s="1"/>
  <c r="F345" i="48"/>
  <c r="A427" i="48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A537" i="49"/>
  <c r="F537" i="49" s="1"/>
  <c r="F455" i="49"/>
  <c r="F464" i="56"/>
  <c r="A546" i="56"/>
  <c r="F546" i="56" s="1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574" i="48"/>
  <c r="F574" i="48" s="1"/>
  <c r="F492" i="48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F489" i="50"/>
  <c r="A571" i="50"/>
  <c r="F571" i="50" s="1"/>
  <c r="A409" i="53"/>
  <c r="F327" i="53"/>
  <c r="F355" i="57"/>
  <c r="A437" i="57"/>
  <c r="F314" i="49"/>
  <c r="A396" i="49"/>
  <c r="F491" i="50"/>
  <c r="A573" i="50"/>
  <c r="F573" i="50" s="1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567" i="57"/>
  <c r="F567" i="57" s="1"/>
  <c r="F485" i="57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A465" i="48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F484" i="47"/>
  <c r="A566" i="47"/>
  <c r="F566" i="47" s="1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545" i="58"/>
  <c r="F545" i="58" s="1"/>
  <c r="F463" i="58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F493" i="53"/>
  <c r="A575" i="53"/>
  <c r="F575" i="53" s="1"/>
  <c r="A426" i="53"/>
  <c r="F344" i="53"/>
  <c r="A516" i="53"/>
  <c r="F516" i="53" s="1"/>
  <c r="F434" i="53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397" i="59"/>
  <c r="A479" i="59"/>
  <c r="A532" i="47"/>
  <c r="F532" i="47" s="1"/>
  <c r="F450" i="47"/>
  <c r="F399" i="51"/>
  <c r="A481" i="51"/>
  <c r="A448" i="53"/>
  <c r="F366" i="53"/>
  <c r="A481" i="56"/>
  <c r="F399" i="56"/>
  <c r="F364" i="49"/>
  <c r="A446" i="49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549" i="52"/>
  <c r="F549" i="52" s="1"/>
  <c r="F467" i="52"/>
  <c r="A333" i="48"/>
  <c r="F251" i="48"/>
  <c r="A423" i="53"/>
  <c r="F341" i="53"/>
  <c r="A372" i="49"/>
  <c r="F290" i="49"/>
  <c r="A359" i="58"/>
  <c r="F277" i="58"/>
  <c r="A423" i="57"/>
  <c r="F341" i="57"/>
  <c r="A379" i="55"/>
  <c r="F297" i="55"/>
  <c r="F422" i="57"/>
  <c r="A504" i="57"/>
  <c r="F504" i="57" s="1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393" i="59"/>
  <c r="F311" i="59"/>
  <c r="A531" i="49"/>
  <c r="F531" i="49" s="1"/>
  <c r="F449" i="4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F465" i="49"/>
  <c r="A547" i="49"/>
  <c r="F547" i="49" s="1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F491" i="47"/>
  <c r="A573" i="47"/>
  <c r="F573" i="47" s="1"/>
  <c r="F456" i="49"/>
  <c r="A538" i="49"/>
  <c r="F538" i="49" s="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54" i="56"/>
  <c r="A536" i="56"/>
  <c r="F536" i="56" s="1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A518" i="47"/>
  <c r="F518" i="47" s="1"/>
  <c r="F436" i="47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A515" i="55"/>
  <c r="F515" i="55" s="1"/>
  <c r="F433" i="55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A571" i="47"/>
  <c r="F571" i="47" s="1"/>
  <c r="F489" i="47"/>
  <c r="F432" i="49"/>
  <c r="A514" i="49"/>
  <c r="F514" i="49" s="1"/>
  <c r="F318" i="50"/>
  <c r="A400" i="50"/>
  <c r="F282" i="53"/>
  <c r="A364" i="53"/>
  <c r="F393" i="55"/>
  <c r="A475" i="55"/>
  <c r="A440" i="49"/>
  <c r="F358" i="49"/>
  <c r="A493" i="59"/>
  <c r="F411" i="59"/>
  <c r="A492" i="58"/>
  <c r="F410" i="58"/>
  <c r="A468" i="52" l="1"/>
  <c r="A485" i="50"/>
  <c r="F403" i="50"/>
  <c r="F416" i="49"/>
  <c r="F432" i="47"/>
  <c r="A486" i="47"/>
  <c r="A426" i="47"/>
  <c r="F344" i="47"/>
  <c r="A529" i="47"/>
  <c r="F529" i="47" s="1"/>
  <c r="F447" i="47"/>
  <c r="F391" i="54"/>
  <c r="A473" i="54"/>
  <c r="F343" i="48"/>
  <c r="A573" i="49"/>
  <c r="F573" i="49" s="1"/>
  <c r="F491" i="49"/>
  <c r="A422" i="55"/>
  <c r="F340" i="55"/>
  <c r="F354" i="50"/>
  <c r="A436" i="50"/>
  <c r="F473" i="50"/>
  <c r="A555" i="50"/>
  <c r="F555" i="50" s="1"/>
  <c r="A542" i="50"/>
  <c r="F542" i="50" s="1"/>
  <c r="F460" i="50"/>
  <c r="A431" i="49"/>
  <c r="F349" i="49"/>
  <c r="N288" i="56"/>
  <c r="N206" i="54"/>
  <c r="F353" i="53"/>
  <c r="A435" i="53"/>
  <c r="N205" i="53"/>
  <c r="F335" i="52"/>
  <c r="A417" i="52"/>
  <c r="N205" i="52"/>
  <c r="A429" i="51"/>
  <c r="F347" i="51"/>
  <c r="F475" i="51"/>
  <c r="A557" i="51"/>
  <c r="F557" i="51" s="1"/>
  <c r="A466" i="50"/>
  <c r="F384" i="50"/>
  <c r="A575" i="50"/>
  <c r="F575" i="50" s="1"/>
  <c r="F493" i="50"/>
  <c r="A498" i="50"/>
  <c r="F498" i="50" s="1"/>
  <c r="F416" i="50"/>
  <c r="A533" i="50"/>
  <c r="F533" i="50" s="1"/>
  <c r="F451" i="50"/>
  <c r="F406" i="50"/>
  <c r="A488" i="50"/>
  <c r="F341" i="50"/>
  <c r="A423" i="50"/>
  <c r="F472" i="50"/>
  <c r="A554" i="50"/>
  <c r="F554" i="50" s="1"/>
  <c r="F479" i="50"/>
  <c r="A561" i="50"/>
  <c r="F561" i="50" s="1"/>
  <c r="F415" i="50"/>
  <c r="A497" i="50"/>
  <c r="F497" i="50" s="1"/>
  <c r="F439" i="50"/>
  <c r="A521" i="50"/>
  <c r="F521" i="50" s="1"/>
  <c r="A569" i="49"/>
  <c r="F569" i="49" s="1"/>
  <c r="F487" i="49"/>
  <c r="A541" i="49"/>
  <c r="F541" i="49" s="1"/>
  <c r="F459" i="49"/>
  <c r="A495" i="49"/>
  <c r="F413" i="49"/>
  <c r="A470" i="49"/>
  <c r="F388" i="49"/>
  <c r="A441" i="49"/>
  <c r="F359" i="49"/>
  <c r="F392" i="49"/>
  <c r="A474" i="49"/>
  <c r="A426" i="49"/>
  <c r="F344" i="49"/>
  <c r="F355" i="49"/>
  <c r="A437" i="49"/>
  <c r="F464" i="49"/>
  <c r="A546" i="49"/>
  <c r="F546" i="49" s="1"/>
  <c r="A429" i="49"/>
  <c r="F347" i="49"/>
  <c r="F332" i="49"/>
  <c r="A414" i="49"/>
  <c r="F346" i="49"/>
  <c r="A428" i="49"/>
  <c r="F360" i="48"/>
  <c r="A442" i="48"/>
  <c r="A474" i="48"/>
  <c r="F392" i="48"/>
  <c r="F486" i="48"/>
  <c r="A568" i="48"/>
  <c r="F568" i="48" s="1"/>
  <c r="A529" i="48"/>
  <c r="F529" i="48" s="1"/>
  <c r="F447" i="48"/>
  <c r="A449" i="48"/>
  <c r="F367" i="48"/>
  <c r="F358" i="48"/>
  <c r="A440" i="48"/>
  <c r="F355" i="48"/>
  <c r="A437" i="48"/>
  <c r="A477" i="48"/>
  <c r="F395" i="48"/>
  <c r="A483" i="47"/>
  <c r="F401" i="47"/>
  <c r="F355" i="47"/>
  <c r="A437" i="47"/>
  <c r="F406" i="47"/>
  <c r="A488" i="47"/>
  <c r="A424" i="47"/>
  <c r="F342" i="47"/>
  <c r="F495" i="47"/>
  <c r="A577" i="47"/>
  <c r="F577" i="47" s="1"/>
  <c r="A438" i="47"/>
  <c r="F356" i="47"/>
  <c r="A524" i="47"/>
  <c r="F524" i="47" s="1"/>
  <c r="F419" i="47"/>
  <c r="A501" i="47"/>
  <c r="F501" i="47" s="1"/>
  <c r="F412" i="47"/>
  <c r="A494" i="47"/>
  <c r="A557" i="47"/>
  <c r="F557" i="47" s="1"/>
  <c r="F475" i="47"/>
  <c r="F361" i="47"/>
  <c r="A443" i="47"/>
  <c r="A500" i="47"/>
  <c r="F500" i="47" s="1"/>
  <c r="F418" i="47"/>
  <c r="A465" i="47"/>
  <c r="F383" i="47"/>
  <c r="M205" i="61"/>
  <c r="M286" i="61"/>
  <c r="M43" i="45"/>
  <c r="M124" i="45"/>
  <c r="M206" i="45" s="1"/>
  <c r="M288" i="45" s="1"/>
  <c r="M370" i="45" s="1"/>
  <c r="M452" i="45" s="1"/>
  <c r="M534" i="45" s="1"/>
  <c r="M616" i="45" s="1"/>
  <c r="M698" i="45" s="1"/>
  <c r="M780" i="45" s="1"/>
  <c r="M862" i="45" s="1"/>
  <c r="N125" i="55"/>
  <c r="N44" i="55"/>
  <c r="N125" i="58"/>
  <c r="N44" i="58"/>
  <c r="N44" i="54"/>
  <c r="N125" i="54"/>
  <c r="N124" i="53"/>
  <c r="N43" i="53"/>
  <c r="N125" i="59"/>
  <c r="N44" i="59"/>
  <c r="N124" i="51"/>
  <c r="N43" i="51"/>
  <c r="N124" i="52"/>
  <c r="N43" i="52"/>
  <c r="N124" i="57"/>
  <c r="N43" i="57"/>
  <c r="N125" i="56"/>
  <c r="N44" i="56"/>
  <c r="F427" i="57"/>
  <c r="A509" i="57"/>
  <c r="F509" i="57" s="1"/>
  <c r="F370" i="57"/>
  <c r="A452" i="57"/>
  <c r="A417" i="55"/>
  <c r="F335" i="55"/>
  <c r="F402" i="54"/>
  <c r="A484" i="54"/>
  <c r="A451" i="54"/>
  <c r="F369" i="54"/>
  <c r="F376" i="57"/>
  <c r="A458" i="57"/>
  <c r="A486" i="56"/>
  <c r="F404" i="56"/>
  <c r="F341" i="58"/>
  <c r="A423" i="58"/>
  <c r="A492" i="54"/>
  <c r="F410" i="54"/>
  <c r="F399" i="54"/>
  <c r="A481" i="54"/>
  <c r="A469" i="54"/>
  <c r="F387" i="54"/>
  <c r="F396" i="52"/>
  <c r="A478" i="52"/>
  <c r="F332" i="55"/>
  <c r="A414" i="55"/>
  <c r="F431" i="52"/>
  <c r="A513" i="52"/>
  <c r="F513" i="52" s="1"/>
  <c r="A529" i="51"/>
  <c r="F529" i="51" s="1"/>
  <c r="F447" i="51"/>
  <c r="A449" i="56"/>
  <c r="F367" i="56"/>
  <c r="F495" i="55"/>
  <c r="A577" i="55"/>
  <c r="F577" i="55" s="1"/>
  <c r="A474" i="53"/>
  <c r="F392" i="53"/>
  <c r="F392" i="57"/>
  <c r="A474" i="57"/>
  <c r="A482" i="51"/>
  <c r="F400" i="51"/>
  <c r="F386" i="57"/>
  <c r="A468" i="57"/>
  <c r="F442" i="53"/>
  <c r="A524" i="53"/>
  <c r="F524" i="53" s="1"/>
  <c r="F340" i="54"/>
  <c r="A422" i="54"/>
  <c r="F436" i="56"/>
  <c r="A518" i="56"/>
  <c r="F518" i="56" s="1"/>
  <c r="F356" i="55"/>
  <c r="A438" i="55"/>
  <c r="A550" i="51"/>
  <c r="F550" i="51" s="1"/>
  <c r="F468" i="51"/>
  <c r="F368" i="59"/>
  <c r="A450" i="59"/>
  <c r="F389" i="58"/>
  <c r="A471" i="58"/>
  <c r="A471" i="57"/>
  <c r="F389" i="57"/>
  <c r="A466" i="53"/>
  <c r="F384" i="53"/>
  <c r="A496" i="52"/>
  <c r="F496" i="52" s="1"/>
  <c r="F414" i="52"/>
  <c r="A431" i="55"/>
  <c r="F349" i="55"/>
  <c r="A439" i="56"/>
  <c r="F357" i="56"/>
  <c r="F432" i="59"/>
  <c r="A514" i="59"/>
  <c r="F514" i="59" s="1"/>
  <c r="F353" i="59"/>
  <c r="A435" i="59"/>
  <c r="A432" i="58"/>
  <c r="F350" i="58"/>
  <c r="F370" i="51"/>
  <c r="A452" i="51"/>
  <c r="A576" i="55"/>
  <c r="F576" i="55" s="1"/>
  <c r="F494" i="55"/>
  <c r="A480" i="53"/>
  <c r="F398" i="53"/>
  <c r="F377" i="55"/>
  <c r="A459" i="55"/>
  <c r="A524" i="54"/>
  <c r="F524" i="54" s="1"/>
  <c r="F442" i="54"/>
  <c r="A492" i="57"/>
  <c r="F410" i="57"/>
  <c r="A454" i="58"/>
  <c r="F372" i="58"/>
  <c r="F413" i="59"/>
  <c r="A495" i="59"/>
  <c r="F473" i="51"/>
  <c r="A555" i="51"/>
  <c r="F555" i="51" s="1"/>
  <c r="F461" i="57"/>
  <c r="A543" i="57"/>
  <c r="F543" i="57" s="1"/>
  <c r="F379" i="56"/>
  <c r="A461" i="56"/>
  <c r="A498" i="57"/>
  <c r="F498" i="57" s="1"/>
  <c r="F416" i="57"/>
  <c r="F339" i="53"/>
  <c r="A421" i="53"/>
  <c r="F446" i="52"/>
  <c r="A528" i="52"/>
  <c r="F528" i="52" s="1"/>
  <c r="A430" i="57"/>
  <c r="F348" i="57"/>
  <c r="F456" i="51"/>
  <c r="A538" i="51"/>
  <c r="F538" i="51" s="1"/>
  <c r="F396" i="54"/>
  <c r="A478" i="54"/>
  <c r="F455" i="55"/>
  <c r="A537" i="55"/>
  <c r="F537" i="55" s="1"/>
  <c r="A463" i="51"/>
  <c r="F381" i="51"/>
  <c r="A491" i="54"/>
  <c r="F409" i="54"/>
  <c r="A492" i="55"/>
  <c r="F410" i="55"/>
  <c r="A558" i="54"/>
  <c r="F558" i="54" s="1"/>
  <c r="F476" i="54"/>
  <c r="A535" i="52"/>
  <c r="F535" i="52" s="1"/>
  <c r="F453" i="52"/>
  <c r="F375" i="55"/>
  <c r="A457" i="55"/>
  <c r="A420" i="55"/>
  <c r="F338" i="55"/>
  <c r="F406" i="51"/>
  <c r="A488" i="51"/>
  <c r="N124" i="50"/>
  <c r="N43" i="50"/>
  <c r="N125" i="49"/>
  <c r="N44" i="49"/>
  <c r="N125" i="48"/>
  <c r="N44" i="48"/>
  <c r="N124" i="47"/>
  <c r="N43" i="47"/>
  <c r="M124" i="61"/>
  <c r="M43" i="61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F427" i="48"/>
  <c r="A509" i="48"/>
  <c r="F509" i="48" s="1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67" i="50" l="1"/>
  <c r="F567" i="50" s="1"/>
  <c r="F485" i="50"/>
  <c r="A508" i="47"/>
  <c r="F508" i="47" s="1"/>
  <c r="F426" i="47"/>
  <c r="F473" i="54"/>
  <c r="A555" i="54"/>
  <c r="F555" i="54" s="1"/>
  <c r="A504" i="55"/>
  <c r="F504" i="55" s="1"/>
  <c r="F422" i="55"/>
  <c r="A518" i="50"/>
  <c r="F518" i="50" s="1"/>
  <c r="F436" i="50"/>
  <c r="F431" i="49"/>
  <c r="A513" i="49"/>
  <c r="F513" i="49" s="1"/>
  <c r="N207" i="59"/>
  <c r="N207" i="58"/>
  <c r="N206" i="57"/>
  <c r="N370" i="56"/>
  <c r="N207" i="56"/>
  <c r="N207" i="55"/>
  <c r="N288" i="54"/>
  <c r="N207" i="54"/>
  <c r="N287" i="53"/>
  <c r="A517" i="53"/>
  <c r="F517" i="53" s="1"/>
  <c r="F435" i="53"/>
  <c r="N206" i="53"/>
  <c r="N287" i="52"/>
  <c r="F417" i="52"/>
  <c r="A499" i="52"/>
  <c r="F499" i="52" s="1"/>
  <c r="N206" i="52"/>
  <c r="N206" i="51"/>
  <c r="F429" i="51"/>
  <c r="A511" i="51"/>
  <c r="F511" i="51" s="1"/>
  <c r="N206" i="50"/>
  <c r="F488" i="50"/>
  <c r="A570" i="50"/>
  <c r="F570" i="50" s="1"/>
  <c r="A505" i="50"/>
  <c r="F505" i="50" s="1"/>
  <c r="F423" i="50"/>
  <c r="F466" i="50"/>
  <c r="A548" i="50"/>
  <c r="F548" i="50" s="1"/>
  <c r="A556" i="49"/>
  <c r="F556" i="49" s="1"/>
  <c r="F474" i="49"/>
  <c r="F428" i="49"/>
  <c r="A510" i="49"/>
  <c r="F510" i="49" s="1"/>
  <c r="F495" i="49"/>
  <c r="A577" i="49"/>
  <c r="F577" i="49" s="1"/>
  <c r="N207" i="49"/>
  <c r="A519" i="49"/>
  <c r="F519" i="49" s="1"/>
  <c r="F437" i="49"/>
  <c r="A511" i="49"/>
  <c r="F511" i="49" s="1"/>
  <c r="F429" i="49"/>
  <c r="F470" i="49"/>
  <c r="A552" i="49"/>
  <c r="F552" i="49" s="1"/>
  <c r="A523" i="49"/>
  <c r="F523" i="49" s="1"/>
  <c r="F441" i="49"/>
  <c r="A496" i="49"/>
  <c r="F496" i="49" s="1"/>
  <c r="F414" i="49"/>
  <c r="F426" i="49"/>
  <c r="A508" i="49"/>
  <c r="F508" i="49" s="1"/>
  <c r="F449" i="48"/>
  <c r="A531" i="48"/>
  <c r="F531" i="48" s="1"/>
  <c r="F440" i="48"/>
  <c r="A522" i="48"/>
  <c r="F522" i="48" s="1"/>
  <c r="A559" i="48"/>
  <c r="F559" i="48" s="1"/>
  <c r="F477" i="48"/>
  <c r="F474" i="48"/>
  <c r="A556" i="48"/>
  <c r="F556" i="48" s="1"/>
  <c r="N207" i="48"/>
  <c r="A519" i="48"/>
  <c r="F519" i="48" s="1"/>
  <c r="F437" i="48"/>
  <c r="A524" i="48"/>
  <c r="F524" i="48" s="1"/>
  <c r="F442" i="48"/>
  <c r="F424" i="47"/>
  <c r="A506" i="47"/>
  <c r="F506" i="47" s="1"/>
  <c r="A565" i="47"/>
  <c r="F565" i="47" s="1"/>
  <c r="F483" i="47"/>
  <c r="A519" i="47"/>
  <c r="F519" i="47" s="1"/>
  <c r="F437" i="47"/>
  <c r="A547" i="47"/>
  <c r="F547" i="47" s="1"/>
  <c r="F465" i="47"/>
  <c r="F443" i="47"/>
  <c r="A525" i="47"/>
  <c r="F525" i="47" s="1"/>
  <c r="N206" i="47"/>
  <c r="F488" i="47"/>
  <c r="A570" i="47"/>
  <c r="F570" i="47" s="1"/>
  <c r="A520" i="47"/>
  <c r="F520" i="47" s="1"/>
  <c r="F438" i="47"/>
  <c r="F494" i="47"/>
  <c r="A576" i="47"/>
  <c r="F576" i="47" s="1"/>
  <c r="M368" i="61"/>
  <c r="M206" i="61"/>
  <c r="M287" i="61"/>
  <c r="M44" i="45"/>
  <c r="M125" i="45"/>
  <c r="M207" i="45" s="1"/>
  <c r="M289" i="45" s="1"/>
  <c r="M371" i="45" s="1"/>
  <c r="M453" i="45" s="1"/>
  <c r="M535" i="45" s="1"/>
  <c r="M617" i="45" s="1"/>
  <c r="M699" i="45" s="1"/>
  <c r="M781" i="45" s="1"/>
  <c r="M863" i="45" s="1"/>
  <c r="N125" i="57"/>
  <c r="N44" i="57"/>
  <c r="N125" i="53"/>
  <c r="N44" i="53"/>
  <c r="N125" i="52"/>
  <c r="N44" i="52"/>
  <c r="N126" i="54"/>
  <c r="N45" i="54"/>
  <c r="N125" i="51"/>
  <c r="N44" i="51"/>
  <c r="N126" i="58"/>
  <c r="N45" i="58"/>
  <c r="N126" i="56"/>
  <c r="N45" i="56"/>
  <c r="N126" i="59"/>
  <c r="N45" i="59"/>
  <c r="N126" i="55"/>
  <c r="N45" i="55"/>
  <c r="F449" i="56"/>
  <c r="A531" i="56"/>
  <c r="F531" i="56" s="1"/>
  <c r="A545" i="51"/>
  <c r="F545" i="51" s="1"/>
  <c r="F463" i="51"/>
  <c r="F421" i="53"/>
  <c r="A503" i="53"/>
  <c r="F503" i="53" s="1"/>
  <c r="F486" i="56"/>
  <c r="A568" i="56"/>
  <c r="F568" i="56" s="1"/>
  <c r="F478" i="54"/>
  <c r="A560" i="54"/>
  <c r="F560" i="54" s="1"/>
  <c r="A577" i="59"/>
  <c r="F577" i="59" s="1"/>
  <c r="F495" i="59"/>
  <c r="A574" i="57"/>
  <c r="F574" i="57" s="1"/>
  <c r="F492" i="57"/>
  <c r="F435" i="59"/>
  <c r="A517" i="59"/>
  <c r="F517" i="59" s="1"/>
  <c r="A532" i="59"/>
  <c r="F532" i="59" s="1"/>
  <c r="F450" i="59"/>
  <c r="A551" i="54"/>
  <c r="F551" i="54" s="1"/>
  <c r="F469" i="54"/>
  <c r="A499" i="55"/>
  <c r="F499" i="55" s="1"/>
  <c r="F417" i="55"/>
  <c r="A534" i="57"/>
  <c r="F534" i="57" s="1"/>
  <c r="F452" i="57"/>
  <c r="A513" i="55"/>
  <c r="F513" i="55" s="1"/>
  <c r="F431" i="55"/>
  <c r="F488" i="51"/>
  <c r="A570" i="51"/>
  <c r="F570" i="51" s="1"/>
  <c r="F480" i="53"/>
  <c r="A562" i="53"/>
  <c r="F562" i="53" s="1"/>
  <c r="F466" i="53"/>
  <c r="A548" i="53"/>
  <c r="F548" i="53" s="1"/>
  <c r="A504" i="54"/>
  <c r="F504" i="54" s="1"/>
  <c r="F422" i="54"/>
  <c r="A550" i="57"/>
  <c r="F550" i="57" s="1"/>
  <c r="F468" i="57"/>
  <c r="A556" i="53"/>
  <c r="F556" i="53" s="1"/>
  <c r="F474" i="53"/>
  <c r="A563" i="54"/>
  <c r="F563" i="54" s="1"/>
  <c r="F481" i="54"/>
  <c r="F451" i="54"/>
  <c r="A533" i="54"/>
  <c r="F533" i="54" s="1"/>
  <c r="A574" i="55"/>
  <c r="F574" i="55" s="1"/>
  <c r="F492" i="55"/>
  <c r="F414" i="55"/>
  <c r="A496" i="55"/>
  <c r="F496" i="55" s="1"/>
  <c r="A574" i="54"/>
  <c r="F574" i="54" s="1"/>
  <c r="F492" i="54"/>
  <c r="F484" i="54"/>
  <c r="A566" i="54"/>
  <c r="F566" i="54" s="1"/>
  <c r="F461" i="56"/>
  <c r="A543" i="56"/>
  <c r="F543" i="56" s="1"/>
  <c r="F457" i="55"/>
  <c r="A539" i="55"/>
  <c r="F539" i="55" s="1"/>
  <c r="A514" i="58"/>
  <c r="F514" i="58" s="1"/>
  <c r="F432" i="58"/>
  <c r="F439" i="56"/>
  <c r="A521" i="56"/>
  <c r="F521" i="56" s="1"/>
  <c r="F471" i="57"/>
  <c r="A553" i="57"/>
  <c r="F553" i="57" s="1"/>
  <c r="F423" i="58"/>
  <c r="A505" i="58"/>
  <c r="F505" i="58" s="1"/>
  <c r="F420" i="55"/>
  <c r="A502" i="55"/>
  <c r="F502" i="55" s="1"/>
  <c r="F430" i="57"/>
  <c r="A512" i="57"/>
  <c r="F512" i="57" s="1"/>
  <c r="F471" i="58"/>
  <c r="A553" i="58"/>
  <c r="F553" i="58" s="1"/>
  <c r="A520" i="55"/>
  <c r="F520" i="55" s="1"/>
  <c r="F438" i="55"/>
  <c r="A564" i="51"/>
  <c r="F564" i="51" s="1"/>
  <c r="F482" i="51"/>
  <c r="A560" i="52"/>
  <c r="F560" i="52" s="1"/>
  <c r="F478" i="52"/>
  <c r="F491" i="54"/>
  <c r="A573" i="54"/>
  <c r="F573" i="54" s="1"/>
  <c r="F452" i="51"/>
  <c r="A534" i="51"/>
  <c r="F534" i="51" s="1"/>
  <c r="A556" i="57"/>
  <c r="F556" i="57" s="1"/>
  <c r="F474" i="57"/>
  <c r="A536" i="58"/>
  <c r="F536" i="58" s="1"/>
  <c r="F454" i="58"/>
  <c r="F459" i="55"/>
  <c r="A541" i="55"/>
  <c r="F541" i="55" s="1"/>
  <c r="F458" i="57"/>
  <c r="A540" i="57"/>
  <c r="F540" i="57" s="1"/>
  <c r="N125" i="50"/>
  <c r="N44" i="50"/>
  <c r="N126" i="49"/>
  <c r="N45" i="49"/>
  <c r="N126" i="48"/>
  <c r="N45" i="48"/>
  <c r="N125" i="47"/>
  <c r="N44" i="47"/>
  <c r="M44" i="61"/>
  <c r="M125" i="6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N289" i="59" l="1"/>
  <c r="N208" i="59"/>
  <c r="N208" i="58"/>
  <c r="N289" i="58"/>
  <c r="N207" i="57"/>
  <c r="N288" i="57"/>
  <c r="N452" i="56"/>
  <c r="N208" i="56"/>
  <c r="N289" i="56"/>
  <c r="N208" i="55"/>
  <c r="N289" i="55"/>
  <c r="N289" i="54"/>
  <c r="N370" i="54"/>
  <c r="N208" i="54"/>
  <c r="N288" i="53"/>
  <c r="N369" i="53"/>
  <c r="N207" i="53"/>
  <c r="N288" i="52"/>
  <c r="N207" i="52"/>
  <c r="N369" i="52"/>
  <c r="N288" i="51"/>
  <c r="N207" i="51"/>
  <c r="N288" i="50"/>
  <c r="N207" i="50"/>
  <c r="N289" i="49"/>
  <c r="N208" i="49"/>
  <c r="N289" i="48"/>
  <c r="N208" i="48"/>
  <c r="N207" i="47"/>
  <c r="N288" i="47"/>
  <c r="M288" i="61"/>
  <c r="M207" i="61"/>
  <c r="M369" i="61"/>
  <c r="M450" i="61"/>
  <c r="M45" i="45"/>
  <c r="M126" i="45"/>
  <c r="M208" i="45" s="1"/>
  <c r="M290" i="45" s="1"/>
  <c r="M372" i="45" s="1"/>
  <c r="M454" i="45" s="1"/>
  <c r="M536" i="45" s="1"/>
  <c r="M618" i="45" s="1"/>
  <c r="M700" i="45" s="1"/>
  <c r="M782" i="45" s="1"/>
  <c r="M864" i="45" s="1"/>
  <c r="N127" i="59"/>
  <c r="N46" i="59"/>
  <c r="N127" i="54"/>
  <c r="N46" i="54"/>
  <c r="N127" i="56"/>
  <c r="N46" i="56"/>
  <c r="N126" i="52"/>
  <c r="N45" i="52"/>
  <c r="N127" i="58"/>
  <c r="N46" i="58"/>
  <c r="N126" i="53"/>
  <c r="N45" i="53"/>
  <c r="N127" i="55"/>
  <c r="N46" i="55"/>
  <c r="N126" i="51"/>
  <c r="N45" i="51"/>
  <c r="N126" i="57"/>
  <c r="N45" i="57"/>
  <c r="N126" i="50"/>
  <c r="N45" i="50"/>
  <c r="N127" i="49"/>
  <c r="N46" i="49"/>
  <c r="N127" i="48"/>
  <c r="N46" i="48"/>
  <c r="N126" i="47"/>
  <c r="N45" i="47"/>
  <c r="M126" i="61"/>
  <c r="M45" i="61"/>
  <c r="E249" i="45"/>
  <c r="J15" i="44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6" i="45" l="1"/>
  <c r="E20" i="45"/>
  <c r="E27" i="45"/>
  <c r="E41" i="45"/>
  <c r="E48" i="45"/>
  <c r="E65" i="45"/>
  <c r="E83" i="45"/>
  <c r="E29" i="45"/>
  <c r="E13" i="45"/>
  <c r="E34" i="45"/>
  <c r="E57" i="45"/>
  <c r="E8" i="45"/>
  <c r="E22" i="45"/>
  <c r="E43" i="45"/>
  <c r="E58" i="45"/>
  <c r="E140" i="45"/>
  <c r="E9" i="45"/>
  <c r="E16" i="45"/>
  <c r="E23" i="45"/>
  <c r="E30" i="45"/>
  <c r="E37" i="45"/>
  <c r="E44" i="45"/>
  <c r="E51" i="45"/>
  <c r="E62" i="45"/>
  <c r="E72" i="45"/>
  <c r="E191" i="45"/>
  <c r="E551" i="45"/>
  <c r="E15" i="45"/>
  <c r="E36" i="45"/>
  <c r="E50" i="45"/>
  <c r="E69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N290" i="59"/>
  <c r="N371" i="59"/>
  <c r="N209" i="59"/>
  <c r="N290" i="58"/>
  <c r="N371" i="58"/>
  <c r="N209" i="58"/>
  <c r="N289" i="57"/>
  <c r="N208" i="57"/>
  <c r="N370" i="57"/>
  <c r="N290" i="56"/>
  <c r="N534" i="56"/>
  <c r="N371" i="56"/>
  <c r="N209" i="56"/>
  <c r="N209" i="55"/>
  <c r="N290" i="55"/>
  <c r="N371" i="55"/>
  <c r="N209" i="54"/>
  <c r="N290" i="54"/>
  <c r="N371" i="54"/>
  <c r="N452" i="54"/>
  <c r="N208" i="53"/>
  <c r="N451" i="53"/>
  <c r="N370" i="53"/>
  <c r="N289" i="53"/>
  <c r="N370" i="52"/>
  <c r="N451" i="52"/>
  <c r="N289" i="52"/>
  <c r="N208" i="52"/>
  <c r="N370" i="51"/>
  <c r="N208" i="51"/>
  <c r="N289" i="51"/>
  <c r="N208" i="50"/>
  <c r="N289" i="50"/>
  <c r="N370" i="50"/>
  <c r="N209" i="49"/>
  <c r="N371" i="49"/>
  <c r="N290" i="49"/>
  <c r="N371" i="48"/>
  <c r="N209" i="48"/>
  <c r="N290" i="48"/>
  <c r="N370" i="47"/>
  <c r="N208" i="47"/>
  <c r="N289" i="47"/>
  <c r="M532" i="61"/>
  <c r="M451" i="61"/>
  <c r="M289" i="61"/>
  <c r="M208" i="61"/>
  <c r="M370" i="61"/>
  <c r="M46" i="45"/>
  <c r="M127" i="45"/>
  <c r="M209" i="45" s="1"/>
  <c r="M291" i="45" s="1"/>
  <c r="M373" i="45" s="1"/>
  <c r="M455" i="45" s="1"/>
  <c r="M537" i="45" s="1"/>
  <c r="M619" i="45" s="1"/>
  <c r="M701" i="45" s="1"/>
  <c r="M783" i="45" s="1"/>
  <c r="M865" i="45" s="1"/>
  <c r="N47" i="58"/>
  <c r="N128" i="58"/>
  <c r="N127" i="51"/>
  <c r="N46" i="51"/>
  <c r="N127" i="52"/>
  <c r="N46" i="52"/>
  <c r="N128" i="56"/>
  <c r="N47" i="56"/>
  <c r="N128" i="55"/>
  <c r="N47" i="55"/>
  <c r="N127" i="53"/>
  <c r="N46" i="53"/>
  <c r="N128" i="54"/>
  <c r="N47" i="54"/>
  <c r="N127" i="57"/>
  <c r="N46" i="57"/>
  <c r="N128" i="59"/>
  <c r="N47" i="59"/>
  <c r="N127" i="50"/>
  <c r="N46" i="50"/>
  <c r="N128" i="49"/>
  <c r="N47" i="49"/>
  <c r="N128" i="48"/>
  <c r="N47" i="48"/>
  <c r="N127" i="47"/>
  <c r="N46" i="47"/>
  <c r="M127" i="61"/>
  <c r="M46" i="61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N291" i="59" l="1"/>
  <c r="N453" i="59"/>
  <c r="N210" i="59"/>
  <c r="N372" i="59"/>
  <c r="N210" i="58"/>
  <c r="N372" i="58"/>
  <c r="N291" i="58"/>
  <c r="N453" i="58"/>
  <c r="N371" i="57"/>
  <c r="N452" i="57"/>
  <c r="N209" i="57"/>
  <c r="N290" i="57"/>
  <c r="N210" i="56"/>
  <c r="N453" i="56"/>
  <c r="N291" i="56"/>
  <c r="N372" i="56"/>
  <c r="N453" i="55"/>
  <c r="N372" i="55"/>
  <c r="N210" i="55"/>
  <c r="N291" i="55"/>
  <c r="N210" i="54"/>
  <c r="N453" i="54"/>
  <c r="N372" i="54"/>
  <c r="N534" i="54"/>
  <c r="N291" i="54"/>
  <c r="N452" i="53"/>
  <c r="N290" i="53"/>
  <c r="N371" i="53"/>
  <c r="N209" i="53"/>
  <c r="N533" i="53"/>
  <c r="N533" i="52"/>
  <c r="N290" i="52"/>
  <c r="N209" i="52"/>
  <c r="N371" i="52"/>
  <c r="N452" i="52"/>
  <c r="N371" i="51"/>
  <c r="N452" i="51"/>
  <c r="N209" i="51"/>
  <c r="N290" i="51"/>
  <c r="N209" i="50"/>
  <c r="N452" i="50"/>
  <c r="N371" i="50"/>
  <c r="N290" i="50"/>
  <c r="N210" i="49"/>
  <c r="N453" i="49"/>
  <c r="N372" i="49"/>
  <c r="N291" i="49"/>
  <c r="N291" i="48"/>
  <c r="N210" i="48"/>
  <c r="N372" i="48"/>
  <c r="N453" i="48"/>
  <c r="N209" i="47"/>
  <c r="N371" i="47"/>
  <c r="N290" i="47"/>
  <c r="N452" i="47"/>
  <c r="M290" i="61"/>
  <c r="M209" i="61"/>
  <c r="M533" i="61"/>
  <c r="M452" i="61"/>
  <c r="M371" i="61"/>
  <c r="M614" i="61"/>
  <c r="M47" i="45"/>
  <c r="M128" i="45"/>
  <c r="M210" i="45" s="1"/>
  <c r="M292" i="45" s="1"/>
  <c r="M374" i="45" s="1"/>
  <c r="M456" i="45" s="1"/>
  <c r="M538" i="45" s="1"/>
  <c r="M620" i="45" s="1"/>
  <c r="M702" i="45" s="1"/>
  <c r="M784" i="45" s="1"/>
  <c r="M866" i="45" s="1"/>
  <c r="N128" i="57"/>
  <c r="N47" i="57"/>
  <c r="N48" i="56"/>
  <c r="N129" i="56"/>
  <c r="N129" i="54"/>
  <c r="N48" i="54"/>
  <c r="N128" i="52"/>
  <c r="N47" i="52"/>
  <c r="N47" i="53"/>
  <c r="N128" i="53"/>
  <c r="N128" i="51"/>
  <c r="N47" i="51"/>
  <c r="N48" i="59"/>
  <c r="N129" i="59"/>
  <c r="N129" i="55"/>
  <c r="N48" i="55"/>
  <c r="N48" i="58"/>
  <c r="N129" i="58"/>
  <c r="N128" i="50"/>
  <c r="N47" i="50"/>
  <c r="N129" i="49"/>
  <c r="N48" i="49"/>
  <c r="N129" i="48"/>
  <c r="N48" i="48"/>
  <c r="N128" i="47"/>
  <c r="N47" i="47"/>
  <c r="M128" i="61"/>
  <c r="M47" i="61"/>
  <c r="N454" i="59" l="1"/>
  <c r="N535" i="59"/>
  <c r="N211" i="59"/>
  <c r="N292" i="59"/>
  <c r="N373" i="59"/>
  <c r="N211" i="58"/>
  <c r="N373" i="58"/>
  <c r="N535" i="58"/>
  <c r="N454" i="58"/>
  <c r="N292" i="58"/>
  <c r="N291" i="57"/>
  <c r="N453" i="57"/>
  <c r="N372" i="57"/>
  <c r="N534" i="57"/>
  <c r="N210" i="57"/>
  <c r="N373" i="56"/>
  <c r="N292" i="56"/>
  <c r="N454" i="56"/>
  <c r="N535" i="56"/>
  <c r="N211" i="56"/>
  <c r="N373" i="55"/>
  <c r="N454" i="55"/>
  <c r="N292" i="55"/>
  <c r="N211" i="55"/>
  <c r="N535" i="55"/>
  <c r="N535" i="54"/>
  <c r="N373" i="54"/>
  <c r="N454" i="54"/>
  <c r="N292" i="54"/>
  <c r="N211" i="54"/>
  <c r="N291" i="53"/>
  <c r="N210" i="53"/>
  <c r="N372" i="53"/>
  <c r="N453" i="53"/>
  <c r="N534" i="53"/>
  <c r="N453" i="52"/>
  <c r="N534" i="52"/>
  <c r="N291" i="52"/>
  <c r="N372" i="52"/>
  <c r="N210" i="52"/>
  <c r="N372" i="51"/>
  <c r="N291" i="51"/>
  <c r="N534" i="51"/>
  <c r="N210" i="51"/>
  <c r="N453" i="51"/>
  <c r="N534" i="50"/>
  <c r="N453" i="50"/>
  <c r="N291" i="50"/>
  <c r="N210" i="50"/>
  <c r="N372" i="50"/>
  <c r="N211" i="49"/>
  <c r="N373" i="49"/>
  <c r="N535" i="49"/>
  <c r="N454" i="49"/>
  <c r="N292" i="49"/>
  <c r="N535" i="48"/>
  <c r="N292" i="48"/>
  <c r="N373" i="48"/>
  <c r="N211" i="48"/>
  <c r="N454" i="48"/>
  <c r="N534" i="47"/>
  <c r="N453" i="47"/>
  <c r="N210" i="47"/>
  <c r="N372" i="47"/>
  <c r="N291" i="47"/>
  <c r="M453" i="61"/>
  <c r="M615" i="61"/>
  <c r="M372" i="61"/>
  <c r="M696" i="61"/>
  <c r="M210" i="61"/>
  <c r="M534" i="61"/>
  <c r="M291" i="61"/>
  <c r="M48" i="45"/>
  <c r="M129" i="45"/>
  <c r="M211" i="45" s="1"/>
  <c r="M293" i="45" s="1"/>
  <c r="M375" i="45" s="1"/>
  <c r="M457" i="45" s="1"/>
  <c r="M539" i="45" s="1"/>
  <c r="M621" i="45" s="1"/>
  <c r="M703" i="45" s="1"/>
  <c r="M785" i="45" s="1"/>
  <c r="M867" i="45" s="1"/>
  <c r="N130" i="55"/>
  <c r="N49" i="55"/>
  <c r="N129" i="52"/>
  <c r="N48" i="52"/>
  <c r="N130" i="54"/>
  <c r="N49" i="54"/>
  <c r="N130" i="59"/>
  <c r="N49" i="59"/>
  <c r="N129" i="51"/>
  <c r="N48" i="51"/>
  <c r="N130" i="56"/>
  <c r="N49" i="56"/>
  <c r="N129" i="57"/>
  <c r="N48" i="57"/>
  <c r="N130" i="58"/>
  <c r="N49" i="58"/>
  <c r="N129" i="53"/>
  <c r="N48" i="53"/>
  <c r="N129" i="50"/>
  <c r="N48" i="50"/>
  <c r="N49" i="49"/>
  <c r="N130" i="49"/>
  <c r="N49" i="48"/>
  <c r="N130" i="48"/>
  <c r="N48" i="47"/>
  <c r="N129" i="47"/>
  <c r="M129" i="61"/>
  <c r="M48" i="61"/>
  <c r="N536" i="59" l="1"/>
  <c r="N455" i="59"/>
  <c r="N374" i="59"/>
  <c r="N293" i="59"/>
  <c r="N212" i="59"/>
  <c r="N536" i="58"/>
  <c r="N455" i="58"/>
  <c r="N374" i="58"/>
  <c r="N212" i="58"/>
  <c r="N293" i="58"/>
  <c r="N373" i="57"/>
  <c r="N292" i="57"/>
  <c r="N454" i="57"/>
  <c r="N535" i="57"/>
  <c r="N211" i="57"/>
  <c r="N374" i="56"/>
  <c r="N293" i="56"/>
  <c r="N536" i="56"/>
  <c r="N455" i="56"/>
  <c r="N212" i="56"/>
  <c r="N212" i="55"/>
  <c r="N293" i="55"/>
  <c r="N374" i="55"/>
  <c r="N455" i="55"/>
  <c r="N536" i="55"/>
  <c r="N374" i="54"/>
  <c r="N536" i="54"/>
  <c r="N293" i="54"/>
  <c r="N455" i="54"/>
  <c r="N212" i="54"/>
  <c r="N373" i="53"/>
  <c r="N535" i="53"/>
  <c r="N211" i="53"/>
  <c r="N454" i="53"/>
  <c r="N292" i="53"/>
  <c r="N454" i="52"/>
  <c r="N292" i="52"/>
  <c r="N373" i="52"/>
  <c r="N535" i="52"/>
  <c r="N211" i="52"/>
  <c r="N454" i="51"/>
  <c r="N292" i="51"/>
  <c r="N535" i="51"/>
  <c r="N211" i="51"/>
  <c r="N373" i="51"/>
  <c r="N373" i="50"/>
  <c r="N535" i="50"/>
  <c r="N292" i="50"/>
  <c r="N211" i="50"/>
  <c r="N454" i="50"/>
  <c r="N536" i="49"/>
  <c r="N455" i="49"/>
  <c r="N374" i="49"/>
  <c r="N212" i="49"/>
  <c r="N293" i="49"/>
  <c r="N293" i="48"/>
  <c r="N536" i="48"/>
  <c r="N212" i="48"/>
  <c r="N374" i="48"/>
  <c r="N455" i="48"/>
  <c r="N535" i="47"/>
  <c r="N373" i="47"/>
  <c r="N211" i="47"/>
  <c r="N454" i="47"/>
  <c r="N292" i="47"/>
  <c r="M778" i="61"/>
  <c r="M373" i="61"/>
  <c r="M292" i="61"/>
  <c r="M454" i="61"/>
  <c r="M535" i="61"/>
  <c r="M616" i="61"/>
  <c r="M697" i="61"/>
  <c r="M211" i="61"/>
  <c r="M49" i="45"/>
  <c r="M130" i="45"/>
  <c r="N50" i="55"/>
  <c r="N131" i="55"/>
  <c r="N50" i="58"/>
  <c r="N131" i="58"/>
  <c r="N131" i="59"/>
  <c r="N50" i="59"/>
  <c r="N130" i="53"/>
  <c r="N49" i="53"/>
  <c r="N49" i="57"/>
  <c r="N130" i="57"/>
  <c r="N131" i="54"/>
  <c r="N50" i="54"/>
  <c r="N131" i="56"/>
  <c r="N50" i="56"/>
  <c r="N49" i="52"/>
  <c r="N130" i="52"/>
  <c r="N49" i="51"/>
  <c r="N130" i="51"/>
  <c r="N49" i="50"/>
  <c r="N130" i="50"/>
  <c r="N50" i="49"/>
  <c r="N131" i="49"/>
  <c r="N50" i="48"/>
  <c r="N131" i="48"/>
  <c r="N130" i="47"/>
  <c r="N49" i="47"/>
  <c r="M49" i="61"/>
  <c r="M130" i="61"/>
  <c r="N456" i="59" l="1"/>
  <c r="N375" i="59"/>
  <c r="N294" i="59"/>
  <c r="N213" i="59"/>
  <c r="N537" i="59"/>
  <c r="N294" i="58"/>
  <c r="N375" i="58"/>
  <c r="N456" i="58"/>
  <c r="N537" i="58"/>
  <c r="N213" i="58"/>
  <c r="N212" i="57"/>
  <c r="N293" i="57"/>
  <c r="N536" i="57"/>
  <c r="N374" i="57"/>
  <c r="N455" i="57"/>
  <c r="N294" i="56"/>
  <c r="N213" i="56"/>
  <c r="N375" i="56"/>
  <c r="N456" i="56"/>
  <c r="N537" i="56"/>
  <c r="N375" i="55"/>
  <c r="N456" i="55"/>
  <c r="N294" i="55"/>
  <c r="N213" i="55"/>
  <c r="N537" i="55"/>
  <c r="N294" i="54"/>
  <c r="N375" i="54"/>
  <c r="N537" i="54"/>
  <c r="N456" i="54"/>
  <c r="N213" i="54"/>
  <c r="N374" i="53"/>
  <c r="N293" i="53"/>
  <c r="N455" i="53"/>
  <c r="N212" i="53"/>
  <c r="N536" i="53"/>
  <c r="N374" i="52"/>
  <c r="N293" i="52"/>
  <c r="N455" i="52"/>
  <c r="N536" i="52"/>
  <c r="N212" i="52"/>
  <c r="N455" i="51"/>
  <c r="N374" i="51"/>
  <c r="N293" i="51"/>
  <c r="N536" i="51"/>
  <c r="N212" i="51"/>
  <c r="N536" i="50"/>
  <c r="N374" i="50"/>
  <c r="N293" i="50"/>
  <c r="N212" i="50"/>
  <c r="N455" i="50"/>
  <c r="N375" i="49"/>
  <c r="N294" i="49"/>
  <c r="N537" i="49"/>
  <c r="N213" i="49"/>
  <c r="N456" i="49"/>
  <c r="N537" i="48"/>
  <c r="N294" i="48"/>
  <c r="N213" i="48"/>
  <c r="N456" i="48"/>
  <c r="N375" i="48"/>
  <c r="N455" i="47"/>
  <c r="N293" i="47"/>
  <c r="N536" i="47"/>
  <c r="N374" i="47"/>
  <c r="N212" i="47"/>
  <c r="M293" i="61"/>
  <c r="M698" i="61"/>
  <c r="M212" i="61"/>
  <c r="M536" i="61"/>
  <c r="M455" i="61"/>
  <c r="M779" i="61"/>
  <c r="M617" i="61"/>
  <c r="M374" i="61"/>
  <c r="M860" i="61"/>
  <c r="M212" i="45"/>
  <c r="M50" i="45"/>
  <c r="M131" i="45"/>
  <c r="N50" i="53"/>
  <c r="N131" i="53"/>
  <c r="N131" i="52"/>
  <c r="N50" i="52"/>
  <c r="N132" i="56"/>
  <c r="N51" i="56"/>
  <c r="N132" i="59"/>
  <c r="N51" i="59"/>
  <c r="N132" i="54"/>
  <c r="N51" i="54"/>
  <c r="N132" i="58"/>
  <c r="N51" i="58"/>
  <c r="N131" i="51"/>
  <c r="N50" i="51"/>
  <c r="N131" i="57"/>
  <c r="N50" i="57"/>
  <c r="N132" i="55"/>
  <c r="N51" i="55"/>
  <c r="N131" i="50"/>
  <c r="N50" i="50"/>
  <c r="N132" i="49"/>
  <c r="N51" i="49"/>
  <c r="N132" i="48"/>
  <c r="N51" i="48"/>
  <c r="N131" i="47"/>
  <c r="N50" i="47"/>
  <c r="M131" i="61"/>
  <c r="M50" i="61"/>
  <c r="N538" i="59" l="1"/>
  <c r="N376" i="59"/>
  <c r="N295" i="59"/>
  <c r="N214" i="59"/>
  <c r="N457" i="59"/>
  <c r="N295" i="58"/>
  <c r="N376" i="58"/>
  <c r="N214" i="58"/>
  <c r="N538" i="58"/>
  <c r="N457" i="58"/>
  <c r="N456" i="57"/>
  <c r="N537" i="57"/>
  <c r="N294" i="57"/>
  <c r="N213" i="57"/>
  <c r="N375" i="57"/>
  <c r="N295" i="56"/>
  <c r="N457" i="56"/>
  <c r="N214" i="56"/>
  <c r="N376" i="56"/>
  <c r="N538" i="56"/>
  <c r="N295" i="55"/>
  <c r="N538" i="55"/>
  <c r="N376" i="55"/>
  <c r="N457" i="55"/>
  <c r="N214" i="55"/>
  <c r="N457" i="54"/>
  <c r="N295" i="54"/>
  <c r="N376" i="54"/>
  <c r="N214" i="54"/>
  <c r="N538" i="54"/>
  <c r="N294" i="53"/>
  <c r="N213" i="53"/>
  <c r="N537" i="53"/>
  <c r="N375" i="53"/>
  <c r="N456" i="53"/>
  <c r="N213" i="52"/>
  <c r="N294" i="52"/>
  <c r="N537" i="52"/>
  <c r="N456" i="52"/>
  <c r="N375" i="52"/>
  <c r="N456" i="51"/>
  <c r="N213" i="51"/>
  <c r="N294" i="51"/>
  <c r="N375" i="51"/>
  <c r="N537" i="51"/>
  <c r="N537" i="50"/>
  <c r="N294" i="50"/>
  <c r="N213" i="50"/>
  <c r="N375" i="50"/>
  <c r="N456" i="50"/>
  <c r="N295" i="49"/>
  <c r="N376" i="49"/>
  <c r="N538" i="49"/>
  <c r="N457" i="49"/>
  <c r="N214" i="49"/>
  <c r="N376" i="48"/>
  <c r="N457" i="48"/>
  <c r="N295" i="48"/>
  <c r="N214" i="48"/>
  <c r="N538" i="48"/>
  <c r="N294" i="47"/>
  <c r="N375" i="47"/>
  <c r="N213" i="47"/>
  <c r="N537" i="47"/>
  <c r="N456" i="47"/>
  <c r="M294" i="61"/>
  <c r="M861" i="61"/>
  <c r="M456" i="61"/>
  <c r="M618" i="61"/>
  <c r="M699" i="61"/>
  <c r="M213" i="61"/>
  <c r="M375" i="61"/>
  <c r="M780" i="61"/>
  <c r="M537" i="61"/>
  <c r="M294" i="45"/>
  <c r="M213" i="45"/>
  <c r="M51" i="45"/>
  <c r="M132" i="45"/>
  <c r="N132" i="57"/>
  <c r="N51" i="57"/>
  <c r="N133" i="59"/>
  <c r="N52" i="59"/>
  <c r="N133" i="55"/>
  <c r="N52" i="55"/>
  <c r="N132" i="51"/>
  <c r="N51" i="51"/>
  <c r="N133" i="56"/>
  <c r="N52" i="56"/>
  <c r="N133" i="58"/>
  <c r="N52" i="58"/>
  <c r="N132" i="52"/>
  <c r="N51" i="52"/>
  <c r="N52" i="54"/>
  <c r="N133" i="54"/>
  <c r="N132" i="53"/>
  <c r="N51" i="53"/>
  <c r="N132" i="50"/>
  <c r="N51" i="50"/>
  <c r="N133" i="49"/>
  <c r="N52" i="49"/>
  <c r="N133" i="48"/>
  <c r="N52" i="48"/>
  <c r="N132" i="47"/>
  <c r="N51" i="47"/>
  <c r="M132" i="61"/>
  <c r="M51" i="61"/>
  <c r="N296" i="59" l="1"/>
  <c r="N458" i="59"/>
  <c r="N539" i="59"/>
  <c r="N377" i="59"/>
  <c r="N215" i="59"/>
  <c r="N377" i="58"/>
  <c r="N539" i="58"/>
  <c r="N296" i="58"/>
  <c r="N458" i="58"/>
  <c r="N215" i="58"/>
  <c r="N295" i="57"/>
  <c r="N457" i="57"/>
  <c r="N538" i="57"/>
  <c r="N376" i="57"/>
  <c r="N214" i="57"/>
  <c r="N458" i="56"/>
  <c r="N539" i="56"/>
  <c r="N296" i="56"/>
  <c r="N377" i="56"/>
  <c r="N215" i="56"/>
  <c r="N539" i="55"/>
  <c r="N377" i="55"/>
  <c r="N296" i="55"/>
  <c r="N458" i="55"/>
  <c r="N215" i="55"/>
  <c r="N296" i="54"/>
  <c r="N215" i="54"/>
  <c r="N458" i="54"/>
  <c r="N377" i="54"/>
  <c r="N539" i="54"/>
  <c r="N295" i="53"/>
  <c r="N538" i="53"/>
  <c r="N376" i="53"/>
  <c r="N214" i="53"/>
  <c r="N457" i="53"/>
  <c r="N376" i="52"/>
  <c r="N457" i="52"/>
  <c r="N295" i="52"/>
  <c r="N538" i="52"/>
  <c r="N214" i="52"/>
  <c r="N376" i="51"/>
  <c r="N538" i="51"/>
  <c r="N457" i="51"/>
  <c r="N214" i="51"/>
  <c r="N295" i="51"/>
  <c r="N376" i="50"/>
  <c r="N538" i="50"/>
  <c r="N295" i="50"/>
  <c r="N457" i="50"/>
  <c r="N214" i="50"/>
  <c r="N296" i="49"/>
  <c r="N377" i="49"/>
  <c r="N458" i="49"/>
  <c r="N539" i="49"/>
  <c r="N215" i="49"/>
  <c r="N296" i="48"/>
  <c r="N539" i="48"/>
  <c r="N215" i="48"/>
  <c r="N377" i="48"/>
  <c r="N458" i="48"/>
  <c r="N295" i="47"/>
  <c r="N376" i="47"/>
  <c r="N538" i="47"/>
  <c r="N457" i="47"/>
  <c r="N214" i="47"/>
  <c r="M538" i="61"/>
  <c r="M295" i="61"/>
  <c r="M619" i="61"/>
  <c r="M862" i="61"/>
  <c r="M781" i="61"/>
  <c r="M376" i="61"/>
  <c r="M700" i="61"/>
  <c r="M457" i="61"/>
  <c r="M214" i="61"/>
  <c r="M214" i="45"/>
  <c r="M52" i="45"/>
  <c r="M133" i="45"/>
  <c r="M376" i="45"/>
  <c r="M295" i="45"/>
  <c r="N133" i="51"/>
  <c r="N52" i="51"/>
  <c r="N134" i="54"/>
  <c r="N53" i="54"/>
  <c r="N133" i="52"/>
  <c r="N52" i="52"/>
  <c r="N134" i="55"/>
  <c r="N53" i="55"/>
  <c r="N134" i="58"/>
  <c r="N53" i="58"/>
  <c r="N134" i="59"/>
  <c r="N53" i="59"/>
  <c r="N133" i="53"/>
  <c r="N52" i="53"/>
  <c r="N134" i="56"/>
  <c r="N53" i="56"/>
  <c r="N133" i="57"/>
  <c r="N52" i="57"/>
  <c r="N133" i="50"/>
  <c r="N52" i="50"/>
  <c r="N134" i="49"/>
  <c r="N53" i="49"/>
  <c r="N134" i="48"/>
  <c r="N53" i="48"/>
  <c r="N133" i="47"/>
  <c r="N52" i="47"/>
  <c r="M133" i="61"/>
  <c r="M52" i="61"/>
  <c r="N216" i="59" l="1"/>
  <c r="N459" i="59"/>
  <c r="N540" i="59"/>
  <c r="N297" i="59"/>
  <c r="N378" i="59"/>
  <c r="N378" i="58"/>
  <c r="N297" i="58"/>
  <c r="N540" i="58"/>
  <c r="N459" i="58"/>
  <c r="N216" i="58"/>
  <c r="N377" i="57"/>
  <c r="N539" i="57"/>
  <c r="N296" i="57"/>
  <c r="N458" i="57"/>
  <c r="N215" i="57"/>
  <c r="N459" i="56"/>
  <c r="N297" i="56"/>
  <c r="N216" i="56"/>
  <c r="N378" i="56"/>
  <c r="N540" i="56"/>
  <c r="N540" i="55"/>
  <c r="N459" i="55"/>
  <c r="N297" i="55"/>
  <c r="N378" i="55"/>
  <c r="N216" i="55"/>
  <c r="N540" i="54"/>
  <c r="N378" i="54"/>
  <c r="N459" i="54"/>
  <c r="N216" i="54"/>
  <c r="N297" i="54"/>
  <c r="N539" i="53"/>
  <c r="N458" i="53"/>
  <c r="N377" i="53"/>
  <c r="N296" i="53"/>
  <c r="N215" i="53"/>
  <c r="N296" i="52"/>
  <c r="N377" i="52"/>
  <c r="N458" i="52"/>
  <c r="N215" i="52"/>
  <c r="N539" i="52"/>
  <c r="N458" i="51"/>
  <c r="N377" i="51"/>
  <c r="N215" i="51"/>
  <c r="N296" i="51"/>
  <c r="N539" i="51"/>
  <c r="N296" i="50"/>
  <c r="N377" i="50"/>
  <c r="N539" i="50"/>
  <c r="N458" i="50"/>
  <c r="N215" i="50"/>
  <c r="N297" i="49"/>
  <c r="N540" i="49"/>
  <c r="N216" i="49"/>
  <c r="N378" i="49"/>
  <c r="N459" i="49"/>
  <c r="N540" i="48"/>
  <c r="N459" i="48"/>
  <c r="N297" i="48"/>
  <c r="N216" i="48"/>
  <c r="N378" i="48"/>
  <c r="N296" i="47"/>
  <c r="N215" i="47"/>
  <c r="N539" i="47"/>
  <c r="N377" i="47"/>
  <c r="N458" i="47"/>
  <c r="M701" i="61"/>
  <c r="M296" i="61"/>
  <c r="M782" i="61"/>
  <c r="M620" i="61"/>
  <c r="M215" i="61"/>
  <c r="M377" i="61"/>
  <c r="M863" i="61"/>
  <c r="M539" i="61"/>
  <c r="M458" i="61"/>
  <c r="M458" i="45"/>
  <c r="M296" i="45"/>
  <c r="M377" i="45"/>
  <c r="M215" i="45"/>
  <c r="M53" i="45"/>
  <c r="M134" i="45"/>
  <c r="N135" i="56"/>
  <c r="N54" i="56"/>
  <c r="N135" i="55"/>
  <c r="N54" i="55"/>
  <c r="N134" i="53"/>
  <c r="N53" i="53"/>
  <c r="N134" i="52"/>
  <c r="N53" i="52"/>
  <c r="N135" i="59"/>
  <c r="N54" i="59"/>
  <c r="N135" i="54"/>
  <c r="N54" i="54"/>
  <c r="N134" i="57"/>
  <c r="N53" i="57"/>
  <c r="N135" i="58"/>
  <c r="N54" i="58"/>
  <c r="N134" i="51"/>
  <c r="N53" i="51"/>
  <c r="N134" i="50"/>
  <c r="N53" i="50"/>
  <c r="N135" i="49"/>
  <c r="N54" i="49"/>
  <c r="N135" i="48"/>
  <c r="N54" i="48"/>
  <c r="N134" i="47"/>
  <c r="N53" i="47"/>
  <c r="M134" i="61"/>
  <c r="M53" i="61"/>
  <c r="N298" i="59" l="1"/>
  <c r="N460" i="59"/>
  <c r="N541" i="59"/>
  <c r="N379" i="59"/>
  <c r="N217" i="59"/>
  <c r="N298" i="58"/>
  <c r="N460" i="58"/>
  <c r="N217" i="58"/>
  <c r="N541" i="58"/>
  <c r="N379" i="58"/>
  <c r="N297" i="57"/>
  <c r="N459" i="57"/>
  <c r="N540" i="57"/>
  <c r="N378" i="57"/>
  <c r="N216" i="57"/>
  <c r="N460" i="56"/>
  <c r="N379" i="56"/>
  <c r="N298" i="56"/>
  <c r="N541" i="56"/>
  <c r="N217" i="56"/>
  <c r="N298" i="55"/>
  <c r="N217" i="55"/>
  <c r="N541" i="55"/>
  <c r="N379" i="55"/>
  <c r="N460" i="55"/>
  <c r="N379" i="54"/>
  <c r="N541" i="54"/>
  <c r="N298" i="54"/>
  <c r="N460" i="54"/>
  <c r="N217" i="54"/>
  <c r="N297" i="53"/>
  <c r="N459" i="53"/>
  <c r="N378" i="53"/>
  <c r="N540" i="53"/>
  <c r="N216" i="53"/>
  <c r="N297" i="52"/>
  <c r="N540" i="52"/>
  <c r="N459" i="52"/>
  <c r="N378" i="52"/>
  <c r="N216" i="52"/>
  <c r="N378" i="51"/>
  <c r="N459" i="51"/>
  <c r="N297" i="51"/>
  <c r="N540" i="51"/>
  <c r="N216" i="51"/>
  <c r="N459" i="50"/>
  <c r="N297" i="50"/>
  <c r="N378" i="50"/>
  <c r="N540" i="50"/>
  <c r="N216" i="50"/>
  <c r="N541" i="49"/>
  <c r="N298" i="49"/>
  <c r="N460" i="49"/>
  <c r="N379" i="49"/>
  <c r="N217" i="49"/>
  <c r="N460" i="48"/>
  <c r="N379" i="48"/>
  <c r="N298" i="48"/>
  <c r="N541" i="48"/>
  <c r="N217" i="48"/>
  <c r="N540" i="47"/>
  <c r="N459" i="47"/>
  <c r="N297" i="47"/>
  <c r="N378" i="47"/>
  <c r="N216" i="47"/>
  <c r="M459" i="61"/>
  <c r="M702" i="61"/>
  <c r="M378" i="61"/>
  <c r="M540" i="61"/>
  <c r="M864" i="61"/>
  <c r="M783" i="61"/>
  <c r="M621" i="61"/>
  <c r="M297" i="61"/>
  <c r="M216" i="61"/>
  <c r="M459" i="45"/>
  <c r="M216" i="45"/>
  <c r="M54" i="45"/>
  <c r="M135" i="45"/>
  <c r="M540" i="45"/>
  <c r="M297" i="45"/>
  <c r="M378" i="45"/>
  <c r="N55" i="58"/>
  <c r="N136" i="58"/>
  <c r="N135" i="52"/>
  <c r="N54" i="52"/>
  <c r="N135" i="57"/>
  <c r="N54" i="57"/>
  <c r="N135" i="53"/>
  <c r="N54" i="53"/>
  <c r="N136" i="54"/>
  <c r="N55" i="54"/>
  <c r="N136" i="55"/>
  <c r="N55" i="55"/>
  <c r="N135" i="51"/>
  <c r="N54" i="51"/>
  <c r="N136" i="59"/>
  <c r="N55" i="59"/>
  <c r="N136" i="56"/>
  <c r="N55" i="56"/>
  <c r="N135" i="50"/>
  <c r="N54" i="50"/>
  <c r="N136" i="49"/>
  <c r="N55" i="49"/>
  <c r="N136" i="48"/>
  <c r="N55" i="48"/>
  <c r="N135" i="47"/>
  <c r="N54" i="47"/>
  <c r="M135" i="61"/>
  <c r="M54" i="61"/>
  <c r="N380" i="59" l="1"/>
  <c r="N299" i="59"/>
  <c r="N218" i="59"/>
  <c r="N461" i="59"/>
  <c r="N542" i="59"/>
  <c r="N461" i="58"/>
  <c r="N299" i="58"/>
  <c r="N380" i="58"/>
  <c r="N218" i="58"/>
  <c r="N542" i="58"/>
  <c r="N460" i="57"/>
  <c r="N298" i="57"/>
  <c r="N379" i="57"/>
  <c r="N217" i="57"/>
  <c r="N541" i="57"/>
  <c r="N299" i="56"/>
  <c r="N380" i="56"/>
  <c r="N542" i="56"/>
  <c r="N461" i="56"/>
  <c r="N218" i="56"/>
  <c r="N461" i="55"/>
  <c r="N299" i="55"/>
  <c r="N542" i="55"/>
  <c r="N218" i="55"/>
  <c r="N380" i="55"/>
  <c r="N299" i="54"/>
  <c r="N380" i="54"/>
  <c r="N461" i="54"/>
  <c r="N218" i="54"/>
  <c r="N542" i="54"/>
  <c r="N298" i="53"/>
  <c r="N460" i="53"/>
  <c r="N217" i="53"/>
  <c r="N541" i="53"/>
  <c r="N379" i="53"/>
  <c r="N298" i="52"/>
  <c r="N541" i="52"/>
  <c r="N379" i="52"/>
  <c r="N460" i="52"/>
  <c r="N217" i="52"/>
  <c r="N298" i="51"/>
  <c r="N379" i="51"/>
  <c r="N460" i="51"/>
  <c r="N541" i="51"/>
  <c r="N217" i="51"/>
  <c r="N298" i="50"/>
  <c r="N541" i="50"/>
  <c r="N217" i="50"/>
  <c r="N460" i="50"/>
  <c r="N379" i="50"/>
  <c r="N380" i="49"/>
  <c r="N299" i="49"/>
  <c r="N542" i="49"/>
  <c r="N461" i="49"/>
  <c r="N218" i="49"/>
  <c r="N299" i="48"/>
  <c r="N461" i="48"/>
  <c r="N380" i="48"/>
  <c r="N218" i="48"/>
  <c r="N542" i="48"/>
  <c r="N298" i="47"/>
  <c r="N379" i="47"/>
  <c r="N460" i="47"/>
  <c r="N541" i="47"/>
  <c r="N217" i="47"/>
  <c r="M298" i="61"/>
  <c r="M703" i="61"/>
  <c r="M460" i="61"/>
  <c r="M217" i="61"/>
  <c r="M784" i="61"/>
  <c r="M379" i="61"/>
  <c r="M865" i="61"/>
  <c r="M541" i="61"/>
  <c r="M622" i="61"/>
  <c r="M298" i="45"/>
  <c r="M379" i="45"/>
  <c r="M217" i="45"/>
  <c r="M55" i="45"/>
  <c r="M136" i="45"/>
  <c r="M541" i="45"/>
  <c r="M460" i="45"/>
  <c r="M622" i="45"/>
  <c r="N56" i="59"/>
  <c r="N137" i="59"/>
  <c r="N55" i="53"/>
  <c r="N136" i="53"/>
  <c r="N136" i="51"/>
  <c r="N55" i="51"/>
  <c r="N136" i="57"/>
  <c r="N55" i="57"/>
  <c r="N137" i="55"/>
  <c r="N56" i="55"/>
  <c r="N136" i="52"/>
  <c r="N55" i="52"/>
  <c r="N56" i="56"/>
  <c r="N137" i="56"/>
  <c r="N137" i="54"/>
  <c r="N56" i="54"/>
  <c r="N56" i="58"/>
  <c r="N137" i="58"/>
  <c r="N136" i="50"/>
  <c r="N55" i="50"/>
  <c r="N137" i="49"/>
  <c r="N56" i="49"/>
  <c r="N137" i="48"/>
  <c r="N56" i="48"/>
  <c r="N136" i="47"/>
  <c r="N55" i="47"/>
  <c r="M136" i="61"/>
  <c r="M55" i="61"/>
  <c r="N543" i="59" l="1"/>
  <c r="N381" i="59"/>
  <c r="N219" i="59"/>
  <c r="N300" i="59"/>
  <c r="N462" i="59"/>
  <c r="N300" i="58"/>
  <c r="N381" i="58"/>
  <c r="N462" i="58"/>
  <c r="N219" i="58"/>
  <c r="N543" i="58"/>
  <c r="N380" i="57"/>
  <c r="N461" i="57"/>
  <c r="N218" i="57"/>
  <c r="N299" i="57"/>
  <c r="N542" i="57"/>
  <c r="N543" i="56"/>
  <c r="N462" i="56"/>
  <c r="N300" i="56"/>
  <c r="N381" i="56"/>
  <c r="N219" i="56"/>
  <c r="N462" i="55"/>
  <c r="N543" i="55"/>
  <c r="N300" i="55"/>
  <c r="N381" i="55"/>
  <c r="N219" i="55"/>
  <c r="N543" i="54"/>
  <c r="N219" i="54"/>
  <c r="N300" i="54"/>
  <c r="N381" i="54"/>
  <c r="N462" i="54"/>
  <c r="N461" i="53"/>
  <c r="N542" i="53"/>
  <c r="N218" i="53"/>
  <c r="N299" i="53"/>
  <c r="N380" i="53"/>
  <c r="N299" i="52"/>
  <c r="N461" i="52"/>
  <c r="N380" i="52"/>
  <c r="N542" i="52"/>
  <c r="N218" i="52"/>
  <c r="N299" i="51"/>
  <c r="N542" i="51"/>
  <c r="N218" i="51"/>
  <c r="N380" i="51"/>
  <c r="N461" i="51"/>
  <c r="N461" i="50"/>
  <c r="N299" i="50"/>
  <c r="N380" i="50"/>
  <c r="N542" i="50"/>
  <c r="N218" i="50"/>
  <c r="N381" i="49"/>
  <c r="N300" i="49"/>
  <c r="N462" i="49"/>
  <c r="N543" i="49"/>
  <c r="N219" i="49"/>
  <c r="N462" i="48"/>
  <c r="N381" i="48"/>
  <c r="N300" i="48"/>
  <c r="N543" i="48"/>
  <c r="N219" i="48"/>
  <c r="N461" i="47"/>
  <c r="N299" i="47"/>
  <c r="N542" i="47"/>
  <c r="N380" i="47"/>
  <c r="N218" i="47"/>
  <c r="M299" i="61"/>
  <c r="M785" i="61"/>
  <c r="M704" i="61"/>
  <c r="M866" i="61"/>
  <c r="M542" i="61"/>
  <c r="M623" i="61"/>
  <c r="M461" i="61"/>
  <c r="M380" i="61"/>
  <c r="M218" i="61"/>
  <c r="M704" i="45"/>
  <c r="M299" i="45"/>
  <c r="M623" i="45"/>
  <c r="M380" i="45"/>
  <c r="M542" i="45"/>
  <c r="M218" i="45"/>
  <c r="M56" i="45"/>
  <c r="M137" i="45"/>
  <c r="M461" i="45"/>
  <c r="N138" i="54"/>
  <c r="N57" i="54"/>
  <c r="N137" i="57"/>
  <c r="N56" i="57"/>
  <c r="N137" i="51"/>
  <c r="N56" i="51"/>
  <c r="N57" i="56"/>
  <c r="N138" i="56"/>
  <c r="N137" i="52"/>
  <c r="N56" i="52"/>
  <c r="N137" i="53"/>
  <c r="N56" i="53"/>
  <c r="N138" i="55"/>
  <c r="N57" i="55"/>
  <c r="N138" i="58"/>
  <c r="N57" i="58"/>
  <c r="N138" i="59"/>
  <c r="N57" i="59"/>
  <c r="N137" i="50"/>
  <c r="N56" i="50"/>
  <c r="N57" i="49"/>
  <c r="N138" i="49"/>
  <c r="N57" i="48"/>
  <c r="N138" i="48"/>
  <c r="N56" i="47"/>
  <c r="N137" i="47"/>
  <c r="M137" i="61"/>
  <c r="M56" i="61"/>
  <c r="N544" i="59" l="1"/>
  <c r="N301" i="59"/>
  <c r="N220" i="59"/>
  <c r="N382" i="59"/>
  <c r="N463" i="59"/>
  <c r="N544" i="58"/>
  <c r="N382" i="58"/>
  <c r="N301" i="58"/>
  <c r="N463" i="58"/>
  <c r="N220" i="58"/>
  <c r="N543" i="57"/>
  <c r="N300" i="57"/>
  <c r="N219" i="57"/>
  <c r="N381" i="57"/>
  <c r="N462" i="57"/>
  <c r="N220" i="56"/>
  <c r="N301" i="56"/>
  <c r="N382" i="56"/>
  <c r="N463" i="56"/>
  <c r="N544" i="56"/>
  <c r="N301" i="55"/>
  <c r="N382" i="55"/>
  <c r="N463" i="55"/>
  <c r="N220" i="55"/>
  <c r="N544" i="55"/>
  <c r="N544" i="54"/>
  <c r="N382" i="54"/>
  <c r="N463" i="54"/>
  <c r="N301" i="54"/>
  <c r="N220" i="54"/>
  <c r="N462" i="53"/>
  <c r="N300" i="53"/>
  <c r="N219" i="53"/>
  <c r="N543" i="53"/>
  <c r="N381" i="53"/>
  <c r="N300" i="52"/>
  <c r="N462" i="52"/>
  <c r="N381" i="52"/>
  <c r="N543" i="52"/>
  <c r="N219" i="52"/>
  <c r="N543" i="51"/>
  <c r="N300" i="51"/>
  <c r="N381" i="51"/>
  <c r="N462" i="51"/>
  <c r="N219" i="51"/>
  <c r="N462" i="50"/>
  <c r="N543" i="50"/>
  <c r="N381" i="50"/>
  <c r="N300" i="50"/>
  <c r="N219" i="50"/>
  <c r="N220" i="49"/>
  <c r="N301" i="49"/>
  <c r="N463" i="49"/>
  <c r="N382" i="49"/>
  <c r="N544" i="49"/>
  <c r="N463" i="48"/>
  <c r="N220" i="48"/>
  <c r="N301" i="48"/>
  <c r="N382" i="48"/>
  <c r="N544" i="48"/>
  <c r="N219" i="47"/>
  <c r="N300" i="47"/>
  <c r="N543" i="47"/>
  <c r="N381" i="47"/>
  <c r="N462" i="47"/>
  <c r="M381" i="61"/>
  <c r="M300" i="61"/>
  <c r="M543" i="61"/>
  <c r="M219" i="61"/>
  <c r="M867" i="61"/>
  <c r="M462" i="61"/>
  <c r="M705" i="61"/>
  <c r="M786" i="61"/>
  <c r="M624" i="61"/>
  <c r="M219" i="45"/>
  <c r="M705" i="45"/>
  <c r="M57" i="45"/>
  <c r="M138" i="45"/>
  <c r="M624" i="45"/>
  <c r="M786" i="45"/>
  <c r="M543" i="45"/>
  <c r="M300" i="45"/>
  <c r="M462" i="45"/>
  <c r="M381" i="45"/>
  <c r="N58" i="58"/>
  <c r="N139" i="58"/>
  <c r="N139" i="56"/>
  <c r="N58" i="56"/>
  <c r="N58" i="55"/>
  <c r="N139" i="55"/>
  <c r="N57" i="51"/>
  <c r="N138" i="51"/>
  <c r="N138" i="53"/>
  <c r="N57" i="53"/>
  <c r="N57" i="57"/>
  <c r="N138" i="57"/>
  <c r="N139" i="59"/>
  <c r="N58" i="59"/>
  <c r="N57" i="52"/>
  <c r="N138" i="52"/>
  <c r="N139" i="54"/>
  <c r="N58" i="54"/>
  <c r="N57" i="50"/>
  <c r="N138" i="50"/>
  <c r="N58" i="49"/>
  <c r="N139" i="49"/>
  <c r="N58" i="48"/>
  <c r="N139" i="48"/>
  <c r="N138" i="47"/>
  <c r="N57" i="47"/>
  <c r="M57" i="61"/>
  <c r="M138" i="61"/>
  <c r="N464" i="59" l="1"/>
  <c r="N383" i="59"/>
  <c r="N545" i="59"/>
  <c r="N302" i="59"/>
  <c r="N221" i="59"/>
  <c r="N464" i="58"/>
  <c r="N302" i="58"/>
  <c r="N383" i="58"/>
  <c r="N545" i="58"/>
  <c r="N221" i="58"/>
  <c r="N463" i="57"/>
  <c r="N382" i="57"/>
  <c r="N544" i="57"/>
  <c r="N301" i="57"/>
  <c r="N220" i="57"/>
  <c r="N464" i="56"/>
  <c r="N221" i="56"/>
  <c r="N545" i="56"/>
  <c r="N383" i="56"/>
  <c r="N302" i="56"/>
  <c r="N221" i="55"/>
  <c r="N545" i="55"/>
  <c r="N302" i="55"/>
  <c r="N464" i="55"/>
  <c r="N383" i="55"/>
  <c r="N383" i="54"/>
  <c r="N545" i="54"/>
  <c r="N302" i="54"/>
  <c r="N221" i="54"/>
  <c r="N464" i="54"/>
  <c r="N220" i="53"/>
  <c r="N382" i="53"/>
  <c r="N463" i="53"/>
  <c r="N301" i="53"/>
  <c r="N544" i="53"/>
  <c r="N301" i="52"/>
  <c r="N544" i="52"/>
  <c r="N220" i="52"/>
  <c r="N463" i="52"/>
  <c r="N382" i="52"/>
  <c r="N463" i="51"/>
  <c r="N301" i="51"/>
  <c r="N544" i="51"/>
  <c r="N382" i="51"/>
  <c r="N220" i="51"/>
  <c r="N301" i="50"/>
  <c r="N220" i="50"/>
  <c r="N382" i="50"/>
  <c r="N463" i="50"/>
  <c r="N544" i="50"/>
  <c r="N464" i="49"/>
  <c r="N383" i="49"/>
  <c r="N302" i="49"/>
  <c r="N221" i="49"/>
  <c r="N545" i="49"/>
  <c r="N302" i="48"/>
  <c r="N221" i="48"/>
  <c r="N464" i="48"/>
  <c r="N383" i="48"/>
  <c r="N545" i="48"/>
  <c r="N301" i="47"/>
  <c r="N382" i="47"/>
  <c r="N463" i="47"/>
  <c r="N544" i="47"/>
  <c r="N220" i="47"/>
  <c r="M706" i="61"/>
  <c r="M787" i="61"/>
  <c r="M625" i="61"/>
  <c r="M463" i="61"/>
  <c r="M220" i="61"/>
  <c r="M868" i="61"/>
  <c r="M544" i="61"/>
  <c r="M301" i="61"/>
  <c r="M382" i="61"/>
  <c r="M625" i="45"/>
  <c r="M544" i="45"/>
  <c r="M787" i="45"/>
  <c r="M463" i="45"/>
  <c r="M382" i="45"/>
  <c r="M868" i="45"/>
  <c r="M220" i="45"/>
  <c r="M706" i="45"/>
  <c r="M58" i="45"/>
  <c r="M139" i="45"/>
  <c r="M301" i="45"/>
  <c r="N139" i="52"/>
  <c r="N58" i="52"/>
  <c r="N139" i="51"/>
  <c r="N58" i="51"/>
  <c r="N140" i="59"/>
  <c r="N59" i="59"/>
  <c r="N140" i="55"/>
  <c r="N59" i="55"/>
  <c r="N59" i="56"/>
  <c r="N140" i="56"/>
  <c r="N139" i="57"/>
  <c r="N58" i="57"/>
  <c r="N140" i="54"/>
  <c r="N59" i="54"/>
  <c r="N58" i="53"/>
  <c r="N139" i="53"/>
  <c r="N140" i="58"/>
  <c r="N59" i="58"/>
  <c r="N58" i="50"/>
  <c r="N139" i="50"/>
  <c r="N140" i="49"/>
  <c r="N59" i="49"/>
  <c r="N140" i="48"/>
  <c r="N59" i="48"/>
  <c r="N139" i="47"/>
  <c r="N58" i="47"/>
  <c r="M139" i="61"/>
  <c r="M58" i="61"/>
  <c r="N384" i="59" l="1"/>
  <c r="N303" i="59"/>
  <c r="N465" i="59"/>
  <c r="N222" i="59"/>
  <c r="N546" i="59"/>
  <c r="N303" i="58"/>
  <c r="N384" i="58"/>
  <c r="N222" i="58"/>
  <c r="N465" i="58"/>
  <c r="N546" i="58"/>
  <c r="N383" i="57"/>
  <c r="N464" i="57"/>
  <c r="N221" i="57"/>
  <c r="N302" i="57"/>
  <c r="N545" i="57"/>
  <c r="N384" i="56"/>
  <c r="N465" i="56"/>
  <c r="N303" i="56"/>
  <c r="N546" i="56"/>
  <c r="N222" i="56"/>
  <c r="N465" i="55"/>
  <c r="N384" i="55"/>
  <c r="N546" i="55"/>
  <c r="N222" i="55"/>
  <c r="N303" i="55"/>
  <c r="N222" i="54"/>
  <c r="N303" i="54"/>
  <c r="N546" i="54"/>
  <c r="N384" i="54"/>
  <c r="N465" i="54"/>
  <c r="N545" i="53"/>
  <c r="N302" i="53"/>
  <c r="N383" i="53"/>
  <c r="N464" i="53"/>
  <c r="N221" i="53"/>
  <c r="N302" i="52"/>
  <c r="N383" i="52"/>
  <c r="N545" i="52"/>
  <c r="N221" i="52"/>
  <c r="N464" i="52"/>
  <c r="N302" i="51"/>
  <c r="N221" i="51"/>
  <c r="N464" i="51"/>
  <c r="N383" i="51"/>
  <c r="N545" i="51"/>
  <c r="N221" i="50"/>
  <c r="N302" i="50"/>
  <c r="N545" i="50"/>
  <c r="N464" i="50"/>
  <c r="N383" i="50"/>
  <c r="N303" i="49"/>
  <c r="N222" i="49"/>
  <c r="N465" i="49"/>
  <c r="N384" i="49"/>
  <c r="N546" i="49"/>
  <c r="N222" i="48"/>
  <c r="N465" i="48"/>
  <c r="N303" i="48"/>
  <c r="N546" i="48"/>
  <c r="N384" i="48"/>
  <c r="N302" i="47"/>
  <c r="N545" i="47"/>
  <c r="N221" i="47"/>
  <c r="N464" i="47"/>
  <c r="N383" i="47"/>
  <c r="M545" i="61"/>
  <c r="M464" i="61"/>
  <c r="M626" i="61"/>
  <c r="M707" i="61"/>
  <c r="M788" i="61"/>
  <c r="M383" i="61"/>
  <c r="M221" i="61"/>
  <c r="M869" i="61"/>
  <c r="M302" i="61"/>
  <c r="M788" i="45"/>
  <c r="M626" i="45"/>
  <c r="M221" i="45"/>
  <c r="M383" i="45"/>
  <c r="M545" i="45"/>
  <c r="M59" i="45"/>
  <c r="M140" i="45"/>
  <c r="M302" i="45"/>
  <c r="M464" i="45"/>
  <c r="M869" i="45"/>
  <c r="M707" i="45"/>
  <c r="N141" i="55"/>
  <c r="N60" i="55"/>
  <c r="N141" i="54"/>
  <c r="N60" i="54"/>
  <c r="N141" i="59"/>
  <c r="N60" i="59"/>
  <c r="N140" i="57"/>
  <c r="N59" i="57"/>
  <c r="N140" i="51"/>
  <c r="N59" i="51"/>
  <c r="N140" i="53"/>
  <c r="N59" i="53"/>
  <c r="N141" i="58"/>
  <c r="N60" i="58"/>
  <c r="N140" i="52"/>
  <c r="N59" i="52"/>
  <c r="N141" i="56"/>
  <c r="N60" i="56"/>
  <c r="N140" i="50"/>
  <c r="N59" i="50"/>
  <c r="N141" i="49"/>
  <c r="N60" i="49"/>
  <c r="N141" i="48"/>
  <c r="N60" i="48"/>
  <c r="N140" i="47"/>
  <c r="N59" i="47"/>
  <c r="M140" i="61"/>
  <c r="M59" i="61"/>
  <c r="N223" i="59" l="1"/>
  <c r="N385" i="59"/>
  <c r="N304" i="59"/>
  <c r="N547" i="59"/>
  <c r="N466" i="59"/>
  <c r="N466" i="58"/>
  <c r="N304" i="58"/>
  <c r="N223" i="58"/>
  <c r="N547" i="58"/>
  <c r="N385" i="58"/>
  <c r="N546" i="57"/>
  <c r="N303" i="57"/>
  <c r="N465" i="57"/>
  <c r="N222" i="57"/>
  <c r="N384" i="57"/>
  <c r="N304" i="56"/>
  <c r="N385" i="56"/>
  <c r="N466" i="56"/>
  <c r="N223" i="56"/>
  <c r="N547" i="56"/>
  <c r="N547" i="55"/>
  <c r="N385" i="55"/>
  <c r="N304" i="55"/>
  <c r="N466" i="55"/>
  <c r="N223" i="55"/>
  <c r="N547" i="54"/>
  <c r="N466" i="54"/>
  <c r="N385" i="54"/>
  <c r="N223" i="54"/>
  <c r="N304" i="54"/>
  <c r="N546" i="53"/>
  <c r="N384" i="53"/>
  <c r="N222" i="53"/>
  <c r="N303" i="53"/>
  <c r="N465" i="53"/>
  <c r="N546" i="52"/>
  <c r="N465" i="52"/>
  <c r="N303" i="52"/>
  <c r="N222" i="52"/>
  <c r="N384" i="52"/>
  <c r="N546" i="51"/>
  <c r="N465" i="51"/>
  <c r="N303" i="51"/>
  <c r="N222" i="51"/>
  <c r="N384" i="51"/>
  <c r="N465" i="50"/>
  <c r="N546" i="50"/>
  <c r="N384" i="50"/>
  <c r="N222" i="50"/>
  <c r="N303" i="50"/>
  <c r="N547" i="49"/>
  <c r="N385" i="49"/>
  <c r="N466" i="49"/>
  <c r="N304" i="49"/>
  <c r="N223" i="49"/>
  <c r="N466" i="48"/>
  <c r="N385" i="48"/>
  <c r="N304" i="48"/>
  <c r="N547" i="48"/>
  <c r="N223" i="48"/>
  <c r="N465" i="47"/>
  <c r="N546" i="47"/>
  <c r="N384" i="47"/>
  <c r="N303" i="47"/>
  <c r="N222" i="47"/>
  <c r="M384" i="61"/>
  <c r="M303" i="61"/>
  <c r="M870" i="61"/>
  <c r="M708" i="61"/>
  <c r="M627" i="61"/>
  <c r="M465" i="61"/>
  <c r="M789" i="61"/>
  <c r="M546" i="61"/>
  <c r="M222" i="61"/>
  <c r="M60" i="45"/>
  <c r="M141" i="45"/>
  <c r="M384" i="45"/>
  <c r="M627" i="45"/>
  <c r="M708" i="45"/>
  <c r="M870" i="45"/>
  <c r="M465" i="45"/>
  <c r="M303" i="45"/>
  <c r="M789" i="45"/>
  <c r="M546" i="45"/>
  <c r="M222" i="45"/>
  <c r="N141" i="51"/>
  <c r="N60" i="51"/>
  <c r="N141" i="52"/>
  <c r="N60" i="52"/>
  <c r="N141" i="57"/>
  <c r="N60" i="57"/>
  <c r="N142" i="56"/>
  <c r="N61" i="56"/>
  <c r="N142" i="59"/>
  <c r="N61" i="59"/>
  <c r="N142" i="58"/>
  <c r="N61" i="58"/>
  <c r="N141" i="53"/>
  <c r="N60" i="53"/>
  <c r="N142" i="54"/>
  <c r="N61" i="54"/>
  <c r="N142" i="55"/>
  <c r="N61" i="55"/>
  <c r="N141" i="50"/>
  <c r="N60" i="50"/>
  <c r="N142" i="49"/>
  <c r="N61" i="49"/>
  <c r="N142" i="48"/>
  <c r="N61" i="48"/>
  <c r="N141" i="47"/>
  <c r="N60" i="47"/>
  <c r="M60" i="61"/>
  <c r="M141" i="61"/>
  <c r="N548" i="59" l="1"/>
  <c r="N467" i="59"/>
  <c r="N386" i="59"/>
  <c r="N224" i="59"/>
  <c r="N305" i="59"/>
  <c r="N467" i="58"/>
  <c r="N305" i="58"/>
  <c r="N386" i="58"/>
  <c r="N224" i="58"/>
  <c r="N548" i="58"/>
  <c r="N385" i="57"/>
  <c r="N466" i="57"/>
  <c r="N547" i="57"/>
  <c r="N304" i="57"/>
  <c r="N223" i="57"/>
  <c r="N305" i="56"/>
  <c r="N467" i="56"/>
  <c r="N224" i="56"/>
  <c r="N548" i="56"/>
  <c r="N386" i="56"/>
  <c r="N305" i="55"/>
  <c r="N467" i="55"/>
  <c r="N548" i="55"/>
  <c r="N224" i="55"/>
  <c r="N386" i="55"/>
  <c r="N224" i="54"/>
  <c r="N467" i="54"/>
  <c r="N305" i="54"/>
  <c r="N548" i="54"/>
  <c r="N386" i="54"/>
  <c r="N466" i="53"/>
  <c r="N385" i="53"/>
  <c r="N223" i="53"/>
  <c r="N547" i="53"/>
  <c r="N304" i="53"/>
  <c r="N304" i="52"/>
  <c r="N466" i="52"/>
  <c r="N385" i="52"/>
  <c r="N223" i="52"/>
  <c r="N547" i="52"/>
  <c r="N385" i="51"/>
  <c r="N304" i="51"/>
  <c r="N547" i="51"/>
  <c r="N466" i="51"/>
  <c r="N223" i="51"/>
  <c r="N385" i="50"/>
  <c r="N466" i="50"/>
  <c r="N304" i="50"/>
  <c r="N223" i="50"/>
  <c r="N547" i="50"/>
  <c r="N386" i="49"/>
  <c r="N467" i="49"/>
  <c r="N305" i="49"/>
  <c r="N548" i="49"/>
  <c r="N224" i="49"/>
  <c r="N305" i="48"/>
  <c r="N467" i="48"/>
  <c r="N224" i="48"/>
  <c r="N386" i="48"/>
  <c r="N548" i="48"/>
  <c r="N304" i="47"/>
  <c r="N385" i="47"/>
  <c r="N466" i="47"/>
  <c r="N223" i="47"/>
  <c r="N547" i="47"/>
  <c r="M628" i="61"/>
  <c r="M304" i="61"/>
  <c r="M385" i="61"/>
  <c r="M871" i="61"/>
  <c r="M223" i="61"/>
  <c r="M547" i="61"/>
  <c r="M790" i="61"/>
  <c r="M709" i="61"/>
  <c r="M466" i="61"/>
  <c r="M466" i="45"/>
  <c r="M547" i="45"/>
  <c r="M385" i="45"/>
  <c r="M709" i="45"/>
  <c r="M223" i="45"/>
  <c r="M790" i="45"/>
  <c r="M628" i="45"/>
  <c r="M304" i="45"/>
  <c r="M871" i="45"/>
  <c r="M61" i="45"/>
  <c r="M142" i="45"/>
  <c r="N143" i="59"/>
  <c r="N62" i="59"/>
  <c r="N143" i="54"/>
  <c r="N62" i="54"/>
  <c r="N143" i="56"/>
  <c r="N62" i="56"/>
  <c r="N142" i="53"/>
  <c r="N61" i="53"/>
  <c r="N143" i="58"/>
  <c r="N62" i="58"/>
  <c r="N142" i="52"/>
  <c r="N61" i="52"/>
  <c r="N142" i="57"/>
  <c r="N61" i="57"/>
  <c r="N143" i="55"/>
  <c r="N62" i="55"/>
  <c r="N142" i="51"/>
  <c r="N61" i="51"/>
  <c r="N142" i="50"/>
  <c r="N61" i="50"/>
  <c r="N143" i="49"/>
  <c r="N62" i="49"/>
  <c r="N143" i="48"/>
  <c r="N62" i="48"/>
  <c r="N142" i="47"/>
  <c r="N61" i="47"/>
  <c r="M142" i="61"/>
  <c r="M61" i="61"/>
  <c r="N549" i="59" l="1"/>
  <c r="N387" i="59"/>
  <c r="N306" i="59"/>
  <c r="N225" i="59"/>
  <c r="N468" i="59"/>
  <c r="N225" i="58"/>
  <c r="N387" i="58"/>
  <c r="N468" i="58"/>
  <c r="N306" i="58"/>
  <c r="N549" i="58"/>
  <c r="N386" i="57"/>
  <c r="N548" i="57"/>
  <c r="N305" i="57"/>
  <c r="N224" i="57"/>
  <c r="N467" i="57"/>
  <c r="N225" i="56"/>
  <c r="N468" i="56"/>
  <c r="N306" i="56"/>
  <c r="N549" i="56"/>
  <c r="N387" i="56"/>
  <c r="N306" i="55"/>
  <c r="N225" i="55"/>
  <c r="N468" i="55"/>
  <c r="N549" i="55"/>
  <c r="N387" i="55"/>
  <c r="N549" i="54"/>
  <c r="N225" i="54"/>
  <c r="N468" i="54"/>
  <c r="N387" i="54"/>
  <c r="N306" i="54"/>
  <c r="N467" i="53"/>
  <c r="N386" i="53"/>
  <c r="N305" i="53"/>
  <c r="N224" i="53"/>
  <c r="N548" i="53"/>
  <c r="N548" i="52"/>
  <c r="N305" i="52"/>
  <c r="N224" i="52"/>
  <c r="N467" i="52"/>
  <c r="N386" i="52"/>
  <c r="N305" i="51"/>
  <c r="N548" i="51"/>
  <c r="N386" i="51"/>
  <c r="N224" i="51"/>
  <c r="N467" i="51"/>
  <c r="N386" i="50"/>
  <c r="N305" i="50"/>
  <c r="N548" i="50"/>
  <c r="N224" i="50"/>
  <c r="N467" i="50"/>
  <c r="N306" i="49"/>
  <c r="N549" i="49"/>
  <c r="N225" i="49"/>
  <c r="N387" i="49"/>
  <c r="N468" i="49"/>
  <c r="N549" i="48"/>
  <c r="N306" i="48"/>
  <c r="N468" i="48"/>
  <c r="N387" i="48"/>
  <c r="N225" i="48"/>
  <c r="N548" i="47"/>
  <c r="N305" i="47"/>
  <c r="N467" i="47"/>
  <c r="N224" i="47"/>
  <c r="N386" i="47"/>
  <c r="M305" i="61"/>
  <c r="M548" i="61"/>
  <c r="M872" i="61"/>
  <c r="M224" i="61"/>
  <c r="M629" i="61"/>
  <c r="M791" i="61"/>
  <c r="M386" i="61"/>
  <c r="M467" i="61"/>
  <c r="M710" i="61"/>
  <c r="M386" i="45"/>
  <c r="M791" i="45"/>
  <c r="M629" i="45"/>
  <c r="M872" i="45"/>
  <c r="M710" i="45"/>
  <c r="M62" i="45"/>
  <c r="M143" i="45"/>
  <c r="M305" i="45"/>
  <c r="M224" i="45"/>
  <c r="M467" i="45"/>
  <c r="M548" i="45"/>
  <c r="N63" i="58"/>
  <c r="N144" i="58"/>
  <c r="N144" i="55"/>
  <c r="N63" i="55"/>
  <c r="N143" i="53"/>
  <c r="N62" i="53"/>
  <c r="N144" i="56"/>
  <c r="N63" i="56"/>
  <c r="N143" i="52"/>
  <c r="N62" i="52"/>
  <c r="N144" i="54"/>
  <c r="N63" i="54"/>
  <c r="N143" i="57"/>
  <c r="N62" i="57"/>
  <c r="N144" i="59"/>
  <c r="N63" i="59"/>
  <c r="N143" i="51"/>
  <c r="N62" i="51"/>
  <c r="N143" i="50"/>
  <c r="N62" i="50"/>
  <c r="N144" i="49"/>
  <c r="N63" i="49"/>
  <c r="N144" i="48"/>
  <c r="N63" i="48"/>
  <c r="N143" i="47"/>
  <c r="N62" i="47"/>
  <c r="M143" i="61"/>
  <c r="M62" i="61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249" i="42" s="1"/>
  <c r="A331" i="42" s="1"/>
  <c r="A413" i="42" s="1"/>
  <c r="A495" i="42" s="1"/>
  <c r="A577" i="42" s="1"/>
  <c r="A659" i="42" s="1"/>
  <c r="A166" i="42"/>
  <c r="A248" i="42" s="1"/>
  <c r="A165" i="42"/>
  <c r="F165" i="42" s="1"/>
  <c r="A164" i="42"/>
  <c r="F164" i="42" s="1"/>
  <c r="A163" i="42"/>
  <c r="A245" i="42" s="1"/>
  <c r="A327" i="42" s="1"/>
  <c r="A409" i="42" s="1"/>
  <c r="A491" i="42" s="1"/>
  <c r="A573" i="42" s="1"/>
  <c r="A655" i="42" s="1"/>
  <c r="A162" i="42"/>
  <c r="A244" i="42" s="1"/>
  <c r="A326" i="42" s="1"/>
  <c r="A408" i="42" s="1"/>
  <c r="A490" i="42" s="1"/>
  <c r="A572" i="42" s="1"/>
  <c r="A654" i="42" s="1"/>
  <c r="A161" i="42"/>
  <c r="A160" i="42"/>
  <c r="F160" i="42" s="1"/>
  <c r="A159" i="42"/>
  <c r="A241" i="42" s="1"/>
  <c r="A323" i="42" s="1"/>
  <c r="A405" i="42" s="1"/>
  <c r="A487" i="42" s="1"/>
  <c r="A569" i="42" s="1"/>
  <c r="A651" i="42" s="1"/>
  <c r="A158" i="42"/>
  <c r="A240" i="42" s="1"/>
  <c r="A322" i="42" s="1"/>
  <c r="A404" i="42" s="1"/>
  <c r="A486" i="42" s="1"/>
  <c r="A568" i="42" s="1"/>
  <c r="A650" i="42" s="1"/>
  <c r="A157" i="42"/>
  <c r="F157" i="42" s="1"/>
  <c r="A156" i="42"/>
  <c r="F156" i="42" s="1"/>
  <c r="A155" i="42"/>
  <c r="F155" i="42" s="1"/>
  <c r="A154" i="42"/>
  <c r="A236" i="42" s="1"/>
  <c r="A318" i="42" s="1"/>
  <c r="A400" i="42" s="1"/>
  <c r="A482" i="42" s="1"/>
  <c r="A564" i="42" s="1"/>
  <c r="A646" i="42" s="1"/>
  <c r="A153" i="42"/>
  <c r="A152" i="42"/>
  <c r="A234" i="42" s="1"/>
  <c r="A151" i="42"/>
  <c r="A233" i="42" s="1"/>
  <c r="A150" i="42"/>
  <c r="A232" i="42" s="1"/>
  <c r="A149" i="42"/>
  <c r="F149" i="42" s="1"/>
  <c r="A148" i="42"/>
  <c r="A230" i="42" s="1"/>
  <c r="A312" i="42" s="1"/>
  <c r="A394" i="42" s="1"/>
  <c r="A476" i="42" s="1"/>
  <c r="A558" i="42" s="1"/>
  <c r="A640" i="42" s="1"/>
  <c r="A147" i="42"/>
  <c r="A229" i="42" s="1"/>
  <c r="A311" i="42" s="1"/>
  <c r="A393" i="42" s="1"/>
  <c r="A475" i="42" s="1"/>
  <c r="A557" i="42" s="1"/>
  <c r="A639" i="42" s="1"/>
  <c r="A146" i="42"/>
  <c r="A228" i="42" s="1"/>
  <c r="A310" i="42" s="1"/>
  <c r="A392" i="42" s="1"/>
  <c r="A474" i="42" s="1"/>
  <c r="A556" i="42" s="1"/>
  <c r="A638" i="42" s="1"/>
  <c r="A145" i="42"/>
  <c r="A144" i="42"/>
  <c r="A226" i="42" s="1"/>
  <c r="A308" i="42" s="1"/>
  <c r="A390" i="42" s="1"/>
  <c r="A472" i="42" s="1"/>
  <c r="A554" i="42" s="1"/>
  <c r="A636" i="42" s="1"/>
  <c r="A143" i="42"/>
  <c r="A225" i="42" s="1"/>
  <c r="A142" i="42"/>
  <c r="A224" i="42" s="1"/>
  <c r="A306" i="42" s="1"/>
  <c r="A388" i="42" s="1"/>
  <c r="A470" i="42" s="1"/>
  <c r="A552" i="42" s="1"/>
  <c r="A634" i="42" s="1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303" i="42" s="1"/>
  <c r="A385" i="42" s="1"/>
  <c r="A467" i="42" s="1"/>
  <c r="A549" i="42" s="1"/>
  <c r="A631" i="42" s="1"/>
  <c r="A138" i="42"/>
  <c r="F138" i="42" s="1"/>
  <c r="A137" i="42"/>
  <c r="F137" i="42" s="1"/>
  <c r="A136" i="42"/>
  <c r="A218" i="42" s="1"/>
  <c r="A135" i="42"/>
  <c r="A217" i="42" s="1"/>
  <c r="A299" i="42" s="1"/>
  <c r="A381" i="42" s="1"/>
  <c r="A463" i="42" s="1"/>
  <c r="A545" i="42" s="1"/>
  <c r="A627" i="42" s="1"/>
  <c r="A134" i="42"/>
  <c r="A216" i="42" s="1"/>
  <c r="A298" i="42" s="1"/>
  <c r="A380" i="42" s="1"/>
  <c r="A462" i="42" s="1"/>
  <c r="A544" i="42" s="1"/>
  <c r="A626" i="42" s="1"/>
  <c r="A133" i="42"/>
  <c r="F133" i="42" s="1"/>
  <c r="A132" i="42"/>
  <c r="F132" i="42" s="1"/>
  <c r="A131" i="42"/>
  <c r="A213" i="42" s="1"/>
  <c r="A295" i="42" s="1"/>
  <c r="A377" i="42" s="1"/>
  <c r="A459" i="42" s="1"/>
  <c r="A541" i="42" s="1"/>
  <c r="A623" i="42" s="1"/>
  <c r="A130" i="42"/>
  <c r="A212" i="42" s="1"/>
  <c r="A294" i="42" s="1"/>
  <c r="A376" i="42" s="1"/>
  <c r="A458" i="42" s="1"/>
  <c r="A540" i="42" s="1"/>
  <c r="A129" i="42"/>
  <c r="A128" i="42"/>
  <c r="F128" i="42" s="1"/>
  <c r="A127" i="42"/>
  <c r="F127" i="42" s="1"/>
  <c r="A126" i="42"/>
  <c r="A208" i="42" s="1"/>
  <c r="A290" i="42" s="1"/>
  <c r="A372" i="42" s="1"/>
  <c r="A454" i="42" s="1"/>
  <c r="A536" i="42" s="1"/>
  <c r="A618" i="42" s="1"/>
  <c r="A125" i="42"/>
  <c r="A207" i="42" s="1"/>
  <c r="A289" i="42" s="1"/>
  <c r="A371" i="42" s="1"/>
  <c r="A453" i="42" s="1"/>
  <c r="A535" i="42" s="1"/>
  <c r="A617" i="42" s="1"/>
  <c r="A124" i="42"/>
  <c r="F124" i="42" s="1"/>
  <c r="A123" i="42"/>
  <c r="F123" i="42" s="1"/>
  <c r="A122" i="42"/>
  <c r="A204" i="42" s="1"/>
  <c r="A121" i="42"/>
  <c r="A120" i="42"/>
  <c r="A202" i="42" s="1"/>
  <c r="A284" i="42" s="1"/>
  <c r="A366" i="42" s="1"/>
  <c r="A448" i="42" s="1"/>
  <c r="A530" i="42" s="1"/>
  <c r="A612" i="42" s="1"/>
  <c r="A119" i="42"/>
  <c r="A201" i="42" s="1"/>
  <c r="A283" i="42" s="1"/>
  <c r="A365" i="42" s="1"/>
  <c r="A447" i="42" s="1"/>
  <c r="A529" i="42" s="1"/>
  <c r="A611" i="42" s="1"/>
  <c r="A118" i="42"/>
  <c r="A200" i="42" s="1"/>
  <c r="A282" i="42" s="1"/>
  <c r="A364" i="42" s="1"/>
  <c r="A446" i="42" s="1"/>
  <c r="A528" i="42" s="1"/>
  <c r="A610" i="42" s="1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113" i="42"/>
  <c r="A112" i="42"/>
  <c r="A194" i="42" s="1"/>
  <c r="A276" i="42" s="1"/>
  <c r="A358" i="42" s="1"/>
  <c r="A440" i="42" s="1"/>
  <c r="A522" i="42" s="1"/>
  <c r="A604" i="42" s="1"/>
  <c r="A111" i="42"/>
  <c r="A193" i="42" s="1"/>
  <c r="A275" i="42" s="1"/>
  <c r="A357" i="42" s="1"/>
  <c r="A439" i="42" s="1"/>
  <c r="A521" i="42" s="1"/>
  <c r="A603" i="42" s="1"/>
  <c r="A110" i="42"/>
  <c r="A192" i="42" s="1"/>
  <c r="A274" i="42" s="1"/>
  <c r="A109" i="42"/>
  <c r="F109" i="42" s="1"/>
  <c r="A108" i="42"/>
  <c r="F108" i="42" s="1"/>
  <c r="A107" i="42"/>
  <c r="A189" i="42" s="1"/>
  <c r="A271" i="42" s="1"/>
  <c r="A353" i="42" s="1"/>
  <c r="A435" i="42" s="1"/>
  <c r="A517" i="42" s="1"/>
  <c r="A599" i="42" s="1"/>
  <c r="A106" i="42"/>
  <c r="A105" i="42"/>
  <c r="F105" i="42" s="1"/>
  <c r="A104" i="42"/>
  <c r="A186" i="42" s="1"/>
  <c r="A103" i="42"/>
  <c r="A185" i="42" s="1"/>
  <c r="A267" i="42" s="1"/>
  <c r="A349" i="42" s="1"/>
  <c r="A431" i="42" s="1"/>
  <c r="A513" i="42" s="1"/>
  <c r="A595" i="42" s="1"/>
  <c r="A102" i="42"/>
  <c r="A184" i="42" s="1"/>
  <c r="A266" i="42" s="1"/>
  <c r="A348" i="42" s="1"/>
  <c r="A430" i="42" s="1"/>
  <c r="A512" i="42" s="1"/>
  <c r="A594" i="42" s="1"/>
  <c r="A101" i="42"/>
  <c r="F101" i="42" s="1"/>
  <c r="A100" i="42"/>
  <c r="F100" i="42" s="1"/>
  <c r="A99" i="42"/>
  <c r="F99" i="42" s="1"/>
  <c r="A98" i="42"/>
  <c r="A97" i="42"/>
  <c r="A96" i="42"/>
  <c r="F96" i="42" s="1"/>
  <c r="A95" i="42"/>
  <c r="F95" i="42" s="1"/>
  <c r="A94" i="42"/>
  <c r="F94" i="42" s="1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255" i="42" s="1"/>
  <c r="A337" i="42" s="1"/>
  <c r="A419" i="42" s="1"/>
  <c r="A501" i="42" s="1"/>
  <c r="A583" i="42" s="1"/>
  <c r="A90" i="42"/>
  <c r="A89" i="42"/>
  <c r="A88" i="42"/>
  <c r="A170" i="42" s="1"/>
  <c r="A252" i="42" s="1"/>
  <c r="A334" i="42" s="1"/>
  <c r="A416" i="42" s="1"/>
  <c r="A498" i="42" s="1"/>
  <c r="A580" i="42" s="1"/>
  <c r="A87" i="42"/>
  <c r="A169" i="42" s="1"/>
  <c r="F169" i="42" s="1"/>
  <c r="A86" i="42"/>
  <c r="A168" i="42" s="1"/>
  <c r="A250" i="42" s="1"/>
  <c r="A332" i="42" s="1"/>
  <c r="A414" i="42" s="1"/>
  <c r="A496" i="42" s="1"/>
  <c r="A578" i="42" s="1"/>
  <c r="F142" i="42" l="1"/>
  <c r="F446" i="42"/>
  <c r="A237" i="42"/>
  <c r="A176" i="42"/>
  <c r="A258" i="42" s="1"/>
  <c r="A340" i="42" s="1"/>
  <c r="A422" i="42" s="1"/>
  <c r="A504" i="42" s="1"/>
  <c r="A586" i="42" s="1"/>
  <c r="F586" i="42" s="1"/>
  <c r="A247" i="42"/>
  <c r="A329" i="42" s="1"/>
  <c r="A411" i="42" s="1"/>
  <c r="A493" i="42" s="1"/>
  <c r="A575" i="42" s="1"/>
  <c r="A657" i="42" s="1"/>
  <c r="F334" i="42"/>
  <c r="A205" i="42"/>
  <c r="A287" i="42" s="1"/>
  <c r="A210" i="42"/>
  <c r="A292" i="42" s="1"/>
  <c r="A374" i="42" s="1"/>
  <c r="A456" i="42" s="1"/>
  <c r="A538" i="42" s="1"/>
  <c r="A620" i="42" s="1"/>
  <c r="F620" i="42" s="1"/>
  <c r="F126" i="42"/>
  <c r="F222" i="42"/>
  <c r="F414" i="42"/>
  <c r="A175" i="42"/>
  <c r="F175" i="42" s="1"/>
  <c r="A206" i="42"/>
  <c r="A288" i="42" s="1"/>
  <c r="A370" i="42" s="1"/>
  <c r="F134" i="42"/>
  <c r="F230" i="42"/>
  <c r="F430" i="42"/>
  <c r="A178" i="42"/>
  <c r="F178" i="42" s="1"/>
  <c r="A215" i="42"/>
  <c r="A297" i="42" s="1"/>
  <c r="A379" i="42" s="1"/>
  <c r="A461" i="42" s="1"/>
  <c r="A543" i="42" s="1"/>
  <c r="A625" i="42" s="1"/>
  <c r="F86" i="42"/>
  <c r="F150" i="42"/>
  <c r="F358" i="42"/>
  <c r="F454" i="42"/>
  <c r="A183" i="42"/>
  <c r="A265" i="42" s="1"/>
  <c r="A347" i="42" s="1"/>
  <c r="A219" i="42"/>
  <c r="A301" i="42" s="1"/>
  <c r="F158" i="42"/>
  <c r="F366" i="42"/>
  <c r="F462" i="42"/>
  <c r="F102" i="42"/>
  <c r="F166" i="42"/>
  <c r="F470" i="42"/>
  <c r="A187" i="42"/>
  <c r="A269" i="42" s="1"/>
  <c r="A190" i="42"/>
  <c r="A272" i="42" s="1"/>
  <c r="A354" i="42" s="1"/>
  <c r="A436" i="42" s="1"/>
  <c r="A518" i="42" s="1"/>
  <c r="A600" i="42" s="1"/>
  <c r="A682" i="42" s="1"/>
  <c r="A238" i="42"/>
  <c r="A320" i="42" s="1"/>
  <c r="A402" i="42" s="1"/>
  <c r="A484" i="42" s="1"/>
  <c r="A566" i="42" s="1"/>
  <c r="A648" i="42" s="1"/>
  <c r="A730" i="42" s="1"/>
  <c r="F110" i="42"/>
  <c r="F174" i="42"/>
  <c r="F390" i="42"/>
  <c r="F486" i="42"/>
  <c r="A242" i="42"/>
  <c r="A324" i="42" s="1"/>
  <c r="A406" i="42" s="1"/>
  <c r="F118" i="42"/>
  <c r="F198" i="42"/>
  <c r="N307" i="59"/>
  <c r="N226" i="59"/>
  <c r="N469" i="59"/>
  <c r="N550" i="59"/>
  <c r="N388" i="59"/>
  <c r="N226" i="58"/>
  <c r="N550" i="58"/>
  <c r="N388" i="58"/>
  <c r="N469" i="58"/>
  <c r="N307" i="58"/>
  <c r="N306" i="57"/>
  <c r="N549" i="57"/>
  <c r="N225" i="57"/>
  <c r="N387" i="57"/>
  <c r="N468" i="57"/>
  <c r="N469" i="56"/>
  <c r="N550" i="56"/>
  <c r="N226" i="56"/>
  <c r="N388" i="56"/>
  <c r="N307" i="56"/>
  <c r="N469" i="55"/>
  <c r="N226" i="55"/>
  <c r="N307" i="55"/>
  <c r="N550" i="55"/>
  <c r="N388" i="55"/>
  <c r="N388" i="54"/>
  <c r="N550" i="54"/>
  <c r="N469" i="54"/>
  <c r="N307" i="54"/>
  <c r="N226" i="54"/>
  <c r="N387" i="53"/>
  <c r="N549" i="53"/>
  <c r="N306" i="53"/>
  <c r="N468" i="53"/>
  <c r="N225" i="53"/>
  <c r="N468" i="52"/>
  <c r="N306" i="52"/>
  <c r="N225" i="52"/>
  <c r="N549" i="52"/>
  <c r="N387" i="52"/>
  <c r="N306" i="51"/>
  <c r="N549" i="51"/>
  <c r="N225" i="51"/>
  <c r="N468" i="51"/>
  <c r="N387" i="51"/>
  <c r="N549" i="50"/>
  <c r="N387" i="50"/>
  <c r="N306" i="50"/>
  <c r="N225" i="50"/>
  <c r="N468" i="50"/>
  <c r="N550" i="49"/>
  <c r="N307" i="49"/>
  <c r="N469" i="49"/>
  <c r="N226" i="49"/>
  <c r="N388" i="49"/>
  <c r="N469" i="48"/>
  <c r="N388" i="48"/>
  <c r="N307" i="48"/>
  <c r="N550" i="48"/>
  <c r="N226" i="48"/>
  <c r="N387" i="47"/>
  <c r="N468" i="47"/>
  <c r="N306" i="47"/>
  <c r="N549" i="47"/>
  <c r="N225" i="47"/>
  <c r="M873" i="61"/>
  <c r="M306" i="61"/>
  <c r="M792" i="61"/>
  <c r="M468" i="61"/>
  <c r="M549" i="61"/>
  <c r="M630" i="61"/>
  <c r="M711" i="61"/>
  <c r="M225" i="61"/>
  <c r="M387" i="61"/>
  <c r="M63" i="45"/>
  <c r="M144" i="45"/>
  <c r="M387" i="45"/>
  <c r="M873" i="45"/>
  <c r="M549" i="45"/>
  <c r="M792" i="45"/>
  <c r="M630" i="45"/>
  <c r="M306" i="45"/>
  <c r="M225" i="45"/>
  <c r="M711" i="45"/>
  <c r="M468" i="45"/>
  <c r="A314" i="42"/>
  <c r="F232" i="42"/>
  <c r="A330" i="42"/>
  <c r="F248" i="42"/>
  <c r="A356" i="42"/>
  <c r="F274" i="42"/>
  <c r="F225" i="42"/>
  <c r="A307" i="42"/>
  <c r="A268" i="42"/>
  <c r="F186" i="42"/>
  <c r="A251" i="42"/>
  <c r="F113" i="42"/>
  <c r="A195" i="42"/>
  <c r="A203" i="42"/>
  <c r="F121" i="42"/>
  <c r="F129" i="42"/>
  <c r="A211" i="42"/>
  <c r="A227" i="42"/>
  <c r="F145" i="42"/>
  <c r="A235" i="42"/>
  <c r="F153" i="42"/>
  <c r="F161" i="42"/>
  <c r="A243" i="42"/>
  <c r="A319" i="42"/>
  <c r="F237" i="42"/>
  <c r="F233" i="42"/>
  <c r="A315" i="42"/>
  <c r="A300" i="42"/>
  <c r="F218" i="42"/>
  <c r="F234" i="42"/>
  <c r="A316" i="42"/>
  <c r="A257" i="42"/>
  <c r="A171" i="42"/>
  <c r="F89" i="42"/>
  <c r="A179" i="42"/>
  <c r="F97" i="42"/>
  <c r="A172" i="42"/>
  <c r="F90" i="42"/>
  <c r="A180" i="42"/>
  <c r="F98" i="42"/>
  <c r="A188" i="42"/>
  <c r="F106" i="42"/>
  <c r="A360" i="42"/>
  <c r="F278" i="42"/>
  <c r="A286" i="42"/>
  <c r="F204" i="42"/>
  <c r="A622" i="42"/>
  <c r="F540" i="42"/>
  <c r="A720" i="42"/>
  <c r="F638" i="42"/>
  <c r="F294" i="42"/>
  <c r="F310" i="42"/>
  <c r="F318" i="42"/>
  <c r="F326" i="42"/>
  <c r="F422" i="42"/>
  <c r="F502" i="42"/>
  <c r="F526" i="42"/>
  <c r="F550" i="42"/>
  <c r="F558" i="42"/>
  <c r="A665" i="42"/>
  <c r="F583" i="42"/>
  <c r="A681" i="42"/>
  <c r="F599" i="42"/>
  <c r="F623" i="42"/>
  <c r="A705" i="42"/>
  <c r="A713" i="42"/>
  <c r="F631" i="42"/>
  <c r="A721" i="42"/>
  <c r="F639" i="42"/>
  <c r="F655" i="42"/>
  <c r="A737" i="42"/>
  <c r="A177" i="42"/>
  <c r="A191" i="42"/>
  <c r="A209" i="42"/>
  <c r="A223" i="42"/>
  <c r="A239" i="42"/>
  <c r="A260" i="42"/>
  <c r="F87" i="42"/>
  <c r="F103" i="42"/>
  <c r="F111" i="42"/>
  <c r="F119" i="42"/>
  <c r="F135" i="42"/>
  <c r="F143" i="42"/>
  <c r="F151" i="42"/>
  <c r="F159" i="42"/>
  <c r="F167" i="42"/>
  <c r="F199" i="42"/>
  <c r="F207" i="42"/>
  <c r="F255" i="42"/>
  <c r="F271" i="42"/>
  <c r="F295" i="42"/>
  <c r="F303" i="42"/>
  <c r="F311" i="42"/>
  <c r="F327" i="42"/>
  <c r="F431" i="42"/>
  <c r="F439" i="42"/>
  <c r="F447" i="42"/>
  <c r="F463" i="42"/>
  <c r="F487" i="42"/>
  <c r="F495" i="42"/>
  <c r="F527" i="42"/>
  <c r="F535" i="42"/>
  <c r="A668" i="42"/>
  <c r="A220" i="42"/>
  <c r="F88" i="42"/>
  <c r="F104" i="42"/>
  <c r="F112" i="42"/>
  <c r="F120" i="42"/>
  <c r="F136" i="42"/>
  <c r="F144" i="42"/>
  <c r="F152" i="42"/>
  <c r="F168" i="42"/>
  <c r="F184" i="42"/>
  <c r="F192" i="42"/>
  <c r="F200" i="42"/>
  <c r="F208" i="42"/>
  <c r="F216" i="42"/>
  <c r="F224" i="42"/>
  <c r="F240" i="42"/>
  <c r="F256" i="42"/>
  <c r="F280" i="42"/>
  <c r="F304" i="42"/>
  <c r="F312" i="42"/>
  <c r="F376" i="42"/>
  <c r="F392" i="42"/>
  <c r="F400" i="42"/>
  <c r="F408" i="42"/>
  <c r="F416" i="42"/>
  <c r="F440" i="42"/>
  <c r="F448" i="42"/>
  <c r="F472" i="42"/>
  <c r="F496" i="42"/>
  <c r="F512" i="42"/>
  <c r="F528" i="42"/>
  <c r="F536" i="42"/>
  <c r="F544" i="42"/>
  <c r="F552" i="42"/>
  <c r="F568" i="42"/>
  <c r="A690" i="42"/>
  <c r="F608" i="42"/>
  <c r="F640" i="42"/>
  <c r="A722" i="42"/>
  <c r="A691" i="42"/>
  <c r="F609" i="42"/>
  <c r="A699" i="42"/>
  <c r="F617" i="42"/>
  <c r="A181" i="42"/>
  <c r="A231" i="42"/>
  <c r="F185" i="42"/>
  <c r="F193" i="42"/>
  <c r="F201" i="42"/>
  <c r="F217" i="42"/>
  <c r="F241" i="42"/>
  <c r="F249" i="42"/>
  <c r="F281" i="42"/>
  <c r="F289" i="42"/>
  <c r="F337" i="42"/>
  <c r="F353" i="42"/>
  <c r="F377" i="42"/>
  <c r="F385" i="42"/>
  <c r="F393" i="42"/>
  <c r="F409" i="42"/>
  <c r="F513" i="42"/>
  <c r="F521" i="42"/>
  <c r="F529" i="42"/>
  <c r="F545" i="42"/>
  <c r="F569" i="42"/>
  <c r="F577" i="42"/>
  <c r="F646" i="42"/>
  <c r="A728" i="42"/>
  <c r="F648" i="42"/>
  <c r="A666" i="42"/>
  <c r="F584" i="42"/>
  <c r="F632" i="42"/>
  <c r="A714" i="42"/>
  <c r="A660" i="42"/>
  <c r="F578" i="42"/>
  <c r="A676" i="42"/>
  <c r="F594" i="42"/>
  <c r="A692" i="42"/>
  <c r="F610" i="42"/>
  <c r="A700" i="42"/>
  <c r="F618" i="42"/>
  <c r="A708" i="42"/>
  <c r="F626" i="42"/>
  <c r="A716" i="42"/>
  <c r="F634" i="42"/>
  <c r="F650" i="42"/>
  <c r="A732" i="42"/>
  <c r="A182" i="42"/>
  <c r="A197" i="42"/>
  <c r="A214" i="42"/>
  <c r="A246" i="42"/>
  <c r="F114" i="42"/>
  <c r="F122" i="42"/>
  <c r="F130" i="42"/>
  <c r="F146" i="42"/>
  <c r="F154" i="42"/>
  <c r="F162" i="42"/>
  <c r="F170" i="42"/>
  <c r="F194" i="42"/>
  <c r="F202" i="42"/>
  <c r="F226" i="42"/>
  <c r="F250" i="42"/>
  <c r="F266" i="42"/>
  <c r="F282" i="42"/>
  <c r="F290" i="42"/>
  <c r="F298" i="42"/>
  <c r="F306" i="42"/>
  <c r="F322" i="42"/>
  <c r="F338" i="42"/>
  <c r="F362" i="42"/>
  <c r="F386" i="42"/>
  <c r="F394" i="42"/>
  <c r="F402" i="42"/>
  <c r="F458" i="42"/>
  <c r="F474" i="42"/>
  <c r="F482" i="42"/>
  <c r="F490" i="42"/>
  <c r="F498" i="42"/>
  <c r="F522" i="42"/>
  <c r="F530" i="42"/>
  <c r="F554" i="42"/>
  <c r="A736" i="42"/>
  <c r="F654" i="42"/>
  <c r="F91" i="42"/>
  <c r="F107" i="42"/>
  <c r="F131" i="42"/>
  <c r="F139" i="42"/>
  <c r="F147" i="42"/>
  <c r="F163" i="42"/>
  <c r="F267" i="42"/>
  <c r="F275" i="42"/>
  <c r="F283" i="42"/>
  <c r="F299" i="42"/>
  <c r="F323" i="42"/>
  <c r="F331" i="42"/>
  <c r="F363" i="42"/>
  <c r="F371" i="42"/>
  <c r="F419" i="42"/>
  <c r="F435" i="42"/>
  <c r="F459" i="42"/>
  <c r="F467" i="42"/>
  <c r="F475" i="42"/>
  <c r="F491" i="42"/>
  <c r="A677" i="42"/>
  <c r="F595" i="42"/>
  <c r="A685" i="42"/>
  <c r="F603" i="42"/>
  <c r="A693" i="42"/>
  <c r="F611" i="42"/>
  <c r="F627" i="42"/>
  <c r="A709" i="42"/>
  <c r="A733" i="42"/>
  <c r="F651" i="42"/>
  <c r="A741" i="42"/>
  <c r="F659" i="42"/>
  <c r="A707" i="42"/>
  <c r="F625" i="42"/>
  <c r="F657" i="42"/>
  <c r="A739" i="42"/>
  <c r="F580" i="42"/>
  <c r="A662" i="42"/>
  <c r="F604" i="42"/>
  <c r="A686" i="42"/>
  <c r="A694" i="42"/>
  <c r="F612" i="42"/>
  <c r="A718" i="42"/>
  <c r="F636" i="42"/>
  <c r="F92" i="42"/>
  <c r="F116" i="42"/>
  <c r="F140" i="42"/>
  <c r="F148" i="42"/>
  <c r="F196" i="42"/>
  <c r="F212" i="42"/>
  <c r="F228" i="42"/>
  <c r="F236" i="42"/>
  <c r="F244" i="42"/>
  <c r="F252" i="42"/>
  <c r="F276" i="42"/>
  <c r="F284" i="42"/>
  <c r="F308" i="42"/>
  <c r="F332" i="42"/>
  <c r="F340" i="42"/>
  <c r="F348" i="42"/>
  <c r="F364" i="42"/>
  <c r="F372" i="42"/>
  <c r="F380" i="42"/>
  <c r="F388" i="42"/>
  <c r="F404" i="42"/>
  <c r="F420" i="42"/>
  <c r="F444" i="42"/>
  <c r="F468" i="42"/>
  <c r="F476" i="42"/>
  <c r="F484" i="42"/>
  <c r="F556" i="42"/>
  <c r="F564" i="42"/>
  <c r="F572" i="42"/>
  <c r="F117" i="42"/>
  <c r="F125" i="42"/>
  <c r="F173" i="42"/>
  <c r="F189" i="42"/>
  <c r="F213" i="42"/>
  <c r="F221" i="42"/>
  <c r="F229" i="42"/>
  <c r="F245" i="42"/>
  <c r="F349" i="42"/>
  <c r="F357" i="42"/>
  <c r="F365" i="42"/>
  <c r="F381" i="42"/>
  <c r="F405" i="42"/>
  <c r="F413" i="42"/>
  <c r="F445" i="42"/>
  <c r="F453" i="42"/>
  <c r="F461" i="42"/>
  <c r="F493" i="42"/>
  <c r="F501" i="42"/>
  <c r="F517" i="42"/>
  <c r="F541" i="42"/>
  <c r="F549" i="42"/>
  <c r="F557" i="42"/>
  <c r="F573" i="42"/>
  <c r="N64" i="59"/>
  <c r="N145" i="59"/>
  <c r="N64" i="56"/>
  <c r="N145" i="56"/>
  <c r="N144" i="57"/>
  <c r="N63" i="57"/>
  <c r="N63" i="53"/>
  <c r="N144" i="53"/>
  <c r="N145" i="54"/>
  <c r="N64" i="54"/>
  <c r="N145" i="55"/>
  <c r="N64" i="55"/>
  <c r="N144" i="51"/>
  <c r="N63" i="51"/>
  <c r="N144" i="52"/>
  <c r="N63" i="52"/>
  <c r="N64" i="58"/>
  <c r="N145" i="58"/>
  <c r="N144" i="50"/>
  <c r="N63" i="50"/>
  <c r="N145" i="49"/>
  <c r="N64" i="49"/>
  <c r="N145" i="48"/>
  <c r="N64" i="48"/>
  <c r="N144" i="47"/>
  <c r="N63" i="47"/>
  <c r="M144" i="61"/>
  <c r="M63" i="61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354" i="42" l="1"/>
  <c r="F258" i="42"/>
  <c r="F210" i="42"/>
  <c r="F190" i="42"/>
  <c r="F329" i="42"/>
  <c r="F176" i="42"/>
  <c r="F436" i="42"/>
  <c r="A702" i="42"/>
  <c r="A784" i="42" s="1"/>
  <c r="F600" i="42"/>
  <c r="F272" i="42"/>
  <c r="F504" i="42"/>
  <c r="F518" i="42"/>
  <c r="F187" i="42"/>
  <c r="F292" i="42"/>
  <c r="F288" i="42"/>
  <c r="F205" i="42"/>
  <c r="F324" i="42"/>
  <c r="F374" i="42"/>
  <c r="F247" i="42"/>
  <c r="F538" i="42"/>
  <c r="F219" i="42"/>
  <c r="F265" i="42"/>
  <c r="F456" i="42"/>
  <c r="F575" i="42"/>
  <c r="F411" i="42"/>
  <c r="F297" i="42"/>
  <c r="F543" i="42"/>
  <c r="F215" i="42"/>
  <c r="F379" i="42"/>
  <c r="F238" i="42"/>
  <c r="F320" i="42"/>
  <c r="F566" i="42"/>
  <c r="F242" i="42"/>
  <c r="F183" i="42"/>
  <c r="F206" i="42"/>
  <c r="A488" i="42"/>
  <c r="F406" i="42"/>
  <c r="N308" i="59"/>
  <c r="N470" i="59"/>
  <c r="N227" i="59"/>
  <c r="N551" i="59"/>
  <c r="N389" i="59"/>
  <c r="N227" i="58"/>
  <c r="N470" i="58"/>
  <c r="N389" i="58"/>
  <c r="N551" i="58"/>
  <c r="N308" i="58"/>
  <c r="N550" i="57"/>
  <c r="N307" i="57"/>
  <c r="N388" i="57"/>
  <c r="N469" i="57"/>
  <c r="N226" i="57"/>
  <c r="N389" i="56"/>
  <c r="N308" i="56"/>
  <c r="N470" i="56"/>
  <c r="N227" i="56"/>
  <c r="N551" i="56"/>
  <c r="N470" i="55"/>
  <c r="N389" i="55"/>
  <c r="N227" i="55"/>
  <c r="N308" i="55"/>
  <c r="N551" i="55"/>
  <c r="N227" i="54"/>
  <c r="N308" i="54"/>
  <c r="N389" i="54"/>
  <c r="N551" i="54"/>
  <c r="N470" i="54"/>
  <c r="N550" i="53"/>
  <c r="N307" i="53"/>
  <c r="N226" i="53"/>
  <c r="N388" i="53"/>
  <c r="N469" i="53"/>
  <c r="N469" i="52"/>
  <c r="N307" i="52"/>
  <c r="N388" i="52"/>
  <c r="N226" i="52"/>
  <c r="N550" i="52"/>
  <c r="N469" i="51"/>
  <c r="N307" i="51"/>
  <c r="N550" i="51"/>
  <c r="N226" i="51"/>
  <c r="N388" i="51"/>
  <c r="N550" i="50"/>
  <c r="N469" i="50"/>
  <c r="N388" i="50"/>
  <c r="N307" i="50"/>
  <c r="N226" i="50"/>
  <c r="N470" i="49"/>
  <c r="N308" i="49"/>
  <c r="N389" i="49"/>
  <c r="N227" i="49"/>
  <c r="N551" i="49"/>
  <c r="N470" i="48"/>
  <c r="N308" i="48"/>
  <c r="N227" i="48"/>
  <c r="N389" i="48"/>
  <c r="N551" i="48"/>
  <c r="N307" i="47"/>
  <c r="N550" i="47"/>
  <c r="N226" i="47"/>
  <c r="N388" i="47"/>
  <c r="N469" i="47"/>
  <c r="M307" i="61"/>
  <c r="M469" i="61"/>
  <c r="M388" i="61"/>
  <c r="M712" i="61"/>
  <c r="M550" i="61"/>
  <c r="M226" i="61"/>
  <c r="M793" i="61"/>
  <c r="M631" i="61"/>
  <c r="M874" i="61"/>
  <c r="M793" i="45"/>
  <c r="M874" i="45"/>
  <c r="M226" i="45"/>
  <c r="M388" i="45"/>
  <c r="M550" i="45"/>
  <c r="M307" i="45"/>
  <c r="M712" i="45"/>
  <c r="M631" i="45"/>
  <c r="M469" i="45"/>
  <c r="M64" i="45"/>
  <c r="M145" i="45"/>
  <c r="A789" i="42"/>
  <c r="F707" i="42"/>
  <c r="A775" i="42"/>
  <c r="F693" i="42"/>
  <c r="A768" i="42"/>
  <c r="F686" i="42"/>
  <c r="F197" i="42"/>
  <c r="A279" i="42"/>
  <c r="A796" i="42"/>
  <c r="F714" i="42"/>
  <c r="A810" i="42"/>
  <c r="F728" i="42"/>
  <c r="A763" i="42"/>
  <c r="F681" i="42"/>
  <c r="A764" i="42"/>
  <c r="F682" i="42"/>
  <c r="A438" i="42"/>
  <c r="F356" i="42"/>
  <c r="A264" i="42"/>
  <c r="F182" i="42"/>
  <c r="A782" i="42"/>
  <c r="F700" i="42"/>
  <c r="A781" i="42"/>
  <c r="F699" i="42"/>
  <c r="A342" i="42"/>
  <c r="F260" i="42"/>
  <c r="A704" i="42"/>
  <c r="F622" i="42"/>
  <c r="A262" i="42"/>
  <c r="F180" i="42"/>
  <c r="A452" i="42"/>
  <c r="F370" i="42"/>
  <c r="A350" i="42"/>
  <c r="F268" i="42"/>
  <c r="F220" i="42"/>
  <c r="A302" i="42"/>
  <c r="A321" i="42"/>
  <c r="F239" i="42"/>
  <c r="A803" i="42"/>
  <c r="F721" i="42"/>
  <c r="A747" i="42"/>
  <c r="F665" i="42"/>
  <c r="A325" i="42"/>
  <c r="F243" i="42"/>
  <c r="A412" i="42"/>
  <c r="F330" i="42"/>
  <c r="A818" i="42"/>
  <c r="F736" i="42"/>
  <c r="A773" i="42"/>
  <c r="F691" i="42"/>
  <c r="A305" i="42"/>
  <c r="F223" i="42"/>
  <c r="A368" i="42"/>
  <c r="F286" i="42"/>
  <c r="A254" i="42"/>
  <c r="F172" i="42"/>
  <c r="A401" i="42"/>
  <c r="F319" i="42"/>
  <c r="A351" i="42"/>
  <c r="F269" i="42"/>
  <c r="A823" i="42"/>
  <c r="F741" i="42"/>
  <c r="A750" i="42"/>
  <c r="F668" i="42"/>
  <c r="A291" i="42"/>
  <c r="F209" i="42"/>
  <c r="A795" i="42"/>
  <c r="F713" i="42"/>
  <c r="A800" i="42"/>
  <c r="F718" i="42"/>
  <c r="A798" i="42"/>
  <c r="F716" i="42"/>
  <c r="A758" i="42"/>
  <c r="F676" i="42"/>
  <c r="A273" i="42"/>
  <c r="F191" i="42"/>
  <c r="A787" i="42"/>
  <c r="F705" i="42"/>
  <c r="A442" i="42"/>
  <c r="F360" i="42"/>
  <c r="A261" i="42"/>
  <c r="F179" i="42"/>
  <c r="A397" i="42"/>
  <c r="F315" i="42"/>
  <c r="A317" i="42"/>
  <c r="F235" i="42"/>
  <c r="A389" i="42"/>
  <c r="F307" i="42"/>
  <c r="A744" i="42"/>
  <c r="F662" i="42"/>
  <c r="A802" i="42"/>
  <c r="F720" i="42"/>
  <c r="A383" i="42"/>
  <c r="F301" i="42"/>
  <c r="A774" i="42"/>
  <c r="F692" i="42"/>
  <c r="A339" i="42"/>
  <c r="F257" i="42"/>
  <c r="F211" i="42"/>
  <c r="A293" i="42"/>
  <c r="A429" i="42"/>
  <c r="F347" i="42"/>
  <c r="A396" i="42"/>
  <c r="F314" i="42"/>
  <c r="A815" i="42"/>
  <c r="F733" i="42"/>
  <c r="A759" i="42"/>
  <c r="F677" i="42"/>
  <c r="A328" i="42"/>
  <c r="F246" i="42"/>
  <c r="A313" i="42"/>
  <c r="F231" i="42"/>
  <c r="A772" i="42"/>
  <c r="F690" i="42"/>
  <c r="F177" i="42"/>
  <c r="A259" i="42"/>
  <c r="A285" i="42"/>
  <c r="F203" i="42"/>
  <c r="A814" i="42"/>
  <c r="F732" i="42"/>
  <c r="A748" i="42"/>
  <c r="F666" i="42"/>
  <c r="A804" i="42"/>
  <c r="F722" i="42"/>
  <c r="A369" i="42"/>
  <c r="F287" i="42"/>
  <c r="A767" i="42"/>
  <c r="F685" i="42"/>
  <c r="A398" i="42"/>
  <c r="F316" i="42"/>
  <c r="A333" i="42"/>
  <c r="F251" i="42"/>
  <c r="A776" i="42"/>
  <c r="F694" i="42"/>
  <c r="F739" i="42"/>
  <c r="A821" i="42"/>
  <c r="A791" i="42"/>
  <c r="F709" i="42"/>
  <c r="A296" i="42"/>
  <c r="F214" i="42"/>
  <c r="A790" i="42"/>
  <c r="F708" i="42"/>
  <c r="A742" i="42"/>
  <c r="F660" i="42"/>
  <c r="F730" i="42"/>
  <c r="A812" i="42"/>
  <c r="A263" i="42"/>
  <c r="F181" i="42"/>
  <c r="A819" i="42"/>
  <c r="F737" i="42"/>
  <c r="A270" i="42"/>
  <c r="F188" i="42"/>
  <c r="A253" i="42"/>
  <c r="F171" i="42"/>
  <c r="A382" i="42"/>
  <c r="F300" i="42"/>
  <c r="A309" i="42"/>
  <c r="F227" i="42"/>
  <c r="A277" i="42"/>
  <c r="F195" i="42"/>
  <c r="N145" i="52"/>
  <c r="N64" i="52"/>
  <c r="N145" i="53"/>
  <c r="N64" i="53"/>
  <c r="N145" i="57"/>
  <c r="N64" i="57"/>
  <c r="N146" i="55"/>
  <c r="N65" i="55"/>
  <c r="N145" i="51"/>
  <c r="N64" i="51"/>
  <c r="N146" i="56"/>
  <c r="N65" i="56"/>
  <c r="N65" i="54"/>
  <c r="N146" i="54"/>
  <c r="N146" i="58"/>
  <c r="N65" i="58"/>
  <c r="N146" i="59"/>
  <c r="N65" i="59"/>
  <c r="N145" i="50"/>
  <c r="N64" i="50"/>
  <c r="N65" i="49"/>
  <c r="N146" i="49"/>
  <c r="N65" i="48"/>
  <c r="N146" i="48"/>
  <c r="N64" i="47"/>
  <c r="N145" i="47"/>
  <c r="M145" i="61"/>
  <c r="M64" i="61"/>
  <c r="K15" i="40"/>
  <c r="K14" i="40"/>
  <c r="K13" i="40"/>
  <c r="K12" i="40"/>
  <c r="K11" i="40"/>
  <c r="K10" i="40"/>
  <c r="K9" i="40"/>
  <c r="K8" i="40"/>
  <c r="K7" i="40"/>
  <c r="K6" i="40"/>
  <c r="K5" i="40"/>
  <c r="F702" i="42" l="1"/>
  <c r="A570" i="42"/>
  <c r="F488" i="42"/>
  <c r="N552" i="59"/>
  <c r="N471" i="59"/>
  <c r="N228" i="59"/>
  <c r="N309" i="59"/>
  <c r="N390" i="59"/>
  <c r="N390" i="58"/>
  <c r="N552" i="58"/>
  <c r="N228" i="58"/>
  <c r="N471" i="58"/>
  <c r="N309" i="58"/>
  <c r="N551" i="57"/>
  <c r="N389" i="57"/>
  <c r="N308" i="57"/>
  <c r="N227" i="57"/>
  <c r="N470" i="57"/>
  <c r="N390" i="56"/>
  <c r="N552" i="56"/>
  <c r="N471" i="56"/>
  <c r="N309" i="56"/>
  <c r="N228" i="56"/>
  <c r="N471" i="55"/>
  <c r="N309" i="55"/>
  <c r="N228" i="55"/>
  <c r="N390" i="55"/>
  <c r="N552" i="55"/>
  <c r="N228" i="54"/>
  <c r="N552" i="54"/>
  <c r="N471" i="54"/>
  <c r="N390" i="54"/>
  <c r="N309" i="54"/>
  <c r="N470" i="53"/>
  <c r="N389" i="53"/>
  <c r="N551" i="53"/>
  <c r="N308" i="53"/>
  <c r="N227" i="53"/>
  <c r="N227" i="52"/>
  <c r="N389" i="52"/>
  <c r="N308" i="52"/>
  <c r="N470" i="52"/>
  <c r="N551" i="52"/>
  <c r="N470" i="51"/>
  <c r="N389" i="51"/>
  <c r="N227" i="51"/>
  <c r="N308" i="51"/>
  <c r="N551" i="51"/>
  <c r="N551" i="50"/>
  <c r="N308" i="50"/>
  <c r="N227" i="50"/>
  <c r="N389" i="50"/>
  <c r="N470" i="50"/>
  <c r="N309" i="49"/>
  <c r="N228" i="49"/>
  <c r="N390" i="49"/>
  <c r="N471" i="49"/>
  <c r="N552" i="49"/>
  <c r="N309" i="48"/>
  <c r="N552" i="48"/>
  <c r="N471" i="48"/>
  <c r="N390" i="48"/>
  <c r="N228" i="48"/>
  <c r="N551" i="47"/>
  <c r="N308" i="47"/>
  <c r="N470" i="47"/>
  <c r="N227" i="47"/>
  <c r="N389" i="47"/>
  <c r="M713" i="61"/>
  <c r="M308" i="61"/>
  <c r="M227" i="61"/>
  <c r="M551" i="61"/>
  <c r="M875" i="61"/>
  <c r="M632" i="61"/>
  <c r="M794" i="61"/>
  <c r="M470" i="61"/>
  <c r="M389" i="61"/>
  <c r="M65" i="45"/>
  <c r="M146" i="45"/>
  <c r="M713" i="45"/>
  <c r="M389" i="45"/>
  <c r="M632" i="45"/>
  <c r="M794" i="45"/>
  <c r="M470" i="45"/>
  <c r="M551" i="45"/>
  <c r="M227" i="45"/>
  <c r="M308" i="45"/>
  <c r="M875" i="45"/>
  <c r="A359" i="42"/>
  <c r="F277" i="42"/>
  <c r="A352" i="42"/>
  <c r="F270" i="42"/>
  <c r="F791" i="42"/>
  <c r="A873" i="42"/>
  <c r="A877" i="42"/>
  <c r="F795" i="42"/>
  <c r="A336" i="42"/>
  <c r="F254" i="42"/>
  <c r="A855" i="42"/>
  <c r="F773" i="42"/>
  <c r="A432" i="42"/>
  <c r="F350" i="42"/>
  <c r="A878" i="42"/>
  <c r="F796" i="42"/>
  <c r="A903" i="42"/>
  <c r="F821" i="42"/>
  <c r="A415" i="42"/>
  <c r="F333" i="42"/>
  <c r="A480" i="42"/>
  <c r="F398" i="42"/>
  <c r="A421" i="42"/>
  <c r="F339" i="42"/>
  <c r="A880" i="42"/>
  <c r="F798" i="42"/>
  <c r="A882" i="42"/>
  <c r="F800" i="42"/>
  <c r="A520" i="42"/>
  <c r="F438" i="42"/>
  <c r="A871" i="42"/>
  <c r="F789" i="42"/>
  <c r="A824" i="42"/>
  <c r="F742" i="42"/>
  <c r="A343" i="42"/>
  <c r="F261" i="42"/>
  <c r="A900" i="42"/>
  <c r="F818" i="42"/>
  <c r="A534" i="42"/>
  <c r="F452" i="42"/>
  <c r="A886" i="42"/>
  <c r="F804" i="42"/>
  <c r="A410" i="42"/>
  <c r="F328" i="42"/>
  <c r="A375" i="42"/>
  <c r="F293" i="42"/>
  <c r="A872" i="42"/>
  <c r="F790" i="42"/>
  <c r="A858" i="42"/>
  <c r="F776" i="42"/>
  <c r="A524" i="42"/>
  <c r="F442" i="42"/>
  <c r="A832" i="42"/>
  <c r="F750" i="42"/>
  <c r="A885" i="42"/>
  <c r="F803" i="42"/>
  <c r="A894" i="42"/>
  <c r="F812" i="42"/>
  <c r="F767" i="42"/>
  <c r="A849" i="42"/>
  <c r="A451" i="42"/>
  <c r="F369" i="42"/>
  <c r="A841" i="42"/>
  <c r="F759" i="42"/>
  <c r="A479" i="42"/>
  <c r="F397" i="42"/>
  <c r="A494" i="42"/>
  <c r="F412" i="42"/>
  <c r="A384" i="42"/>
  <c r="F302" i="42"/>
  <c r="F782" i="42"/>
  <c r="A864" i="42"/>
  <c r="A845" i="42"/>
  <c r="F763" i="42"/>
  <c r="A391" i="42"/>
  <c r="F309" i="42"/>
  <c r="A896" i="42"/>
  <c r="F814" i="42"/>
  <c r="A854" i="42"/>
  <c r="F772" i="42"/>
  <c r="A450" i="42"/>
  <c r="F368" i="42"/>
  <c r="F764" i="42"/>
  <c r="A846" i="42"/>
  <c r="A345" i="42"/>
  <c r="F263" i="42"/>
  <c r="A826" i="42"/>
  <c r="F744" i="42"/>
  <c r="A399" i="42"/>
  <c r="F317" i="42"/>
  <c r="A464" i="42"/>
  <c r="F382" i="42"/>
  <c r="A341" i="42"/>
  <c r="F259" i="42"/>
  <c r="A395" i="42"/>
  <c r="F313" i="42"/>
  <c r="F774" i="42"/>
  <c r="A856" i="42"/>
  <c r="A465" i="42"/>
  <c r="F383" i="42"/>
  <c r="F787" i="42"/>
  <c r="A869" i="42"/>
  <c r="A361" i="42"/>
  <c r="F279" i="42"/>
  <c r="A335" i="42"/>
  <c r="F253" i="42"/>
  <c r="A901" i="42"/>
  <c r="F819" i="42"/>
  <c r="A378" i="42"/>
  <c r="F296" i="42"/>
  <c r="A830" i="42"/>
  <c r="F748" i="42"/>
  <c r="A478" i="42"/>
  <c r="F396" i="42"/>
  <c r="A511" i="42"/>
  <c r="F429" i="42"/>
  <c r="A884" i="42"/>
  <c r="F802" i="42"/>
  <c r="A471" i="42"/>
  <c r="F389" i="42"/>
  <c r="A355" i="42"/>
  <c r="F273" i="42"/>
  <c r="A483" i="42"/>
  <c r="F401" i="42"/>
  <c r="A403" i="42"/>
  <c r="F321" i="42"/>
  <c r="A786" i="42"/>
  <c r="F704" i="42"/>
  <c r="F810" i="42"/>
  <c r="A892" i="42"/>
  <c r="A866" i="42"/>
  <c r="F784" i="42"/>
  <c r="A373" i="42"/>
  <c r="F291" i="42"/>
  <c r="A829" i="42"/>
  <c r="F747" i="42"/>
  <c r="A367" i="42"/>
  <c r="F285" i="42"/>
  <c r="F823" i="42"/>
  <c r="A905" i="42"/>
  <c r="A433" i="42"/>
  <c r="F351" i="42"/>
  <c r="A387" i="42"/>
  <c r="F305" i="42"/>
  <c r="A344" i="42"/>
  <c r="F262" i="42"/>
  <c r="A897" i="42"/>
  <c r="F815" i="42"/>
  <c r="A840" i="42"/>
  <c r="F758" i="42"/>
  <c r="A407" i="42"/>
  <c r="F325" i="42"/>
  <c r="A424" i="42"/>
  <c r="F342" i="42"/>
  <c r="A863" i="42"/>
  <c r="F781" i="42"/>
  <c r="A346" i="42"/>
  <c r="F264" i="42"/>
  <c r="A850" i="42"/>
  <c r="F768" i="42"/>
  <c r="A857" i="42"/>
  <c r="F775" i="42"/>
  <c r="N65" i="51"/>
  <c r="N146" i="51"/>
  <c r="N66" i="58"/>
  <c r="N147" i="58"/>
  <c r="N66" i="55"/>
  <c r="N147" i="55"/>
  <c r="N65" i="57"/>
  <c r="N146" i="57"/>
  <c r="N147" i="54"/>
  <c r="N66" i="54"/>
  <c r="N147" i="56"/>
  <c r="N66" i="56"/>
  <c r="N146" i="53"/>
  <c r="N65" i="53"/>
  <c r="N147" i="59"/>
  <c r="N66" i="59"/>
  <c r="N65" i="52"/>
  <c r="N146" i="52"/>
  <c r="N65" i="50"/>
  <c r="N146" i="50"/>
  <c r="N66" i="49"/>
  <c r="N147" i="49"/>
  <c r="N66" i="48"/>
  <c r="N147" i="48"/>
  <c r="N146" i="47"/>
  <c r="N65" i="47"/>
  <c r="M65" i="61"/>
  <c r="M146" i="61"/>
  <c r="AG5" i="41" a="1"/>
  <c r="AG5" i="41" s="1"/>
  <c r="C93" i="41"/>
  <c r="C88" i="41"/>
  <c r="C83" i="41"/>
  <c r="C78" i="41"/>
  <c r="C73" i="41"/>
  <c r="C68" i="41"/>
  <c r="C63" i="41"/>
  <c r="C58" i="41"/>
  <c r="C53" i="41"/>
  <c r="C48" i="41"/>
  <c r="C43" i="41"/>
  <c r="C38" i="41"/>
  <c r="C33" i="41"/>
  <c r="C28" i="41"/>
  <c r="C23" i="41"/>
  <c r="C18" i="41"/>
  <c r="C13" i="41"/>
  <c r="C8" i="41"/>
  <c r="C3" i="41"/>
  <c r="C24" i="41" l="1"/>
  <c r="C67" i="41"/>
  <c r="C86" i="41"/>
  <c r="C20" i="41"/>
  <c r="C60" i="41"/>
  <c r="A652" i="42"/>
  <c r="F570" i="42"/>
  <c r="C62" i="41"/>
  <c r="C22" i="41"/>
  <c r="C64" i="41"/>
  <c r="C71" i="41"/>
  <c r="C7" i="41"/>
  <c r="C76" i="41"/>
  <c r="C31" i="41"/>
  <c r="C36" i="41"/>
  <c r="N391" i="59"/>
  <c r="N553" i="59"/>
  <c r="N229" i="59"/>
  <c r="N472" i="59"/>
  <c r="N310" i="59"/>
  <c r="N310" i="58"/>
  <c r="N229" i="58"/>
  <c r="N391" i="58"/>
  <c r="N553" i="58"/>
  <c r="N472" i="58"/>
  <c r="N309" i="57"/>
  <c r="N228" i="57"/>
  <c r="N471" i="57"/>
  <c r="N552" i="57"/>
  <c r="N390" i="57"/>
  <c r="N391" i="56"/>
  <c r="N229" i="56"/>
  <c r="N310" i="56"/>
  <c r="N553" i="56"/>
  <c r="N472" i="56"/>
  <c r="N229" i="55"/>
  <c r="N310" i="55"/>
  <c r="N553" i="55"/>
  <c r="N472" i="55"/>
  <c r="N391" i="55"/>
  <c r="N391" i="54"/>
  <c r="N553" i="54"/>
  <c r="N472" i="54"/>
  <c r="N229" i="54"/>
  <c r="N310" i="54"/>
  <c r="N390" i="53"/>
  <c r="N471" i="53"/>
  <c r="N309" i="53"/>
  <c r="N228" i="53"/>
  <c r="N552" i="53"/>
  <c r="N390" i="52"/>
  <c r="N309" i="52"/>
  <c r="N228" i="52"/>
  <c r="N552" i="52"/>
  <c r="N471" i="52"/>
  <c r="N471" i="51"/>
  <c r="N309" i="51"/>
  <c r="N228" i="51"/>
  <c r="N390" i="51"/>
  <c r="N552" i="51"/>
  <c r="N471" i="50"/>
  <c r="N390" i="50"/>
  <c r="N228" i="50"/>
  <c r="N552" i="50"/>
  <c r="N309" i="50"/>
  <c r="N229" i="49"/>
  <c r="N553" i="49"/>
  <c r="N472" i="49"/>
  <c r="N310" i="49"/>
  <c r="N391" i="49"/>
  <c r="N310" i="48"/>
  <c r="N553" i="48"/>
  <c r="N391" i="48"/>
  <c r="N472" i="48"/>
  <c r="N229" i="48"/>
  <c r="N309" i="47"/>
  <c r="N471" i="47"/>
  <c r="N390" i="47"/>
  <c r="N228" i="47"/>
  <c r="N552" i="47"/>
  <c r="M471" i="61"/>
  <c r="M714" i="61"/>
  <c r="M552" i="61"/>
  <c r="M633" i="61"/>
  <c r="M876" i="61"/>
  <c r="M390" i="61"/>
  <c r="M228" i="61"/>
  <c r="M309" i="61"/>
  <c r="M795" i="61"/>
  <c r="M633" i="45"/>
  <c r="M714" i="45"/>
  <c r="M795" i="45"/>
  <c r="M876" i="45"/>
  <c r="M471" i="45"/>
  <c r="M228" i="45"/>
  <c r="M390" i="45"/>
  <c r="M309" i="45"/>
  <c r="M552" i="45"/>
  <c r="M66" i="45"/>
  <c r="M147" i="45"/>
  <c r="A945" i="42"/>
  <c r="F863" i="42"/>
  <c r="A914" i="42"/>
  <c r="F832" i="42"/>
  <c r="A418" i="42"/>
  <c r="F336" i="42"/>
  <c r="A951" i="42"/>
  <c r="F869" i="42"/>
  <c r="A466" i="42"/>
  <c r="F384" i="42"/>
  <c r="A954" i="42"/>
  <c r="F872" i="42"/>
  <c r="A425" i="42"/>
  <c r="F343" i="42"/>
  <c r="A906" i="42"/>
  <c r="F824" i="42"/>
  <c r="A964" i="42"/>
  <c r="F882" i="42"/>
  <c r="A441" i="42"/>
  <c r="F359" i="42"/>
  <c r="A506" i="42"/>
  <c r="F424" i="42"/>
  <c r="A922" i="42"/>
  <c r="F840" i="42"/>
  <c r="A469" i="42"/>
  <c r="F387" i="42"/>
  <c r="A553" i="42"/>
  <c r="F471" i="42"/>
  <c r="A427" i="42"/>
  <c r="F345" i="42"/>
  <c r="A473" i="42"/>
  <c r="F391" i="42"/>
  <c r="A927" i="42"/>
  <c r="F845" i="42"/>
  <c r="A606" i="42"/>
  <c r="F524" i="42"/>
  <c r="A497" i="42"/>
  <c r="F415" i="42"/>
  <c r="A959" i="42"/>
  <c r="F877" i="42"/>
  <c r="A955" i="42"/>
  <c r="F873" i="42"/>
  <c r="A437" i="42"/>
  <c r="F355" i="42"/>
  <c r="A560" i="42"/>
  <c r="F478" i="42"/>
  <c r="A443" i="42"/>
  <c r="F361" i="42"/>
  <c r="A978" i="42"/>
  <c r="F896" i="42"/>
  <c r="A932" i="42"/>
  <c r="F850" i="42"/>
  <c r="A477" i="42"/>
  <c r="F395" i="42"/>
  <c r="A936" i="42"/>
  <c r="F854" i="42"/>
  <c r="A953" i="42"/>
  <c r="F871" i="42"/>
  <c r="A962" i="42"/>
  <c r="F880" i="42"/>
  <c r="A966" i="42"/>
  <c r="F884" i="42"/>
  <c r="A923" i="42"/>
  <c r="F841" i="42"/>
  <c r="A533" i="42"/>
  <c r="F451" i="42"/>
  <c r="A514" i="42"/>
  <c r="F432" i="42"/>
  <c r="A426" i="42"/>
  <c r="F344" i="42"/>
  <c r="A974" i="42"/>
  <c r="F892" i="42"/>
  <c r="A912" i="42"/>
  <c r="F830" i="42"/>
  <c r="A423" i="42"/>
  <c r="F341" i="42"/>
  <c r="A546" i="42"/>
  <c r="F464" i="42"/>
  <c r="A481" i="42"/>
  <c r="F399" i="42"/>
  <c r="F849" i="42"/>
  <c r="A931" i="42"/>
  <c r="A616" i="42"/>
  <c r="F534" i="42"/>
  <c r="A938" i="42"/>
  <c r="F856" i="42"/>
  <c r="A868" i="42"/>
  <c r="F786" i="42"/>
  <c r="A948" i="42"/>
  <c r="F866" i="42"/>
  <c r="A946" i="42"/>
  <c r="F864" i="42"/>
  <c r="A911" i="42"/>
  <c r="F829" i="42"/>
  <c r="A985" i="42"/>
  <c r="F903" i="42"/>
  <c r="A428" i="42"/>
  <c r="F346" i="42"/>
  <c r="F905" i="42"/>
  <c r="A987" i="42"/>
  <c r="A485" i="42"/>
  <c r="F403" i="42"/>
  <c r="A593" i="42"/>
  <c r="F511" i="42"/>
  <c r="A417" i="42"/>
  <c r="F335" i="42"/>
  <c r="A532" i="42"/>
  <c r="F450" i="42"/>
  <c r="A576" i="42"/>
  <c r="F494" i="42"/>
  <c r="A561" i="42"/>
  <c r="F479" i="42"/>
  <c r="A967" i="42"/>
  <c r="F885" i="42"/>
  <c r="A492" i="42"/>
  <c r="F410" i="42"/>
  <c r="A937" i="42"/>
  <c r="F855" i="42"/>
  <c r="A968" i="42"/>
  <c r="F886" i="42"/>
  <c r="A602" i="42"/>
  <c r="F520" i="42"/>
  <c r="A503" i="42"/>
  <c r="F421" i="42"/>
  <c r="A562" i="42"/>
  <c r="F480" i="42"/>
  <c r="A455" i="42"/>
  <c r="F373" i="42"/>
  <c r="A565" i="42"/>
  <c r="F483" i="42"/>
  <c r="A928" i="42"/>
  <c r="F846" i="42"/>
  <c r="A976" i="42"/>
  <c r="F894" i="42"/>
  <c r="A979" i="42"/>
  <c r="F897" i="42"/>
  <c r="A515" i="42"/>
  <c r="F433" i="42"/>
  <c r="A983" i="42"/>
  <c r="F901" i="42"/>
  <c r="A457" i="42"/>
  <c r="F375" i="42"/>
  <c r="A939" i="42"/>
  <c r="F857" i="42"/>
  <c r="A489" i="42"/>
  <c r="F407" i="42"/>
  <c r="A449" i="42"/>
  <c r="F367" i="42"/>
  <c r="A460" i="42"/>
  <c r="F378" i="42"/>
  <c r="A547" i="42"/>
  <c r="F465" i="42"/>
  <c r="A908" i="42"/>
  <c r="F826" i="42"/>
  <c r="A940" i="42"/>
  <c r="F858" i="42"/>
  <c r="A982" i="42"/>
  <c r="F900" i="42"/>
  <c r="A960" i="42"/>
  <c r="F878" i="42"/>
  <c r="A434" i="42"/>
  <c r="F352" i="42"/>
  <c r="C41" i="41"/>
  <c r="C11" i="41"/>
  <c r="C91" i="41"/>
  <c r="C61" i="41"/>
  <c r="C81" i="41"/>
  <c r="C6" i="41"/>
  <c r="C46" i="41"/>
  <c r="C52" i="41"/>
  <c r="C21" i="41"/>
  <c r="C26" i="41"/>
  <c r="C66" i="41"/>
  <c r="C27" i="41"/>
  <c r="C42" i="41"/>
  <c r="N148" i="59"/>
  <c r="N67" i="59"/>
  <c r="N147" i="57"/>
  <c r="N66" i="57"/>
  <c r="N148" i="55"/>
  <c r="N67" i="55"/>
  <c r="N148" i="56"/>
  <c r="N67" i="56"/>
  <c r="N66" i="53"/>
  <c r="N147" i="53"/>
  <c r="N148" i="58"/>
  <c r="N67" i="58"/>
  <c r="N67" i="54"/>
  <c r="N148" i="54"/>
  <c r="N147" i="52"/>
  <c r="N66" i="52"/>
  <c r="N147" i="51"/>
  <c r="N66" i="51"/>
  <c r="N147" i="50"/>
  <c r="N66" i="50"/>
  <c r="N148" i="49"/>
  <c r="N67" i="49"/>
  <c r="N148" i="48"/>
  <c r="N67" i="48"/>
  <c r="N147" i="47"/>
  <c r="N66" i="47"/>
  <c r="M147" i="61"/>
  <c r="M66" i="61"/>
  <c r="C32" i="41"/>
  <c r="C72" i="41"/>
  <c r="C82" i="41"/>
  <c r="C84" i="41"/>
  <c r="C5" i="41"/>
  <c r="C15" i="41"/>
  <c r="C25" i="41"/>
  <c r="C35" i="41"/>
  <c r="C45" i="41"/>
  <c r="C55" i="41"/>
  <c r="C65" i="41"/>
  <c r="C75" i="41"/>
  <c r="C85" i="41"/>
  <c r="C92" i="41"/>
  <c r="C4" i="41"/>
  <c r="C14" i="41"/>
  <c r="C34" i="41"/>
  <c r="C44" i="41"/>
  <c r="C54" i="41"/>
  <c r="C74" i="41"/>
  <c r="C16" i="41"/>
  <c r="C56" i="41"/>
  <c r="C12" i="41"/>
  <c r="C17" i="41"/>
  <c r="C37" i="41"/>
  <c r="C47" i="41"/>
  <c r="C57" i="41"/>
  <c r="C77" i="41"/>
  <c r="C87" i="41"/>
  <c r="C9" i="41"/>
  <c r="C19" i="41"/>
  <c r="C29" i="41"/>
  <c r="C39" i="41"/>
  <c r="C49" i="41"/>
  <c r="C59" i="41"/>
  <c r="C69" i="41"/>
  <c r="C79" i="41"/>
  <c r="C89" i="41"/>
  <c r="C10" i="41"/>
  <c r="C30" i="41"/>
  <c r="C40" i="41"/>
  <c r="C50" i="41"/>
  <c r="C70" i="41"/>
  <c r="C80" i="41"/>
  <c r="C90" i="41"/>
  <c r="C51" i="41"/>
  <c r="A734" i="42" l="1"/>
  <c r="F652" i="42"/>
  <c r="N230" i="59"/>
  <c r="N554" i="59"/>
  <c r="N392" i="59"/>
  <c r="N311" i="59"/>
  <c r="N473" i="59"/>
  <c r="N230" i="58"/>
  <c r="N554" i="58"/>
  <c r="N311" i="58"/>
  <c r="N473" i="58"/>
  <c r="N392" i="58"/>
  <c r="N310" i="57"/>
  <c r="N472" i="57"/>
  <c r="N553" i="57"/>
  <c r="N229" i="57"/>
  <c r="N391" i="57"/>
  <c r="N311" i="56"/>
  <c r="N554" i="56"/>
  <c r="N392" i="56"/>
  <c r="N230" i="56"/>
  <c r="N473" i="56"/>
  <c r="N473" i="55"/>
  <c r="N230" i="55"/>
  <c r="N554" i="55"/>
  <c r="N392" i="55"/>
  <c r="N311" i="55"/>
  <c r="N392" i="54"/>
  <c r="N554" i="54"/>
  <c r="N473" i="54"/>
  <c r="N230" i="54"/>
  <c r="N311" i="54"/>
  <c r="N553" i="53"/>
  <c r="N391" i="53"/>
  <c r="N310" i="53"/>
  <c r="N229" i="53"/>
  <c r="N472" i="53"/>
  <c r="N229" i="52"/>
  <c r="N391" i="52"/>
  <c r="N553" i="52"/>
  <c r="N310" i="52"/>
  <c r="N472" i="52"/>
  <c r="N229" i="51"/>
  <c r="N391" i="51"/>
  <c r="N310" i="51"/>
  <c r="N472" i="51"/>
  <c r="N553" i="51"/>
  <c r="N229" i="50"/>
  <c r="N472" i="50"/>
  <c r="N391" i="50"/>
  <c r="N310" i="50"/>
  <c r="N553" i="50"/>
  <c r="N230" i="49"/>
  <c r="N473" i="49"/>
  <c r="N554" i="49"/>
  <c r="N311" i="49"/>
  <c r="N392" i="49"/>
  <c r="N230" i="48"/>
  <c r="N554" i="48"/>
  <c r="N311" i="48"/>
  <c r="N473" i="48"/>
  <c r="N392" i="48"/>
  <c r="N229" i="47"/>
  <c r="N310" i="47"/>
  <c r="N553" i="47"/>
  <c r="N472" i="47"/>
  <c r="N391" i="47"/>
  <c r="M229" i="61"/>
  <c r="M472" i="61"/>
  <c r="M715" i="61"/>
  <c r="M877" i="61"/>
  <c r="M391" i="61"/>
  <c r="M634" i="61"/>
  <c r="M796" i="61"/>
  <c r="M310" i="61"/>
  <c r="M553" i="61"/>
  <c r="M310" i="45"/>
  <c r="M67" i="45"/>
  <c r="M148" i="45"/>
  <c r="M391" i="45"/>
  <c r="M796" i="45"/>
  <c r="M634" i="45"/>
  <c r="M229" i="45"/>
  <c r="M472" i="45"/>
  <c r="M553" i="45"/>
  <c r="M877" i="45"/>
  <c r="M715" i="45"/>
  <c r="A614" i="42"/>
  <c r="F532" i="42"/>
  <c r="A499" i="42"/>
  <c r="F417" i="42"/>
  <c r="A1041" i="42"/>
  <c r="F959" i="42"/>
  <c r="A1067" i="42"/>
  <c r="F985" i="42"/>
  <c r="A698" i="42"/>
  <c r="F616" i="42"/>
  <c r="A519" i="42"/>
  <c r="F437" i="42"/>
  <c r="A555" i="42"/>
  <c r="F473" i="42"/>
  <c r="A1061" i="42"/>
  <c r="F979" i="42"/>
  <c r="A1050" i="42"/>
  <c r="F968" i="42"/>
  <c r="A1019" i="42"/>
  <c r="F937" i="42"/>
  <c r="A574" i="42"/>
  <c r="F492" i="42"/>
  <c r="A950" i="42"/>
  <c r="F868" i="42"/>
  <c r="A1020" i="42"/>
  <c r="F938" i="42"/>
  <c r="A579" i="42"/>
  <c r="F497" i="42"/>
  <c r="F606" i="42"/>
  <c r="A688" i="42"/>
  <c r="A588" i="42"/>
  <c r="F506" i="42"/>
  <c r="A1036" i="42"/>
  <c r="F954" i="42"/>
  <c r="A500" i="42"/>
  <c r="F418" i="42"/>
  <c r="A585" i="42"/>
  <c r="F503" i="42"/>
  <c r="A505" i="42"/>
  <c r="F423" i="42"/>
  <c r="A542" i="42"/>
  <c r="F460" i="42"/>
  <c r="A531" i="42"/>
  <c r="F449" i="42"/>
  <c r="A596" i="42"/>
  <c r="F514" i="42"/>
  <c r="A523" i="42"/>
  <c r="F441" i="42"/>
  <c r="A1046" i="42"/>
  <c r="F964" i="42"/>
  <c r="A1027" i="42"/>
  <c r="F945" i="42"/>
  <c r="A1021" i="42"/>
  <c r="F939" i="42"/>
  <c r="A539" i="42"/>
  <c r="F457" i="42"/>
  <c r="A597" i="42"/>
  <c r="F515" i="42"/>
  <c r="A684" i="42"/>
  <c r="F602" i="42"/>
  <c r="A675" i="42"/>
  <c r="F593" i="42"/>
  <c r="A1030" i="42"/>
  <c r="F948" i="42"/>
  <c r="A994" i="42"/>
  <c r="F912" i="42"/>
  <c r="A1056" i="42"/>
  <c r="F974" i="42"/>
  <c r="A1048" i="42"/>
  <c r="F966" i="42"/>
  <c r="A1044" i="42"/>
  <c r="F962" i="42"/>
  <c r="A525" i="42"/>
  <c r="F443" i="42"/>
  <c r="A1033" i="42"/>
  <c r="F951" i="42"/>
  <c r="A571" i="42"/>
  <c r="F489" i="42"/>
  <c r="A1065" i="42"/>
  <c r="F983" i="42"/>
  <c r="A1013" i="42"/>
  <c r="F931" i="42"/>
  <c r="A1005" i="42"/>
  <c r="F923" i="42"/>
  <c r="A507" i="42"/>
  <c r="F425" i="42"/>
  <c r="A1028" i="42"/>
  <c r="F946" i="42"/>
  <c r="A1042" i="42"/>
  <c r="F960" i="42"/>
  <c r="F928" i="42"/>
  <c r="A1010" i="42"/>
  <c r="A647" i="42"/>
  <c r="F565" i="42"/>
  <c r="A537" i="42"/>
  <c r="F455" i="42"/>
  <c r="A643" i="42"/>
  <c r="F561" i="42"/>
  <c r="A510" i="42"/>
  <c r="F428" i="42"/>
  <c r="A563" i="42"/>
  <c r="F481" i="42"/>
  <c r="A629" i="42"/>
  <c r="F547" i="42"/>
  <c r="A644" i="42"/>
  <c r="F562" i="42"/>
  <c r="A658" i="42"/>
  <c r="F576" i="42"/>
  <c r="A1069" i="42"/>
  <c r="F987" i="42"/>
  <c r="A993" i="42"/>
  <c r="F911" i="42"/>
  <c r="A628" i="42"/>
  <c r="F546" i="42"/>
  <c r="A615" i="42"/>
  <c r="F533" i="42"/>
  <c r="A559" i="42"/>
  <c r="F477" i="42"/>
  <c r="A1014" i="42"/>
  <c r="F932" i="42"/>
  <c r="F955" i="42"/>
  <c r="A1037" i="42"/>
  <c r="A509" i="42"/>
  <c r="F427" i="42"/>
  <c r="A635" i="42"/>
  <c r="F553" i="42"/>
  <c r="A551" i="42"/>
  <c r="F469" i="42"/>
  <c r="A988" i="42"/>
  <c r="F906" i="42"/>
  <c r="A1004" i="42"/>
  <c r="F922" i="42"/>
  <c r="A1060" i="42"/>
  <c r="F978" i="42"/>
  <c r="A1022" i="42"/>
  <c r="F940" i="42"/>
  <c r="A990" i="42"/>
  <c r="F908" i="42"/>
  <c r="A1018" i="42"/>
  <c r="F936" i="42"/>
  <c r="A516" i="42"/>
  <c r="F434" i="42"/>
  <c r="A1064" i="42"/>
  <c r="F982" i="42"/>
  <c r="A1058" i="42"/>
  <c r="F976" i="42"/>
  <c r="A1049" i="42"/>
  <c r="F967" i="42"/>
  <c r="A567" i="42"/>
  <c r="F485" i="42"/>
  <c r="A508" i="42"/>
  <c r="F426" i="42"/>
  <c r="A1035" i="42"/>
  <c r="F953" i="42"/>
  <c r="A642" i="42"/>
  <c r="F560" i="42"/>
  <c r="A1009" i="42"/>
  <c r="F927" i="42"/>
  <c r="A548" i="42"/>
  <c r="F466" i="42"/>
  <c r="A996" i="42"/>
  <c r="F914" i="42"/>
  <c r="N67" i="52"/>
  <c r="N148" i="52"/>
  <c r="N149" i="56"/>
  <c r="N68" i="56"/>
  <c r="N149" i="55"/>
  <c r="N68" i="55"/>
  <c r="N68" i="54"/>
  <c r="N149" i="54"/>
  <c r="N149" i="58"/>
  <c r="N68" i="58"/>
  <c r="N148" i="57"/>
  <c r="N67" i="57"/>
  <c r="N149" i="59"/>
  <c r="N68" i="59"/>
  <c r="N148" i="51"/>
  <c r="N67" i="51"/>
  <c r="N148" i="53"/>
  <c r="N67" i="53"/>
  <c r="N148" i="50"/>
  <c r="N67" i="50"/>
  <c r="N149" i="49"/>
  <c r="N68" i="49"/>
  <c r="N149" i="48"/>
  <c r="N68" i="48"/>
  <c r="N148" i="47"/>
  <c r="N67" i="47"/>
  <c r="M67" i="61"/>
  <c r="M148" i="61"/>
  <c r="A816" i="42" l="1"/>
  <c r="F734" i="42"/>
  <c r="N393" i="59"/>
  <c r="N231" i="59"/>
  <c r="N555" i="59"/>
  <c r="N474" i="59"/>
  <c r="N312" i="59"/>
  <c r="N474" i="58"/>
  <c r="N393" i="58"/>
  <c r="N555" i="58"/>
  <c r="N231" i="58"/>
  <c r="N312" i="58"/>
  <c r="N473" i="57"/>
  <c r="N392" i="57"/>
  <c r="N311" i="57"/>
  <c r="N554" i="57"/>
  <c r="N230" i="57"/>
  <c r="N312" i="56"/>
  <c r="N231" i="56"/>
  <c r="N474" i="56"/>
  <c r="N393" i="56"/>
  <c r="N555" i="56"/>
  <c r="N312" i="55"/>
  <c r="N231" i="55"/>
  <c r="N393" i="55"/>
  <c r="N474" i="55"/>
  <c r="N555" i="55"/>
  <c r="N231" i="54"/>
  <c r="N312" i="54"/>
  <c r="N393" i="54"/>
  <c r="N555" i="54"/>
  <c r="N474" i="54"/>
  <c r="N230" i="53"/>
  <c r="N554" i="53"/>
  <c r="N392" i="53"/>
  <c r="N311" i="53"/>
  <c r="N473" i="53"/>
  <c r="N473" i="52"/>
  <c r="N392" i="52"/>
  <c r="N230" i="52"/>
  <c r="N554" i="52"/>
  <c r="N311" i="52"/>
  <c r="N554" i="51"/>
  <c r="N473" i="51"/>
  <c r="N392" i="51"/>
  <c r="N230" i="51"/>
  <c r="N311" i="51"/>
  <c r="N473" i="50"/>
  <c r="N230" i="50"/>
  <c r="N392" i="50"/>
  <c r="N554" i="50"/>
  <c r="N311" i="50"/>
  <c r="N231" i="49"/>
  <c r="N555" i="49"/>
  <c r="N393" i="49"/>
  <c r="N474" i="49"/>
  <c r="N312" i="49"/>
  <c r="N474" i="48"/>
  <c r="N231" i="48"/>
  <c r="N555" i="48"/>
  <c r="N393" i="48"/>
  <c r="N312" i="48"/>
  <c r="N473" i="47"/>
  <c r="N392" i="47"/>
  <c r="N230" i="47"/>
  <c r="N554" i="47"/>
  <c r="N311" i="47"/>
  <c r="M392" i="61"/>
  <c r="M635" i="61"/>
  <c r="M716" i="61"/>
  <c r="M230" i="61"/>
  <c r="M554" i="61"/>
  <c r="M878" i="61"/>
  <c r="M473" i="61"/>
  <c r="M797" i="61"/>
  <c r="M311" i="61"/>
  <c r="M716" i="45"/>
  <c r="M878" i="45"/>
  <c r="M230" i="45"/>
  <c r="M554" i="45"/>
  <c r="M68" i="45"/>
  <c r="M149" i="45"/>
  <c r="M473" i="45"/>
  <c r="M797" i="45"/>
  <c r="M635" i="45"/>
  <c r="M311" i="45"/>
  <c r="M392" i="45"/>
  <c r="A1140" i="42"/>
  <c r="F1058" i="42"/>
  <c r="A1146" i="42"/>
  <c r="F1064" i="42"/>
  <c r="A1103" i="42"/>
  <c r="F1021" i="42"/>
  <c r="A1117" i="42"/>
  <c r="F1035" i="42"/>
  <c r="A740" i="42"/>
  <c r="F658" i="42"/>
  <c r="F643" i="42"/>
  <c r="A725" i="42"/>
  <c r="A1115" i="42"/>
  <c r="F1033" i="42"/>
  <c r="A1138" i="42"/>
  <c r="F1056" i="42"/>
  <c r="A621" i="42"/>
  <c r="F539" i="42"/>
  <c r="F688" i="42"/>
  <c r="A770" i="42"/>
  <c r="A1102" i="42"/>
  <c r="F1020" i="42"/>
  <c r="A1123" i="42"/>
  <c r="F1041" i="42"/>
  <c r="A630" i="42"/>
  <c r="F548" i="42"/>
  <c r="A1091" i="42"/>
  <c r="F1009" i="42"/>
  <c r="A1100" i="42"/>
  <c r="F1018" i="42"/>
  <c r="A1104" i="42"/>
  <c r="F1022" i="42"/>
  <c r="A591" i="42"/>
  <c r="F509" i="42"/>
  <c r="A1075" i="42"/>
  <c r="F993" i="42"/>
  <c r="A1124" i="42"/>
  <c r="F1042" i="42"/>
  <c r="A607" i="42"/>
  <c r="F525" i="42"/>
  <c r="A1126" i="42"/>
  <c r="F1044" i="42"/>
  <c r="A766" i="42"/>
  <c r="F684" i="42"/>
  <c r="A1128" i="42"/>
  <c r="F1046" i="42"/>
  <c r="A613" i="42"/>
  <c r="F531" i="42"/>
  <c r="A667" i="42"/>
  <c r="F585" i="42"/>
  <c r="A1101" i="42"/>
  <c r="F1019" i="42"/>
  <c r="F629" i="42"/>
  <c r="A711" i="42"/>
  <c r="A645" i="42"/>
  <c r="F563" i="42"/>
  <c r="A619" i="42"/>
  <c r="F537" i="42"/>
  <c r="A1076" i="42"/>
  <c r="F994" i="42"/>
  <c r="A1086" i="42"/>
  <c r="F1004" i="42"/>
  <c r="A605" i="42"/>
  <c r="F523" i="42"/>
  <c r="A678" i="42"/>
  <c r="F596" i="42"/>
  <c r="A1132" i="42"/>
  <c r="F1050" i="42"/>
  <c r="A1149" i="42"/>
  <c r="F1067" i="42"/>
  <c r="A598" i="42"/>
  <c r="F516" i="42"/>
  <c r="A729" i="42"/>
  <c r="F647" i="42"/>
  <c r="A1147" i="42"/>
  <c r="F1065" i="42"/>
  <c r="A757" i="42"/>
  <c r="F675" i="42"/>
  <c r="A587" i="42"/>
  <c r="F505" i="42"/>
  <c r="A590" i="42"/>
  <c r="F508" i="42"/>
  <c r="A649" i="42"/>
  <c r="F567" i="42"/>
  <c r="A1131" i="42"/>
  <c r="F1049" i="42"/>
  <c r="A633" i="42"/>
  <c r="F551" i="42"/>
  <c r="A1119" i="42"/>
  <c r="F1037" i="42"/>
  <c r="A641" i="42"/>
  <c r="F559" i="42"/>
  <c r="A726" i="42"/>
  <c r="F644" i="42"/>
  <c r="A1092" i="42"/>
  <c r="F1010" i="42"/>
  <c r="A1087" i="42"/>
  <c r="F1005" i="42"/>
  <c r="A1118" i="42"/>
  <c r="F1036" i="42"/>
  <c r="A1143" i="42"/>
  <c r="F1061" i="42"/>
  <c r="A581" i="42"/>
  <c r="F499" i="42"/>
  <c r="F615" i="42"/>
  <c r="A697" i="42"/>
  <c r="A1032" i="42"/>
  <c r="F950" i="42"/>
  <c r="A1096" i="42"/>
  <c r="F1014" i="42"/>
  <c r="A1151" i="42"/>
  <c r="F1069" i="42"/>
  <c r="A780" i="42"/>
  <c r="F698" i="42"/>
  <c r="A1110" i="42"/>
  <c r="F1028" i="42"/>
  <c r="A724" i="42"/>
  <c r="F642" i="42"/>
  <c r="A592" i="42"/>
  <c r="F510" i="42"/>
  <c r="A653" i="42"/>
  <c r="F571" i="42"/>
  <c r="A679" i="42"/>
  <c r="F597" i="42"/>
  <c r="A637" i="42"/>
  <c r="F555" i="42"/>
  <c r="A601" i="42"/>
  <c r="F519" i="42"/>
  <c r="A1142" i="42"/>
  <c r="F1060" i="42"/>
  <c r="A1070" i="42"/>
  <c r="F988" i="42"/>
  <c r="A589" i="42"/>
  <c r="F507" i="42"/>
  <c r="A1130" i="42"/>
  <c r="F1048" i="42"/>
  <c r="A624" i="42"/>
  <c r="F542" i="42"/>
  <c r="A582" i="42"/>
  <c r="F500" i="42"/>
  <c r="F579" i="42"/>
  <c r="A661" i="42"/>
  <c r="A1078" i="42"/>
  <c r="F996" i="42"/>
  <c r="A1072" i="42"/>
  <c r="F990" i="42"/>
  <c r="A717" i="42"/>
  <c r="F635" i="42"/>
  <c r="F628" i="42"/>
  <c r="A710" i="42"/>
  <c r="A1095" i="42"/>
  <c r="F1013" i="42"/>
  <c r="A1112" i="42"/>
  <c r="F1030" i="42"/>
  <c r="A1109" i="42"/>
  <c r="F1027" i="42"/>
  <c r="F588" i="42"/>
  <c r="A670" i="42"/>
  <c r="A656" i="42"/>
  <c r="F574" i="42"/>
  <c r="A696" i="42"/>
  <c r="F614" i="42"/>
  <c r="N149" i="51"/>
  <c r="N68" i="51"/>
  <c r="N150" i="54"/>
  <c r="N69" i="54"/>
  <c r="N150" i="55"/>
  <c r="N69" i="55"/>
  <c r="N149" i="57"/>
  <c r="N68" i="57"/>
  <c r="N69" i="56"/>
  <c r="N150" i="56"/>
  <c r="N150" i="59"/>
  <c r="N69" i="59"/>
  <c r="N149" i="53"/>
  <c r="N68" i="53"/>
  <c r="N150" i="58"/>
  <c r="N69" i="58"/>
  <c r="N149" i="52"/>
  <c r="N68" i="52"/>
  <c r="N149" i="50"/>
  <c r="N68" i="50"/>
  <c r="N150" i="49"/>
  <c r="N69" i="49"/>
  <c r="N150" i="48"/>
  <c r="N69" i="48"/>
  <c r="N149" i="47"/>
  <c r="N68" i="47"/>
  <c r="M68" i="61"/>
  <c r="M149" i="61"/>
  <c r="A898" i="42" l="1"/>
  <c r="F816" i="42"/>
  <c r="N556" i="59"/>
  <c r="N394" i="59"/>
  <c r="N232" i="59"/>
  <c r="N313" i="59"/>
  <c r="N475" i="59"/>
  <c r="N313" i="58"/>
  <c r="N475" i="58"/>
  <c r="N232" i="58"/>
  <c r="N394" i="58"/>
  <c r="N556" i="58"/>
  <c r="N474" i="57"/>
  <c r="N312" i="57"/>
  <c r="N231" i="57"/>
  <c r="N393" i="57"/>
  <c r="N555" i="57"/>
  <c r="N475" i="56"/>
  <c r="N313" i="56"/>
  <c r="N556" i="56"/>
  <c r="N394" i="56"/>
  <c r="N232" i="56"/>
  <c r="N313" i="55"/>
  <c r="N232" i="55"/>
  <c r="N475" i="55"/>
  <c r="N394" i="55"/>
  <c r="N556" i="55"/>
  <c r="N556" i="54"/>
  <c r="N475" i="54"/>
  <c r="N232" i="54"/>
  <c r="N394" i="54"/>
  <c r="N313" i="54"/>
  <c r="N555" i="53"/>
  <c r="N474" i="53"/>
  <c r="N312" i="53"/>
  <c r="N231" i="53"/>
  <c r="N393" i="53"/>
  <c r="N474" i="52"/>
  <c r="N393" i="52"/>
  <c r="N312" i="52"/>
  <c r="N555" i="52"/>
  <c r="N231" i="52"/>
  <c r="N555" i="51"/>
  <c r="N393" i="51"/>
  <c r="N474" i="51"/>
  <c r="N231" i="51"/>
  <c r="N312" i="51"/>
  <c r="N393" i="50"/>
  <c r="N474" i="50"/>
  <c r="N555" i="50"/>
  <c r="N231" i="50"/>
  <c r="N312" i="50"/>
  <c r="N556" i="49"/>
  <c r="N394" i="49"/>
  <c r="N232" i="49"/>
  <c r="N313" i="49"/>
  <c r="N475" i="49"/>
  <c r="N313" i="48"/>
  <c r="N394" i="48"/>
  <c r="N232" i="48"/>
  <c r="N475" i="48"/>
  <c r="N556" i="48"/>
  <c r="N393" i="47"/>
  <c r="N231" i="47"/>
  <c r="N474" i="47"/>
  <c r="N312" i="47"/>
  <c r="N555" i="47"/>
  <c r="M393" i="61"/>
  <c r="M555" i="61"/>
  <c r="M636" i="61"/>
  <c r="M312" i="61"/>
  <c r="M879" i="61"/>
  <c r="M231" i="61"/>
  <c r="M717" i="61"/>
  <c r="M798" i="61"/>
  <c r="M474" i="61"/>
  <c r="M555" i="45"/>
  <c r="M393" i="45"/>
  <c r="M636" i="45"/>
  <c r="M231" i="45"/>
  <c r="M879" i="45"/>
  <c r="M474" i="45"/>
  <c r="M717" i="45"/>
  <c r="M69" i="45"/>
  <c r="M150" i="45"/>
  <c r="M312" i="45"/>
  <c r="M798" i="45"/>
  <c r="A752" i="42"/>
  <c r="F670" i="42"/>
  <c r="A1194" i="42"/>
  <c r="F1112" i="42"/>
  <c r="F1095" i="42"/>
  <c r="A1177" i="42"/>
  <c r="A743" i="42"/>
  <c r="F661" i="42"/>
  <c r="A706" i="42"/>
  <c r="F624" i="42"/>
  <c r="A761" i="42"/>
  <c r="F679" i="42"/>
  <c r="A1178" i="42"/>
  <c r="F1096" i="42"/>
  <c r="A808" i="42"/>
  <c r="F726" i="42"/>
  <c r="A1213" i="42"/>
  <c r="F1131" i="42"/>
  <c r="F729" i="42"/>
  <c r="A811" i="42"/>
  <c r="F619" i="42"/>
  <c r="A701" i="42"/>
  <c r="F613" i="42"/>
  <c r="A695" i="42"/>
  <c r="A1206" i="42"/>
  <c r="F1124" i="42"/>
  <c r="A673" i="42"/>
  <c r="F591" i="42"/>
  <c r="A1205" i="42"/>
  <c r="F1123" i="42"/>
  <c r="A1160" i="42"/>
  <c r="F1078" i="42"/>
  <c r="A1224" i="42"/>
  <c r="F1142" i="42"/>
  <c r="A1200" i="42"/>
  <c r="F1118" i="42"/>
  <c r="A1169" i="42"/>
  <c r="F1087" i="42"/>
  <c r="A839" i="42"/>
  <c r="F757" i="42"/>
  <c r="A1231" i="42"/>
  <c r="F1149" i="42"/>
  <c r="A1168" i="42"/>
  <c r="F1086" i="42"/>
  <c r="A1212" i="42"/>
  <c r="F1130" i="42"/>
  <c r="A1210" i="42"/>
  <c r="F1128" i="42"/>
  <c r="A1229" i="42"/>
  <c r="F1147" i="42"/>
  <c r="A1214" i="42"/>
  <c r="F1132" i="42"/>
  <c r="A1157" i="42"/>
  <c r="F1075" i="42"/>
  <c r="A719" i="42"/>
  <c r="F637" i="42"/>
  <c r="A735" i="42"/>
  <c r="F653" i="42"/>
  <c r="F592" i="42"/>
  <c r="A674" i="42"/>
  <c r="A1114" i="42"/>
  <c r="F1032" i="42"/>
  <c r="F678" i="42"/>
  <c r="A760" i="42"/>
  <c r="A1184" i="42"/>
  <c r="F1102" i="42"/>
  <c r="A1228" i="42"/>
  <c r="F1146" i="42"/>
  <c r="F717" i="42"/>
  <c r="A799" i="42"/>
  <c r="F641" i="42"/>
  <c r="A723" i="42"/>
  <c r="A731" i="42"/>
  <c r="F649" i="42"/>
  <c r="A1185" i="42"/>
  <c r="F1103" i="42"/>
  <c r="A683" i="42"/>
  <c r="F601" i="42"/>
  <c r="A1173" i="42"/>
  <c r="F1091" i="42"/>
  <c r="A862" i="42"/>
  <c r="F780" i="42"/>
  <c r="F1151" i="42"/>
  <c r="A1233" i="42"/>
  <c r="F633" i="42"/>
  <c r="A715" i="42"/>
  <c r="A1158" i="42"/>
  <c r="F1076" i="42"/>
  <c r="A1183" i="42"/>
  <c r="F1101" i="42"/>
  <c r="A749" i="42"/>
  <c r="F667" i="42"/>
  <c r="F607" i="42"/>
  <c r="A689" i="42"/>
  <c r="A712" i="42"/>
  <c r="F630" i="42"/>
  <c r="A852" i="42"/>
  <c r="F770" i="42"/>
  <c r="A822" i="42"/>
  <c r="F740" i="42"/>
  <c r="A727" i="42"/>
  <c r="F645" i="42"/>
  <c r="A1186" i="42"/>
  <c r="F1104" i="42"/>
  <c r="A703" i="42"/>
  <c r="F621" i="42"/>
  <c r="A1191" i="42"/>
  <c r="F1109" i="42"/>
  <c r="A664" i="42"/>
  <c r="F582" i="42"/>
  <c r="A806" i="42"/>
  <c r="F724" i="42"/>
  <c r="A1192" i="42"/>
  <c r="F1110" i="42"/>
  <c r="F1092" i="42"/>
  <c r="A1174" i="42"/>
  <c r="F711" i="42"/>
  <c r="A793" i="42"/>
  <c r="A807" i="42"/>
  <c r="F725" i="42"/>
  <c r="A738" i="42"/>
  <c r="F656" i="42"/>
  <c r="A1154" i="42"/>
  <c r="F1072" i="42"/>
  <c r="A779" i="42"/>
  <c r="F697" i="42"/>
  <c r="A1201" i="42"/>
  <c r="F1119" i="42"/>
  <c r="F590" i="42"/>
  <c r="A672" i="42"/>
  <c r="A1208" i="42"/>
  <c r="F1126" i="42"/>
  <c r="A1182" i="42"/>
  <c r="F1100" i="42"/>
  <c r="A1199" i="42"/>
  <c r="F1117" i="42"/>
  <c r="A778" i="42"/>
  <c r="F696" i="42"/>
  <c r="A792" i="42"/>
  <c r="F710" i="42"/>
  <c r="A671" i="42"/>
  <c r="F589" i="42"/>
  <c r="A1152" i="42"/>
  <c r="F1070" i="42"/>
  <c r="A663" i="42"/>
  <c r="F581" i="42"/>
  <c r="A1225" i="42"/>
  <c r="F1143" i="42"/>
  <c r="F587" i="42"/>
  <c r="A669" i="42"/>
  <c r="F598" i="42"/>
  <c r="A680" i="42"/>
  <c r="F605" i="42"/>
  <c r="A687" i="42"/>
  <c r="A848" i="42"/>
  <c r="F766" i="42"/>
  <c r="A1220" i="42"/>
  <c r="F1138" i="42"/>
  <c r="A1197" i="42"/>
  <c r="F1115" i="42"/>
  <c r="A1222" i="42"/>
  <c r="F1140" i="42"/>
  <c r="N150" i="52"/>
  <c r="N69" i="52"/>
  <c r="N151" i="58"/>
  <c r="N70" i="58"/>
  <c r="N150" i="57"/>
  <c r="N69" i="57"/>
  <c r="N150" i="53"/>
  <c r="N69" i="53"/>
  <c r="N151" i="55"/>
  <c r="N70" i="55"/>
  <c r="N151" i="59"/>
  <c r="N70" i="59"/>
  <c r="N151" i="54"/>
  <c r="N70" i="54"/>
  <c r="N150" i="51"/>
  <c r="N69" i="51"/>
  <c r="N151" i="56"/>
  <c r="N70" i="56"/>
  <c r="N150" i="50"/>
  <c r="N69" i="50"/>
  <c r="N151" i="49"/>
  <c r="N70" i="49"/>
  <c r="N151" i="48"/>
  <c r="N70" i="48"/>
  <c r="N150" i="47"/>
  <c r="N69" i="47"/>
  <c r="M150" i="61"/>
  <c r="M69" i="61"/>
  <c r="A980" i="42" l="1"/>
  <c r="F898" i="42"/>
  <c r="N557" i="59"/>
  <c r="N233" i="59"/>
  <c r="N395" i="59"/>
  <c r="N476" i="59"/>
  <c r="N314" i="59"/>
  <c r="N476" i="58"/>
  <c r="N557" i="58"/>
  <c r="N395" i="58"/>
  <c r="N233" i="58"/>
  <c r="N314" i="58"/>
  <c r="N475" i="57"/>
  <c r="N394" i="57"/>
  <c r="N313" i="57"/>
  <c r="N556" i="57"/>
  <c r="N232" i="57"/>
  <c r="N314" i="56"/>
  <c r="N233" i="56"/>
  <c r="N395" i="56"/>
  <c r="N476" i="56"/>
  <c r="N557" i="56"/>
  <c r="N314" i="55"/>
  <c r="N557" i="55"/>
  <c r="N395" i="55"/>
  <c r="N233" i="55"/>
  <c r="N476" i="55"/>
  <c r="N395" i="54"/>
  <c r="N557" i="54"/>
  <c r="N314" i="54"/>
  <c r="N476" i="54"/>
  <c r="N233" i="54"/>
  <c r="N313" i="53"/>
  <c r="N556" i="53"/>
  <c r="N232" i="53"/>
  <c r="N475" i="53"/>
  <c r="N394" i="53"/>
  <c r="N475" i="52"/>
  <c r="N313" i="52"/>
  <c r="N394" i="52"/>
  <c r="N556" i="52"/>
  <c r="N232" i="52"/>
  <c r="N313" i="51"/>
  <c r="N475" i="51"/>
  <c r="N394" i="51"/>
  <c r="N556" i="51"/>
  <c r="N232" i="51"/>
  <c r="N394" i="50"/>
  <c r="N232" i="50"/>
  <c r="N313" i="50"/>
  <c r="N556" i="50"/>
  <c r="N475" i="50"/>
  <c r="N476" i="49"/>
  <c r="N557" i="49"/>
  <c r="N233" i="49"/>
  <c r="N395" i="49"/>
  <c r="N314" i="49"/>
  <c r="N314" i="48"/>
  <c r="N233" i="48"/>
  <c r="N557" i="48"/>
  <c r="N476" i="48"/>
  <c r="N395" i="48"/>
  <c r="N313" i="47"/>
  <c r="N232" i="47"/>
  <c r="N394" i="47"/>
  <c r="N556" i="47"/>
  <c r="N475" i="47"/>
  <c r="M556" i="61"/>
  <c r="M799" i="61"/>
  <c r="M232" i="61"/>
  <c r="M880" i="61"/>
  <c r="M313" i="61"/>
  <c r="M394" i="61"/>
  <c r="M637" i="61"/>
  <c r="M718" i="61"/>
  <c r="M475" i="61"/>
  <c r="M70" i="45"/>
  <c r="M151" i="45"/>
  <c r="M556" i="45"/>
  <c r="M394" i="45"/>
  <c r="M313" i="45"/>
  <c r="M799" i="45"/>
  <c r="M475" i="45"/>
  <c r="M880" i="45"/>
  <c r="M232" i="45"/>
  <c r="M718" i="45"/>
  <c r="M637" i="45"/>
  <c r="F687" i="42"/>
  <c r="A769" i="42"/>
  <c r="F1225" i="42"/>
  <c r="A1307" i="42"/>
  <c r="F1208" i="42"/>
  <c r="A1290" i="42"/>
  <c r="A813" i="42"/>
  <c r="F731" i="42"/>
  <c r="F1224" i="42"/>
  <c r="A1306" i="42"/>
  <c r="A1242" i="42"/>
  <c r="F1160" i="42"/>
  <c r="A1287" i="42"/>
  <c r="F1205" i="42"/>
  <c r="A825" i="42"/>
  <c r="F743" i="42"/>
  <c r="F1197" i="42"/>
  <c r="A1279" i="42"/>
  <c r="A930" i="42"/>
  <c r="F848" i="42"/>
  <c r="F792" i="42"/>
  <c r="A874" i="42"/>
  <c r="A860" i="42"/>
  <c r="F778" i="42"/>
  <c r="A1281" i="42"/>
  <c r="F1199" i="42"/>
  <c r="A861" i="42"/>
  <c r="F779" i="42"/>
  <c r="A1236" i="42"/>
  <c r="F1154" i="42"/>
  <c r="A888" i="42"/>
  <c r="F806" i="42"/>
  <c r="A809" i="42"/>
  <c r="F727" i="42"/>
  <c r="F1158" i="42"/>
  <c r="A1240" i="42"/>
  <c r="A765" i="42"/>
  <c r="F683" i="42"/>
  <c r="A805" i="42"/>
  <c r="F723" i="42"/>
  <c r="A1266" i="42"/>
  <c r="F1184" i="42"/>
  <c r="A842" i="42"/>
  <c r="F760" i="42"/>
  <c r="A756" i="42"/>
  <c r="F674" i="42"/>
  <c r="F1212" i="42"/>
  <c r="A1294" i="42"/>
  <c r="A843" i="42"/>
  <c r="F761" i="42"/>
  <c r="A762" i="42"/>
  <c r="F680" i="42"/>
  <c r="F703" i="42"/>
  <c r="A785" i="42"/>
  <c r="A1196" i="42"/>
  <c r="F1114" i="42"/>
  <c r="A1276" i="42"/>
  <c r="F1194" i="42"/>
  <c r="F1220" i="42"/>
  <c r="A1302" i="42"/>
  <c r="A746" i="42"/>
  <c r="F664" i="42"/>
  <c r="A797" i="42"/>
  <c r="F715" i="42"/>
  <c r="A753" i="42"/>
  <c r="F671" i="42"/>
  <c r="A754" i="42"/>
  <c r="F672" i="42"/>
  <c r="F1228" i="42"/>
  <c r="A1310" i="42"/>
  <c r="A817" i="42"/>
  <c r="F735" i="42"/>
  <c r="F1169" i="42"/>
  <c r="A1251" i="42"/>
  <c r="F1206" i="42"/>
  <c r="A1288" i="42"/>
  <c r="A889" i="42"/>
  <c r="F807" i="42"/>
  <c r="A1273" i="42"/>
  <c r="F1191" i="42"/>
  <c r="A831" i="42"/>
  <c r="F749" i="42"/>
  <c r="F1229" i="42"/>
  <c r="A1311" i="42"/>
  <c r="F1168" i="42"/>
  <c r="A1250" i="42"/>
  <c r="A777" i="42"/>
  <c r="F695" i="42"/>
  <c r="F1213" i="42"/>
  <c r="A1295" i="42"/>
  <c r="A1292" i="42"/>
  <c r="F1210" i="42"/>
  <c r="A820" i="42"/>
  <c r="F738" i="42"/>
  <c r="F1214" i="42"/>
  <c r="A1296" i="42"/>
  <c r="A1264" i="42"/>
  <c r="F1182" i="42"/>
  <c r="A794" i="42"/>
  <c r="F712" i="42"/>
  <c r="A944" i="42"/>
  <c r="F862" i="42"/>
  <c r="F1173" i="42"/>
  <c r="A1255" i="42"/>
  <c r="F799" i="42"/>
  <c r="A881" i="42"/>
  <c r="F719" i="42"/>
  <c r="A801" i="42"/>
  <c r="F1157" i="42"/>
  <c r="A1239" i="42"/>
  <c r="F1200" i="42"/>
  <c r="A1282" i="42"/>
  <c r="A788" i="42"/>
  <c r="F706" i="42"/>
  <c r="A745" i="42"/>
  <c r="F663" i="42"/>
  <c r="F1152" i="42"/>
  <c r="A1234" i="42"/>
  <c r="A755" i="42"/>
  <c r="F673" i="42"/>
  <c r="A1315" i="42"/>
  <c r="F1233" i="42"/>
  <c r="F1185" i="42"/>
  <c r="A1267" i="42"/>
  <c r="A875" i="42"/>
  <c r="F793" i="42"/>
  <c r="F1174" i="42"/>
  <c r="A1256" i="42"/>
  <c r="F1186" i="42"/>
  <c r="A1268" i="42"/>
  <c r="A904" i="42"/>
  <c r="F822" i="42"/>
  <c r="A934" i="42"/>
  <c r="F852" i="42"/>
  <c r="A921" i="42"/>
  <c r="F839" i="42"/>
  <c r="F752" i="42"/>
  <c r="A834" i="42"/>
  <c r="A1304" i="42"/>
  <c r="F1222" i="42"/>
  <c r="F669" i="42"/>
  <c r="A751" i="42"/>
  <c r="F1201" i="42"/>
  <c r="A1283" i="42"/>
  <c r="F1192" i="42"/>
  <c r="A1274" i="42"/>
  <c r="A771" i="42"/>
  <c r="F689" i="42"/>
  <c r="A1265" i="42"/>
  <c r="F1183" i="42"/>
  <c r="F1231" i="42"/>
  <c r="A1313" i="42"/>
  <c r="A783" i="42"/>
  <c r="F701" i="42"/>
  <c r="F811" i="42"/>
  <c r="A893" i="42"/>
  <c r="A890" i="42"/>
  <c r="F808" i="42"/>
  <c r="F1178" i="42"/>
  <c r="A1260" i="42"/>
  <c r="A1259" i="42"/>
  <c r="F1177" i="42"/>
  <c r="N151" i="51"/>
  <c r="N70" i="51"/>
  <c r="N151" i="53"/>
  <c r="N70" i="53"/>
  <c r="N152" i="54"/>
  <c r="N71" i="54"/>
  <c r="N151" i="57"/>
  <c r="N70" i="57"/>
  <c r="N152" i="59"/>
  <c r="N71" i="59"/>
  <c r="N71" i="58"/>
  <c r="N152" i="58"/>
  <c r="N152" i="56"/>
  <c r="N71" i="56"/>
  <c r="N152" i="55"/>
  <c r="N71" i="55"/>
  <c r="N151" i="52"/>
  <c r="N70" i="52"/>
  <c r="N151" i="50"/>
  <c r="N70" i="50"/>
  <c r="N152" i="49"/>
  <c r="N71" i="49"/>
  <c r="N152" i="48"/>
  <c r="N71" i="48"/>
  <c r="N151" i="47"/>
  <c r="N70" i="47"/>
  <c r="M151" i="61"/>
  <c r="M70" i="61"/>
  <c r="F980" i="42" l="1"/>
  <c r="A1062" i="42"/>
  <c r="N558" i="59"/>
  <c r="N315" i="59"/>
  <c r="N396" i="59"/>
  <c r="N234" i="59"/>
  <c r="N477" i="59"/>
  <c r="N477" i="58"/>
  <c r="N234" i="58"/>
  <c r="N558" i="58"/>
  <c r="N315" i="58"/>
  <c r="N396" i="58"/>
  <c r="N233" i="57"/>
  <c r="N476" i="57"/>
  <c r="N395" i="57"/>
  <c r="N314" i="57"/>
  <c r="N557" i="57"/>
  <c r="N315" i="56"/>
  <c r="N477" i="56"/>
  <c r="N558" i="56"/>
  <c r="N234" i="56"/>
  <c r="N396" i="56"/>
  <c r="N558" i="55"/>
  <c r="N477" i="55"/>
  <c r="N315" i="55"/>
  <c r="N234" i="55"/>
  <c r="N396" i="55"/>
  <c r="N315" i="54"/>
  <c r="N234" i="54"/>
  <c r="N558" i="54"/>
  <c r="N396" i="54"/>
  <c r="N477" i="54"/>
  <c r="N557" i="53"/>
  <c r="N233" i="53"/>
  <c r="N476" i="53"/>
  <c r="N314" i="53"/>
  <c r="N395" i="53"/>
  <c r="N395" i="52"/>
  <c r="N314" i="52"/>
  <c r="N476" i="52"/>
  <c r="N557" i="52"/>
  <c r="N233" i="52"/>
  <c r="N314" i="51"/>
  <c r="N233" i="51"/>
  <c r="N557" i="51"/>
  <c r="N476" i="51"/>
  <c r="N395" i="51"/>
  <c r="N557" i="50"/>
  <c r="N395" i="50"/>
  <c r="N233" i="50"/>
  <c r="N314" i="50"/>
  <c r="N476" i="50"/>
  <c r="N477" i="49"/>
  <c r="N315" i="49"/>
  <c r="N234" i="49"/>
  <c r="N396" i="49"/>
  <c r="N558" i="49"/>
  <c r="N477" i="48"/>
  <c r="N234" i="48"/>
  <c r="N558" i="48"/>
  <c r="N315" i="48"/>
  <c r="N396" i="48"/>
  <c r="N314" i="47"/>
  <c r="N557" i="47"/>
  <c r="N233" i="47"/>
  <c r="N476" i="47"/>
  <c r="N395" i="47"/>
  <c r="M557" i="61"/>
  <c r="M719" i="61"/>
  <c r="M395" i="61"/>
  <c r="M314" i="61"/>
  <c r="M233" i="61"/>
  <c r="M800" i="61"/>
  <c r="M476" i="61"/>
  <c r="M881" i="61"/>
  <c r="M638" i="61"/>
  <c r="M314" i="45"/>
  <c r="M557" i="45"/>
  <c r="M395" i="45"/>
  <c r="M638" i="45"/>
  <c r="M800" i="45"/>
  <c r="M881" i="45"/>
  <c r="M476" i="45"/>
  <c r="M233" i="45"/>
  <c r="M719" i="45"/>
  <c r="M71" i="45"/>
  <c r="M152" i="45"/>
  <c r="A1365" i="42"/>
  <c r="F1283" i="42"/>
  <c r="A828" i="42"/>
  <c r="F746" i="42"/>
  <c r="A1356" i="42"/>
  <c r="F1274" i="42"/>
  <c r="A986" i="42"/>
  <c r="F904" i="42"/>
  <c r="A1349" i="42"/>
  <c r="F1267" i="42"/>
  <c r="F755" i="42"/>
  <c r="A837" i="42"/>
  <c r="A1321" i="42"/>
  <c r="F1239" i="42"/>
  <c r="A859" i="42"/>
  <c r="F777" i="42"/>
  <c r="A836" i="42"/>
  <c r="F754" i="42"/>
  <c r="A879" i="42"/>
  <c r="F797" i="42"/>
  <c r="A1322" i="42"/>
  <c r="F1240" i="42"/>
  <c r="A970" i="42"/>
  <c r="F888" i="42"/>
  <c r="A942" i="42"/>
  <c r="F860" i="42"/>
  <c r="A1003" i="42"/>
  <c r="F921" i="42"/>
  <c r="F1268" i="42"/>
  <c r="A1350" i="42"/>
  <c r="A957" i="42"/>
  <c r="F875" i="42"/>
  <c r="A870" i="42"/>
  <c r="F788" i="42"/>
  <c r="A1026" i="42"/>
  <c r="F944" i="42"/>
  <c r="A1370" i="42"/>
  <c r="F1288" i="42"/>
  <c r="A899" i="42"/>
  <c r="F817" i="42"/>
  <c r="F1276" i="42"/>
  <c r="A1358" i="42"/>
  <c r="A924" i="42"/>
  <c r="F842" i="42"/>
  <c r="A956" i="42"/>
  <c r="F874" i="42"/>
  <c r="F1242" i="42"/>
  <c r="A1324" i="42"/>
  <c r="F1290" i="42"/>
  <c r="A1372" i="42"/>
  <c r="A851" i="42"/>
  <c r="F769" i="42"/>
  <c r="A883" i="42"/>
  <c r="F801" i="42"/>
  <c r="F1273" i="42"/>
  <c r="A1355" i="42"/>
  <c r="A971" i="42"/>
  <c r="F889" i="42"/>
  <c r="A925" i="42"/>
  <c r="F843" i="42"/>
  <c r="F1236" i="42"/>
  <c r="A1318" i="42"/>
  <c r="A1342" i="42"/>
  <c r="F1260" i="42"/>
  <c r="A1364" i="42"/>
  <c r="F1282" i="42"/>
  <c r="A1348" i="42"/>
  <c r="F1266" i="42"/>
  <c r="F861" i="42"/>
  <c r="A943" i="42"/>
  <c r="A907" i="42"/>
  <c r="F825" i="42"/>
  <c r="F1307" i="42"/>
  <c r="A1389" i="42"/>
  <c r="A1347" i="42"/>
  <c r="F1265" i="42"/>
  <c r="A1386" i="42"/>
  <c r="F1304" i="42"/>
  <c r="A1377" i="42"/>
  <c r="F1295" i="42"/>
  <c r="A913" i="42"/>
  <c r="F831" i="42"/>
  <c r="A844" i="42"/>
  <c r="F762" i="42"/>
  <c r="A887" i="42"/>
  <c r="F805" i="42"/>
  <c r="A1012" i="42"/>
  <c r="F930" i="42"/>
  <c r="A865" i="42"/>
  <c r="F783" i="42"/>
  <c r="A1392" i="42"/>
  <c r="F1310" i="42"/>
  <c r="A835" i="42"/>
  <c r="F753" i="42"/>
  <c r="F1313" i="42"/>
  <c r="A1395" i="42"/>
  <c r="A1332" i="42"/>
  <c r="F1250" i="42"/>
  <c r="F890" i="42"/>
  <c r="A972" i="42"/>
  <c r="A916" i="42"/>
  <c r="F834" i="42"/>
  <c r="F934" i="42"/>
  <c r="A1016" i="42"/>
  <c r="F1256" i="42"/>
  <c r="A1338" i="42"/>
  <c r="A1337" i="42"/>
  <c r="F1255" i="42"/>
  <c r="A876" i="42"/>
  <c r="F794" i="42"/>
  <c r="F1264" i="42"/>
  <c r="A1346" i="42"/>
  <c r="F1292" i="42"/>
  <c r="A1374" i="42"/>
  <c r="A1393" i="42"/>
  <c r="F1311" i="42"/>
  <c r="F1302" i="42"/>
  <c r="A1384" i="42"/>
  <c r="A1376" i="42"/>
  <c r="F1294" i="42"/>
  <c r="A1363" i="42"/>
  <c r="F1281" i="42"/>
  <c r="F1279" i="42"/>
  <c r="A1361" i="42"/>
  <c r="A833" i="42"/>
  <c r="F751" i="42"/>
  <c r="A1388" i="42"/>
  <c r="F1306" i="42"/>
  <c r="A1397" i="42"/>
  <c r="F1315" i="42"/>
  <c r="A1378" i="42"/>
  <c r="F1296" i="42"/>
  <c r="F1251" i="42"/>
  <c r="A1333" i="42"/>
  <c r="F1196" i="42"/>
  <c r="A1278" i="42"/>
  <c r="A891" i="42"/>
  <c r="F809" i="42"/>
  <c r="A895" i="42"/>
  <c r="F813" i="42"/>
  <c r="F1234" i="42"/>
  <c r="A1316" i="42"/>
  <c r="A963" i="42"/>
  <c r="F881" i="42"/>
  <c r="A902" i="42"/>
  <c r="F820" i="42"/>
  <c r="A838" i="42"/>
  <c r="F756" i="42"/>
  <c r="F1259" i="42"/>
  <c r="A1341" i="42"/>
  <c r="A975" i="42"/>
  <c r="F893" i="42"/>
  <c r="A853" i="42"/>
  <c r="F771" i="42"/>
  <c r="A827" i="42"/>
  <c r="F745" i="42"/>
  <c r="F785" i="42"/>
  <c r="A867" i="42"/>
  <c r="A847" i="42"/>
  <c r="F765" i="42"/>
  <c r="F1287" i="42"/>
  <c r="A1369" i="42"/>
  <c r="N153" i="55"/>
  <c r="N72" i="55"/>
  <c r="N152" i="57"/>
  <c r="N71" i="57"/>
  <c r="N72" i="56"/>
  <c r="N153" i="56"/>
  <c r="N153" i="54"/>
  <c r="N72" i="54"/>
  <c r="N71" i="53"/>
  <c r="N152" i="53"/>
  <c r="N72" i="58"/>
  <c r="N153" i="58"/>
  <c r="N152" i="52"/>
  <c r="N71" i="52"/>
  <c r="N72" i="59"/>
  <c r="N153" i="59"/>
  <c r="N152" i="51"/>
  <c r="N71" i="51"/>
  <c r="N152" i="50"/>
  <c r="N71" i="50"/>
  <c r="N153" i="49"/>
  <c r="N72" i="49"/>
  <c r="N153" i="48"/>
  <c r="N72" i="48"/>
  <c r="N152" i="47"/>
  <c r="N71" i="47"/>
  <c r="M152" i="61"/>
  <c r="M71" i="61"/>
  <c r="F1062" i="42" l="1"/>
  <c r="A1144" i="42"/>
  <c r="N316" i="59"/>
  <c r="N397" i="59"/>
  <c r="N559" i="59"/>
  <c r="N478" i="59"/>
  <c r="N235" i="59"/>
  <c r="N478" i="58"/>
  <c r="N316" i="58"/>
  <c r="N397" i="58"/>
  <c r="N235" i="58"/>
  <c r="N559" i="58"/>
  <c r="N396" i="57"/>
  <c r="N558" i="57"/>
  <c r="N477" i="57"/>
  <c r="N315" i="57"/>
  <c r="N234" i="57"/>
  <c r="N559" i="56"/>
  <c r="N478" i="56"/>
  <c r="N316" i="56"/>
  <c r="N235" i="56"/>
  <c r="N397" i="56"/>
  <c r="N559" i="55"/>
  <c r="N478" i="55"/>
  <c r="N397" i="55"/>
  <c r="N235" i="55"/>
  <c r="N316" i="55"/>
  <c r="N316" i="54"/>
  <c r="N235" i="54"/>
  <c r="N559" i="54"/>
  <c r="N397" i="54"/>
  <c r="N478" i="54"/>
  <c r="N234" i="53"/>
  <c r="N477" i="53"/>
  <c r="N558" i="53"/>
  <c r="N396" i="53"/>
  <c r="N315" i="53"/>
  <c r="N396" i="52"/>
  <c r="N315" i="52"/>
  <c r="N558" i="52"/>
  <c r="N477" i="52"/>
  <c r="N234" i="52"/>
  <c r="N477" i="51"/>
  <c r="N396" i="51"/>
  <c r="N234" i="51"/>
  <c r="N558" i="51"/>
  <c r="N315" i="51"/>
  <c r="N558" i="50"/>
  <c r="N315" i="50"/>
  <c r="N234" i="50"/>
  <c r="N396" i="50"/>
  <c r="N477" i="50"/>
  <c r="N316" i="49"/>
  <c r="N235" i="49"/>
  <c r="N478" i="49"/>
  <c r="N397" i="49"/>
  <c r="N559" i="49"/>
  <c r="N397" i="48"/>
  <c r="N316" i="48"/>
  <c r="N478" i="48"/>
  <c r="N235" i="48"/>
  <c r="N559" i="48"/>
  <c r="N477" i="47"/>
  <c r="N234" i="47"/>
  <c r="N558" i="47"/>
  <c r="N315" i="47"/>
  <c r="N396" i="47"/>
  <c r="M882" i="61"/>
  <c r="M720" i="61"/>
  <c r="M396" i="61"/>
  <c r="M558" i="61"/>
  <c r="M315" i="61"/>
  <c r="M234" i="61"/>
  <c r="M801" i="61"/>
  <c r="M477" i="61"/>
  <c r="M639" i="61"/>
  <c r="M72" i="45"/>
  <c r="M153" i="45"/>
  <c r="M315" i="45"/>
  <c r="M639" i="45"/>
  <c r="M801" i="45"/>
  <c r="M720" i="45"/>
  <c r="M558" i="45"/>
  <c r="M234" i="45"/>
  <c r="M882" i="45"/>
  <c r="M477" i="45"/>
  <c r="M396" i="45"/>
  <c r="A1443" i="42"/>
  <c r="F1361" i="42"/>
  <c r="F1376" i="42"/>
  <c r="A1458" i="42"/>
  <c r="F1374" i="42"/>
  <c r="A1456" i="42"/>
  <c r="A998" i="42"/>
  <c r="F916" i="42"/>
  <c r="A926" i="42"/>
  <c r="F844" i="42"/>
  <c r="A1025" i="42"/>
  <c r="F943" i="42"/>
  <c r="A1053" i="42"/>
  <c r="F971" i="42"/>
  <c r="A933" i="42"/>
  <c r="F851" i="42"/>
  <c r="A1108" i="42"/>
  <c r="F1026" i="42"/>
  <c r="A961" i="42"/>
  <c r="F879" i="42"/>
  <c r="A919" i="42"/>
  <c r="F837" i="42"/>
  <c r="A1068" i="42"/>
  <c r="F986" i="42"/>
  <c r="A935" i="42"/>
  <c r="F853" i="42"/>
  <c r="A1466" i="42"/>
  <c r="F1384" i="42"/>
  <c r="A1094" i="42"/>
  <c r="F1012" i="42"/>
  <c r="A1471" i="42"/>
  <c r="F1389" i="42"/>
  <c r="F1342" i="42"/>
  <c r="A1424" i="42"/>
  <c r="A1437" i="42"/>
  <c r="F1355" i="42"/>
  <c r="A1454" i="42"/>
  <c r="F1372" i="42"/>
  <c r="A1024" i="42"/>
  <c r="F942" i="42"/>
  <c r="A984" i="42"/>
  <c r="F902" i="42"/>
  <c r="F1346" i="42"/>
  <c r="A1428" i="42"/>
  <c r="F1332" i="42"/>
  <c r="A1414" i="42"/>
  <c r="A917" i="42"/>
  <c r="F835" i="42"/>
  <c r="A1039" i="42"/>
  <c r="F957" i="42"/>
  <c r="A918" i="42"/>
  <c r="F836" i="42"/>
  <c r="A910" i="42"/>
  <c r="F828" i="42"/>
  <c r="A909" i="42"/>
  <c r="F827" i="42"/>
  <c r="A1398" i="42"/>
  <c r="F1316" i="42"/>
  <c r="A973" i="42"/>
  <c r="F891" i="42"/>
  <c r="A1432" i="42"/>
  <c r="F1350" i="42"/>
  <c r="F1349" i="42"/>
  <c r="A1431" i="42"/>
  <c r="F1393" i="42"/>
  <c r="A1475" i="42"/>
  <c r="A1054" i="42"/>
  <c r="F972" i="42"/>
  <c r="A920" i="42"/>
  <c r="F838" i="42"/>
  <c r="A958" i="42"/>
  <c r="F876" i="42"/>
  <c r="A1098" i="42"/>
  <c r="F1016" i="42"/>
  <c r="F1347" i="42"/>
  <c r="A1429" i="42"/>
  <c r="A1430" i="42"/>
  <c r="F1348" i="42"/>
  <c r="F1318" i="42"/>
  <c r="A1400" i="42"/>
  <c r="F1370" i="42"/>
  <c r="A1452" i="42"/>
  <c r="A952" i="42"/>
  <c r="F870" i="42"/>
  <c r="A1404" i="42"/>
  <c r="F1322" i="42"/>
  <c r="A1438" i="42"/>
  <c r="F1356" i="42"/>
  <c r="F1363" i="42"/>
  <c r="A1445" i="42"/>
  <c r="A1420" i="42"/>
  <c r="F1338" i="42"/>
  <c r="F1386" i="42"/>
  <c r="A1468" i="42"/>
  <c r="A981" i="42"/>
  <c r="F899" i="42"/>
  <c r="A1052" i="42"/>
  <c r="F970" i="42"/>
  <c r="A1415" i="42"/>
  <c r="F1333" i="42"/>
  <c r="A1479" i="42"/>
  <c r="F1397" i="42"/>
  <c r="A1474" i="42"/>
  <c r="F1392" i="42"/>
  <c r="A947" i="42"/>
  <c r="F865" i="42"/>
  <c r="F1321" i="42"/>
  <c r="A1403" i="42"/>
  <c r="F1369" i="42"/>
  <c r="A1451" i="42"/>
  <c r="A949" i="42"/>
  <c r="F867" i="42"/>
  <c r="A977" i="42"/>
  <c r="F895" i="42"/>
  <c r="A969" i="42"/>
  <c r="F887" i="42"/>
  <c r="A1007" i="42"/>
  <c r="F925" i="42"/>
  <c r="A965" i="42"/>
  <c r="F883" i="42"/>
  <c r="A1038" i="42"/>
  <c r="F956" i="42"/>
  <c r="A1006" i="42"/>
  <c r="F924" i="42"/>
  <c r="A1085" i="42"/>
  <c r="F1003" i="42"/>
  <c r="A929" i="42"/>
  <c r="F847" i="42"/>
  <c r="A1460" i="42"/>
  <c r="F1378" i="42"/>
  <c r="F1388" i="42"/>
  <c r="A1470" i="42"/>
  <c r="A995" i="42"/>
  <c r="F913" i="42"/>
  <c r="F1358" i="42"/>
  <c r="A1440" i="42"/>
  <c r="A1057" i="42"/>
  <c r="F975" i="42"/>
  <c r="A1477" i="42"/>
  <c r="F1395" i="42"/>
  <c r="F1324" i="42"/>
  <c r="A1406" i="42"/>
  <c r="F1341" i="42"/>
  <c r="A1423" i="42"/>
  <c r="A915" i="42"/>
  <c r="F833" i="42"/>
  <c r="A989" i="42"/>
  <c r="F907" i="42"/>
  <c r="A1045" i="42"/>
  <c r="F963" i="42"/>
  <c r="A1360" i="42"/>
  <c r="F1278" i="42"/>
  <c r="F1337" i="42"/>
  <c r="A1419" i="42"/>
  <c r="F1377" i="42"/>
  <c r="A1459" i="42"/>
  <c r="A1446" i="42"/>
  <c r="F1364" i="42"/>
  <c r="A941" i="42"/>
  <c r="F859" i="42"/>
  <c r="F1365" i="42"/>
  <c r="A1447" i="42"/>
  <c r="N154" i="54"/>
  <c r="N73" i="54"/>
  <c r="N154" i="59"/>
  <c r="N73" i="59"/>
  <c r="N73" i="56"/>
  <c r="N154" i="56"/>
  <c r="N153" i="52"/>
  <c r="N72" i="52"/>
  <c r="N153" i="57"/>
  <c r="N72" i="57"/>
  <c r="N154" i="58"/>
  <c r="N73" i="58"/>
  <c r="N153" i="51"/>
  <c r="N72" i="51"/>
  <c r="N154" i="55"/>
  <c r="N73" i="55"/>
  <c r="N153" i="53"/>
  <c r="N72" i="53"/>
  <c r="N153" i="50"/>
  <c r="N72" i="50"/>
  <c r="N73" i="49"/>
  <c r="N154" i="49"/>
  <c r="N73" i="48"/>
  <c r="N154" i="48"/>
  <c r="N72" i="47"/>
  <c r="N153" i="47"/>
  <c r="M153" i="61"/>
  <c r="M72" i="61"/>
  <c r="A1226" i="42" l="1"/>
  <c r="F1144" i="42"/>
  <c r="N236" i="59"/>
  <c r="N560" i="59"/>
  <c r="N479" i="59"/>
  <c r="N317" i="59"/>
  <c r="N398" i="59"/>
  <c r="N317" i="58"/>
  <c r="N398" i="58"/>
  <c r="N236" i="58"/>
  <c r="N479" i="58"/>
  <c r="N560" i="58"/>
  <c r="N397" i="57"/>
  <c r="N235" i="57"/>
  <c r="N316" i="57"/>
  <c r="N559" i="57"/>
  <c r="N478" i="57"/>
  <c r="N317" i="56"/>
  <c r="N479" i="56"/>
  <c r="N560" i="56"/>
  <c r="N398" i="56"/>
  <c r="N236" i="56"/>
  <c r="N398" i="55"/>
  <c r="N560" i="55"/>
  <c r="N479" i="55"/>
  <c r="N317" i="55"/>
  <c r="N236" i="55"/>
  <c r="N317" i="54"/>
  <c r="N560" i="54"/>
  <c r="N398" i="54"/>
  <c r="N479" i="54"/>
  <c r="N236" i="54"/>
  <c r="N559" i="53"/>
  <c r="N235" i="53"/>
  <c r="N397" i="53"/>
  <c r="N478" i="53"/>
  <c r="N316" i="53"/>
  <c r="N559" i="52"/>
  <c r="N397" i="52"/>
  <c r="N316" i="52"/>
  <c r="N478" i="52"/>
  <c r="N235" i="52"/>
  <c r="N397" i="51"/>
  <c r="N316" i="51"/>
  <c r="N478" i="51"/>
  <c r="N235" i="51"/>
  <c r="N559" i="51"/>
  <c r="N478" i="50"/>
  <c r="N397" i="50"/>
  <c r="N559" i="50"/>
  <c r="N316" i="50"/>
  <c r="N235" i="50"/>
  <c r="N479" i="49"/>
  <c r="N317" i="49"/>
  <c r="N236" i="49"/>
  <c r="N560" i="49"/>
  <c r="N398" i="49"/>
  <c r="N317" i="48"/>
  <c r="N236" i="48"/>
  <c r="N398" i="48"/>
  <c r="N560" i="48"/>
  <c r="N479" i="48"/>
  <c r="N478" i="47"/>
  <c r="N316" i="47"/>
  <c r="N397" i="47"/>
  <c r="N235" i="47"/>
  <c r="N559" i="47"/>
  <c r="M316" i="61"/>
  <c r="M640" i="61"/>
  <c r="M721" i="61"/>
  <c r="M883" i="61"/>
  <c r="M397" i="61"/>
  <c r="M235" i="61"/>
  <c r="M559" i="61"/>
  <c r="M802" i="61"/>
  <c r="M478" i="61"/>
  <c r="M316" i="45"/>
  <c r="M397" i="45"/>
  <c r="M802" i="45"/>
  <c r="M721" i="45"/>
  <c r="M235" i="45"/>
  <c r="M559" i="45"/>
  <c r="M478" i="45"/>
  <c r="M640" i="45"/>
  <c r="M883" i="45"/>
  <c r="M73" i="45"/>
  <c r="M154" i="45"/>
  <c r="F1451" i="42"/>
  <c r="A1533" i="42"/>
  <c r="A1029" i="42"/>
  <c r="F947" i="42"/>
  <c r="A1134" i="42"/>
  <c r="F1052" i="42"/>
  <c r="A1488" i="42"/>
  <c r="F1406" i="42"/>
  <c r="A1088" i="42"/>
  <c r="F1006" i="42"/>
  <c r="A1550" i="42"/>
  <c r="F1468" i="42"/>
  <c r="A1034" i="42"/>
  <c r="F952" i="42"/>
  <c r="A991" i="42"/>
  <c r="F909" i="42"/>
  <c r="A1106" i="42"/>
  <c r="F1024" i="42"/>
  <c r="A1506" i="42"/>
  <c r="F1424" i="42"/>
  <c r="A1525" i="42"/>
  <c r="F1443" i="42"/>
  <c r="F1446" i="42"/>
  <c r="A1528" i="42"/>
  <c r="F1460" i="42"/>
  <c r="A1542" i="42"/>
  <c r="A1051" i="42"/>
  <c r="F969" i="42"/>
  <c r="A1059" i="42"/>
  <c r="F977" i="42"/>
  <c r="A1485" i="42"/>
  <c r="F1403" i="42"/>
  <c r="A1556" i="42"/>
  <c r="F1474" i="42"/>
  <c r="A1063" i="42"/>
  <c r="F981" i="42"/>
  <c r="A1520" i="42"/>
  <c r="F1438" i="42"/>
  <c r="A1534" i="42"/>
  <c r="F1452" i="42"/>
  <c r="F1432" i="42"/>
  <c r="A1514" i="42"/>
  <c r="A1150" i="42"/>
  <c r="F1068" i="42"/>
  <c r="F1360" i="42"/>
  <c r="A1442" i="42"/>
  <c r="A1077" i="42"/>
  <c r="F995" i="42"/>
  <c r="F1445" i="42"/>
  <c r="A1527" i="42"/>
  <c r="A1023" i="42"/>
  <c r="F941" i="42"/>
  <c r="A1511" i="42"/>
  <c r="F1429" i="42"/>
  <c r="A1107" i="42"/>
  <c r="F1025" i="42"/>
  <c r="A1522" i="42"/>
  <c r="F1440" i="42"/>
  <c r="A1047" i="42"/>
  <c r="F965" i="42"/>
  <c r="F1098" i="42"/>
  <c r="A1180" i="42"/>
  <c r="A1055" i="42"/>
  <c r="F973" i="42"/>
  <c r="A1121" i="42"/>
  <c r="F1039" i="42"/>
  <c r="A999" i="42"/>
  <c r="F917" i="42"/>
  <c r="A1017" i="42"/>
  <c r="F935" i="42"/>
  <c r="A1015" i="42"/>
  <c r="F933" i="42"/>
  <c r="A1482" i="42"/>
  <c r="F1400" i="42"/>
  <c r="F1428" i="42"/>
  <c r="A1510" i="42"/>
  <c r="A1120" i="42"/>
  <c r="F1038" i="42"/>
  <c r="A1139" i="42"/>
  <c r="F1057" i="42"/>
  <c r="F1404" i="42"/>
  <c r="A1486" i="42"/>
  <c r="A1513" i="42"/>
  <c r="F1431" i="42"/>
  <c r="A1176" i="42"/>
  <c r="F1094" i="42"/>
  <c r="A1529" i="42"/>
  <c r="F1447" i="42"/>
  <c r="F1415" i="42"/>
  <c r="A1497" i="42"/>
  <c r="A1496" i="42"/>
  <c r="F1414" i="42"/>
  <c r="A1066" i="42"/>
  <c r="F984" i="42"/>
  <c r="F1454" i="42"/>
  <c r="A1536" i="42"/>
  <c r="A1043" i="42"/>
  <c r="F961" i="42"/>
  <c r="A1008" i="42"/>
  <c r="F926" i="42"/>
  <c r="F1458" i="42"/>
  <c r="A1540" i="42"/>
  <c r="A1000" i="42"/>
  <c r="F918" i="42"/>
  <c r="F1437" i="42"/>
  <c r="A1519" i="42"/>
  <c r="A1541" i="42"/>
  <c r="F1459" i="42"/>
  <c r="F1419" i="42"/>
  <c r="A1501" i="42"/>
  <c r="A1127" i="42"/>
  <c r="F1045" i="42"/>
  <c r="A1071" i="42"/>
  <c r="F989" i="42"/>
  <c r="A997" i="42"/>
  <c r="F915" i="42"/>
  <c r="A1512" i="42"/>
  <c r="F1430" i="42"/>
  <c r="A1136" i="42"/>
  <c r="F1054" i="42"/>
  <c r="A992" i="42"/>
  <c r="F910" i="42"/>
  <c r="A1190" i="42"/>
  <c r="F1108" i="42"/>
  <c r="A1080" i="42"/>
  <c r="F998" i="42"/>
  <c r="F1479" i="42"/>
  <c r="A1561" i="42"/>
  <c r="A1502" i="42"/>
  <c r="F1420" i="42"/>
  <c r="A1001" i="42"/>
  <c r="F919" i="42"/>
  <c r="F1456" i="42"/>
  <c r="A1538" i="42"/>
  <c r="A1505" i="42"/>
  <c r="F1423" i="42"/>
  <c r="F1477" i="42"/>
  <c r="A1559" i="42"/>
  <c r="A1552" i="42"/>
  <c r="F1470" i="42"/>
  <c r="A1011" i="42"/>
  <c r="F929" i="42"/>
  <c r="A1167" i="42"/>
  <c r="F1085" i="42"/>
  <c r="A1089" i="42"/>
  <c r="F1007" i="42"/>
  <c r="A1031" i="42"/>
  <c r="F949" i="42"/>
  <c r="A1040" i="42"/>
  <c r="F958" i="42"/>
  <c r="A1002" i="42"/>
  <c r="F920" i="42"/>
  <c r="F1475" i="42"/>
  <c r="A1557" i="42"/>
  <c r="F1398" i="42"/>
  <c r="A1480" i="42"/>
  <c r="A1553" i="42"/>
  <c r="F1471" i="42"/>
  <c r="A1548" i="42"/>
  <c r="F1466" i="42"/>
  <c r="A1135" i="42"/>
  <c r="F1053" i="42"/>
  <c r="N74" i="55"/>
  <c r="N155" i="55"/>
  <c r="N73" i="52"/>
  <c r="N154" i="52"/>
  <c r="N73" i="51"/>
  <c r="N154" i="51"/>
  <c r="N155" i="56"/>
  <c r="N74" i="56"/>
  <c r="N74" i="58"/>
  <c r="N155" i="58"/>
  <c r="N155" i="59"/>
  <c r="N74" i="59"/>
  <c r="N154" i="53"/>
  <c r="N73" i="53"/>
  <c r="N73" i="57"/>
  <c r="N154" i="57"/>
  <c r="N155" i="54"/>
  <c r="N74" i="54"/>
  <c r="N73" i="50"/>
  <c r="N154" i="50"/>
  <c r="N74" i="49"/>
  <c r="N155" i="49"/>
  <c r="N155" i="48"/>
  <c r="N74" i="48"/>
  <c r="N154" i="47"/>
  <c r="N73" i="47"/>
  <c r="M73" i="61"/>
  <c r="M154" i="61"/>
  <c r="F1226" i="42" l="1"/>
  <c r="A1308" i="42"/>
  <c r="N399" i="59"/>
  <c r="N480" i="59"/>
  <c r="N237" i="59"/>
  <c r="N561" i="59"/>
  <c r="N318" i="59"/>
  <c r="N480" i="58"/>
  <c r="N318" i="58"/>
  <c r="N237" i="58"/>
  <c r="N561" i="58"/>
  <c r="N399" i="58"/>
  <c r="N560" i="57"/>
  <c r="N236" i="57"/>
  <c r="N317" i="57"/>
  <c r="N398" i="57"/>
  <c r="N479" i="57"/>
  <c r="N480" i="56"/>
  <c r="N561" i="56"/>
  <c r="N237" i="56"/>
  <c r="N318" i="56"/>
  <c r="N399" i="56"/>
  <c r="N237" i="55"/>
  <c r="N318" i="55"/>
  <c r="N399" i="55"/>
  <c r="N561" i="55"/>
  <c r="N480" i="55"/>
  <c r="N561" i="54"/>
  <c r="N318" i="54"/>
  <c r="N480" i="54"/>
  <c r="N237" i="54"/>
  <c r="N399" i="54"/>
  <c r="N317" i="53"/>
  <c r="N398" i="53"/>
  <c r="N479" i="53"/>
  <c r="N236" i="53"/>
  <c r="N560" i="53"/>
  <c r="N236" i="52"/>
  <c r="N317" i="52"/>
  <c r="N479" i="52"/>
  <c r="N560" i="52"/>
  <c r="N398" i="52"/>
  <c r="N236" i="51"/>
  <c r="N560" i="51"/>
  <c r="N398" i="51"/>
  <c r="N317" i="51"/>
  <c r="N479" i="51"/>
  <c r="N398" i="50"/>
  <c r="N236" i="50"/>
  <c r="N317" i="50"/>
  <c r="N479" i="50"/>
  <c r="N560" i="50"/>
  <c r="N480" i="49"/>
  <c r="N237" i="49"/>
  <c r="N318" i="49"/>
  <c r="N399" i="49"/>
  <c r="N561" i="49"/>
  <c r="N318" i="48"/>
  <c r="N561" i="48"/>
  <c r="N480" i="48"/>
  <c r="N237" i="48"/>
  <c r="N399" i="48"/>
  <c r="N317" i="47"/>
  <c r="N479" i="47"/>
  <c r="N236" i="47"/>
  <c r="N398" i="47"/>
  <c r="N560" i="47"/>
  <c r="M884" i="61"/>
  <c r="M317" i="61"/>
  <c r="M722" i="61"/>
  <c r="M560" i="61"/>
  <c r="M236" i="61"/>
  <c r="M641" i="61"/>
  <c r="M479" i="61"/>
  <c r="M803" i="61"/>
  <c r="M398" i="61"/>
  <c r="M74" i="45"/>
  <c r="M155" i="45"/>
  <c r="M722" i="45"/>
  <c r="M803" i="45"/>
  <c r="M479" i="45"/>
  <c r="M641" i="45"/>
  <c r="M236" i="45"/>
  <c r="M560" i="45"/>
  <c r="M317" i="45"/>
  <c r="M884" i="45"/>
  <c r="M398" i="45"/>
  <c r="A1217" i="42"/>
  <c r="F1135" i="42"/>
  <c r="F1480" i="42"/>
  <c r="A1562" i="42"/>
  <c r="A1641" i="42"/>
  <c r="F1559" i="42"/>
  <c r="F1502" i="42"/>
  <c r="A1584" i="42"/>
  <c r="A1218" i="42"/>
  <c r="F1136" i="42"/>
  <c r="A1258" i="42"/>
  <c r="F1176" i="42"/>
  <c r="A1189" i="42"/>
  <c r="F1107" i="42"/>
  <c r="A1593" i="42"/>
  <c r="F1511" i="42"/>
  <c r="A1232" i="42"/>
  <c r="F1150" i="42"/>
  <c r="A1616" i="42"/>
  <c r="F1534" i="42"/>
  <c r="A1632" i="42"/>
  <c r="F1550" i="42"/>
  <c r="A1216" i="42"/>
  <c r="F1134" i="42"/>
  <c r="A1171" i="42"/>
  <c r="F1089" i="42"/>
  <c r="A1643" i="42"/>
  <c r="F1561" i="42"/>
  <c r="A1209" i="42"/>
  <c r="F1127" i="42"/>
  <c r="F1497" i="42"/>
  <c r="A1579" i="42"/>
  <c r="F1139" i="42"/>
  <c r="A1221" i="42"/>
  <c r="A1638" i="42"/>
  <c r="F1556" i="42"/>
  <c r="F1088" i="42"/>
  <c r="A1170" i="42"/>
  <c r="F1501" i="42"/>
  <c r="A1583" i="42"/>
  <c r="A1592" i="42"/>
  <c r="F1510" i="42"/>
  <c r="A1111" i="42"/>
  <c r="F1029" i="42"/>
  <c r="F1167" i="42"/>
  <c r="A1249" i="42"/>
  <c r="A1587" i="42"/>
  <c r="F1505" i="42"/>
  <c r="A1568" i="42"/>
  <c r="F1486" i="42"/>
  <c r="A1099" i="42"/>
  <c r="F1017" i="42"/>
  <c r="F1180" i="42"/>
  <c r="A1262" i="42"/>
  <c r="A1082" i="42"/>
  <c r="F1000" i="42"/>
  <c r="A1564" i="42"/>
  <c r="F1482" i="42"/>
  <c r="A1203" i="42"/>
  <c r="F1121" i="42"/>
  <c r="A1141" i="42"/>
  <c r="F1059" i="42"/>
  <c r="F1512" i="42"/>
  <c r="A1594" i="42"/>
  <c r="A1602" i="42"/>
  <c r="F1520" i="42"/>
  <c r="A1162" i="42"/>
  <c r="F1080" i="42"/>
  <c r="F1120" i="42"/>
  <c r="A1202" i="42"/>
  <c r="A1610" i="42"/>
  <c r="F1528" i="42"/>
  <c r="F1506" i="42"/>
  <c r="A1588" i="42"/>
  <c r="A1084" i="42"/>
  <c r="F1002" i="42"/>
  <c r="A1083" i="42"/>
  <c r="F1001" i="42"/>
  <c r="A1079" i="42"/>
  <c r="F997" i="42"/>
  <c r="F1541" i="42"/>
  <c r="A1623" i="42"/>
  <c r="A1148" i="42"/>
  <c r="F1066" i="42"/>
  <c r="F1553" i="42"/>
  <c r="A1635" i="42"/>
  <c r="F1190" i="42"/>
  <c r="A1272" i="42"/>
  <c r="A1074" i="42"/>
  <c r="F992" i="42"/>
  <c r="F1519" i="42"/>
  <c r="A1601" i="42"/>
  <c r="A1090" i="42"/>
  <c r="F1008" i="42"/>
  <c r="A1611" i="42"/>
  <c r="F1529" i="42"/>
  <c r="A1097" i="42"/>
  <c r="F1015" i="42"/>
  <c r="A1604" i="42"/>
  <c r="F1522" i="42"/>
  <c r="F1442" i="42"/>
  <c r="A1524" i="42"/>
  <c r="A1188" i="42"/>
  <c r="F1106" i="42"/>
  <c r="A1570" i="42"/>
  <c r="F1488" i="42"/>
  <c r="A1639" i="42"/>
  <c r="F1557" i="42"/>
  <c r="F1536" i="42"/>
  <c r="A1618" i="42"/>
  <c r="F1513" i="42"/>
  <c r="A1595" i="42"/>
  <c r="F1540" i="42"/>
  <c r="A1622" i="42"/>
  <c r="A1125" i="42"/>
  <c r="F1043" i="42"/>
  <c r="A1081" i="42"/>
  <c r="F999" i="42"/>
  <c r="A1105" i="42"/>
  <c r="F1023" i="42"/>
  <c r="F1485" i="42"/>
  <c r="A1567" i="42"/>
  <c r="A1624" i="42"/>
  <c r="F1542" i="42"/>
  <c r="A1073" i="42"/>
  <c r="F991" i="42"/>
  <c r="A1116" i="42"/>
  <c r="F1034" i="42"/>
  <c r="A1615" i="42"/>
  <c r="F1533" i="42"/>
  <c r="A1630" i="42"/>
  <c r="F1548" i="42"/>
  <c r="A1129" i="42"/>
  <c r="F1047" i="42"/>
  <c r="A1609" i="42"/>
  <c r="F1527" i="42"/>
  <c r="A1093" i="42"/>
  <c r="F1011" i="42"/>
  <c r="A1122" i="42"/>
  <c r="F1040" i="42"/>
  <c r="A1113" i="42"/>
  <c r="F1031" i="42"/>
  <c r="F1552" i="42"/>
  <c r="A1634" i="42"/>
  <c r="A1620" i="42"/>
  <c r="F1538" i="42"/>
  <c r="A1153" i="42"/>
  <c r="F1071" i="42"/>
  <c r="F1496" i="42"/>
  <c r="A1578" i="42"/>
  <c r="A1137" i="42"/>
  <c r="F1055" i="42"/>
  <c r="A1159" i="42"/>
  <c r="F1077" i="42"/>
  <c r="F1514" i="42"/>
  <c r="A1596" i="42"/>
  <c r="A1145" i="42"/>
  <c r="F1063" i="42"/>
  <c r="A1133" i="42"/>
  <c r="F1051" i="42"/>
  <c r="F1525" i="42"/>
  <c r="A1607" i="42"/>
  <c r="N75" i="54"/>
  <c r="N156" i="54"/>
  <c r="N75" i="56"/>
  <c r="N156" i="56"/>
  <c r="N155" i="57"/>
  <c r="N74" i="57"/>
  <c r="N155" i="51"/>
  <c r="N74" i="51"/>
  <c r="N156" i="59"/>
  <c r="N75" i="59"/>
  <c r="N74" i="53"/>
  <c r="N155" i="53"/>
  <c r="N155" i="52"/>
  <c r="N74" i="52"/>
  <c r="N156" i="58"/>
  <c r="N75" i="58"/>
  <c r="N156" i="55"/>
  <c r="N75" i="55"/>
  <c r="N74" i="50"/>
  <c r="N155" i="50"/>
  <c r="N156" i="49"/>
  <c r="N75" i="49"/>
  <c r="N156" i="48"/>
  <c r="N75" i="48"/>
  <c r="N155" i="47"/>
  <c r="N74" i="47"/>
  <c r="M155" i="61"/>
  <c r="M74" i="61"/>
  <c r="A1390" i="42" l="1"/>
  <c r="F1308" i="42"/>
  <c r="N400" i="59"/>
  <c r="N562" i="59"/>
  <c r="N238" i="59"/>
  <c r="N319" i="59"/>
  <c r="N481" i="59"/>
  <c r="N400" i="58"/>
  <c r="N238" i="58"/>
  <c r="N481" i="58"/>
  <c r="N319" i="58"/>
  <c r="N562" i="58"/>
  <c r="N318" i="57"/>
  <c r="N399" i="57"/>
  <c r="N237" i="57"/>
  <c r="N480" i="57"/>
  <c r="N561" i="57"/>
  <c r="N400" i="56"/>
  <c r="N481" i="56"/>
  <c r="N319" i="56"/>
  <c r="N238" i="56"/>
  <c r="N562" i="56"/>
  <c r="N400" i="55"/>
  <c r="N562" i="55"/>
  <c r="N481" i="55"/>
  <c r="N319" i="55"/>
  <c r="N238" i="55"/>
  <c r="N481" i="54"/>
  <c r="N400" i="54"/>
  <c r="N562" i="54"/>
  <c r="N319" i="54"/>
  <c r="N238" i="54"/>
  <c r="N480" i="53"/>
  <c r="N561" i="53"/>
  <c r="N318" i="53"/>
  <c r="N237" i="53"/>
  <c r="N399" i="53"/>
  <c r="N399" i="52"/>
  <c r="N480" i="52"/>
  <c r="N561" i="52"/>
  <c r="N237" i="52"/>
  <c r="N318" i="52"/>
  <c r="N561" i="51"/>
  <c r="N480" i="51"/>
  <c r="N399" i="51"/>
  <c r="N237" i="51"/>
  <c r="N318" i="51"/>
  <c r="N237" i="50"/>
  <c r="N561" i="50"/>
  <c r="N318" i="50"/>
  <c r="N399" i="50"/>
  <c r="N480" i="50"/>
  <c r="N319" i="49"/>
  <c r="N400" i="49"/>
  <c r="N238" i="49"/>
  <c r="N481" i="49"/>
  <c r="N562" i="49"/>
  <c r="N481" i="48"/>
  <c r="N319" i="48"/>
  <c r="N238" i="48"/>
  <c r="N562" i="48"/>
  <c r="N400" i="48"/>
  <c r="N480" i="47"/>
  <c r="N561" i="47"/>
  <c r="N237" i="47"/>
  <c r="N318" i="47"/>
  <c r="N399" i="47"/>
  <c r="M480" i="61"/>
  <c r="M561" i="61"/>
  <c r="M318" i="61"/>
  <c r="M642" i="61"/>
  <c r="M237" i="61"/>
  <c r="M885" i="61"/>
  <c r="M723" i="61"/>
  <c r="M399" i="61"/>
  <c r="M804" i="61"/>
  <c r="M561" i="45"/>
  <c r="M642" i="45"/>
  <c r="M804" i="45"/>
  <c r="M723" i="45"/>
  <c r="M885" i="45"/>
  <c r="M237" i="45"/>
  <c r="M480" i="45"/>
  <c r="M399" i="45"/>
  <c r="M318" i="45"/>
  <c r="M75" i="45"/>
  <c r="M156" i="45"/>
  <c r="A1270" i="42"/>
  <c r="F1188" i="42"/>
  <c r="A1686" i="42"/>
  <c r="F1604" i="42"/>
  <c r="A1705" i="42"/>
  <c r="F1623" i="42"/>
  <c r="A1723" i="42"/>
  <c r="F1641" i="42"/>
  <c r="A1227" i="42"/>
  <c r="F1145" i="42"/>
  <c r="A1716" i="42"/>
  <c r="F1634" i="42"/>
  <c r="A1198" i="42"/>
  <c r="F1116" i="42"/>
  <c r="A1649" i="42"/>
  <c r="F1567" i="42"/>
  <c r="F1611" i="42"/>
  <c r="A1693" i="42"/>
  <c r="A1717" i="42"/>
  <c r="F1635" i="42"/>
  <c r="F1588" i="42"/>
  <c r="A1670" i="42"/>
  <c r="A1676" i="42"/>
  <c r="F1594" i="42"/>
  <c r="A1669" i="42"/>
  <c r="F1587" i="42"/>
  <c r="A1714" i="42"/>
  <c r="F1632" i="42"/>
  <c r="A1300" i="42"/>
  <c r="F1218" i="42"/>
  <c r="A1706" i="42"/>
  <c r="F1624" i="42"/>
  <c r="A1211" i="42"/>
  <c r="F1129" i="42"/>
  <c r="A1331" i="42"/>
  <c r="F1249" i="42"/>
  <c r="A1666" i="42"/>
  <c r="F1584" i="42"/>
  <c r="A1155" i="42"/>
  <c r="F1073" i="42"/>
  <c r="F1595" i="42"/>
  <c r="A1677" i="42"/>
  <c r="F1610" i="42"/>
  <c r="A1692" i="42"/>
  <c r="A1253" i="42"/>
  <c r="F1171" i="42"/>
  <c r="A1340" i="42"/>
  <c r="F1258" i="42"/>
  <c r="A1644" i="42"/>
  <c r="F1562" i="42"/>
  <c r="A1678" i="42"/>
  <c r="F1596" i="42"/>
  <c r="A1712" i="42"/>
  <c r="F1630" i="42"/>
  <c r="A1700" i="42"/>
  <c r="F1618" i="42"/>
  <c r="A1179" i="42"/>
  <c r="F1097" i="42"/>
  <c r="A1156" i="42"/>
  <c r="F1074" i="42"/>
  <c r="A1166" i="42"/>
  <c r="F1084" i="42"/>
  <c r="A1223" i="42"/>
  <c r="F1141" i="42"/>
  <c r="F1203" i="42"/>
  <c r="A1285" i="42"/>
  <c r="A1164" i="42"/>
  <c r="F1082" i="42"/>
  <c r="A1181" i="42"/>
  <c r="F1099" i="42"/>
  <c r="A1193" i="42"/>
  <c r="F1111" i="42"/>
  <c r="A1674" i="42"/>
  <c r="F1592" i="42"/>
  <c r="A1675" i="42"/>
  <c r="F1593" i="42"/>
  <c r="F1153" i="42"/>
  <c r="A1235" i="42"/>
  <c r="F1620" i="42"/>
  <c r="A1702" i="42"/>
  <c r="A1175" i="42"/>
  <c r="F1093" i="42"/>
  <c r="F1609" i="42"/>
  <c r="A1691" i="42"/>
  <c r="F1524" i="42"/>
  <c r="A1606" i="42"/>
  <c r="F1602" i="42"/>
  <c r="A1684" i="42"/>
  <c r="A1646" i="42"/>
  <c r="F1564" i="42"/>
  <c r="F1262" i="42"/>
  <c r="A1344" i="42"/>
  <c r="A1303" i="42"/>
  <c r="F1221" i="42"/>
  <c r="A1291" i="42"/>
  <c r="F1209" i="42"/>
  <c r="A1161" i="42"/>
  <c r="F1079" i="42"/>
  <c r="A1165" i="42"/>
  <c r="F1083" i="42"/>
  <c r="A1314" i="42"/>
  <c r="F1232" i="42"/>
  <c r="F1113" i="42"/>
  <c r="A1195" i="42"/>
  <c r="A1187" i="42"/>
  <c r="F1105" i="42"/>
  <c r="A1704" i="42"/>
  <c r="F1622" i="42"/>
  <c r="F1639" i="42"/>
  <c r="A1721" i="42"/>
  <c r="F1162" i="42"/>
  <c r="A1244" i="42"/>
  <c r="A1298" i="42"/>
  <c r="F1216" i="42"/>
  <c r="A1241" i="42"/>
  <c r="F1159" i="42"/>
  <c r="A1219" i="42"/>
  <c r="F1137" i="42"/>
  <c r="A1204" i="42"/>
  <c r="F1122" i="42"/>
  <c r="A1163" i="42"/>
  <c r="F1081" i="42"/>
  <c r="F1570" i="42"/>
  <c r="A1652" i="42"/>
  <c r="A1172" i="42"/>
  <c r="F1090" i="42"/>
  <c r="A1354" i="42"/>
  <c r="F1272" i="42"/>
  <c r="F1202" i="42"/>
  <c r="A1284" i="42"/>
  <c r="A1665" i="42"/>
  <c r="F1583" i="42"/>
  <c r="F1638" i="42"/>
  <c r="A1720" i="42"/>
  <c r="A1698" i="42"/>
  <c r="F1616" i="42"/>
  <c r="A1660" i="42"/>
  <c r="F1578" i="42"/>
  <c r="A1207" i="42"/>
  <c r="F1125" i="42"/>
  <c r="A1252" i="42"/>
  <c r="F1170" i="42"/>
  <c r="A1689" i="42"/>
  <c r="F1607" i="42"/>
  <c r="A1230" i="42"/>
  <c r="F1148" i="42"/>
  <c r="A1215" i="42"/>
  <c r="F1133" i="42"/>
  <c r="F1615" i="42"/>
  <c r="A1697" i="42"/>
  <c r="F1601" i="42"/>
  <c r="A1683" i="42"/>
  <c r="A1650" i="42"/>
  <c r="F1568" i="42"/>
  <c r="F1579" i="42"/>
  <c r="A1661" i="42"/>
  <c r="A1725" i="42"/>
  <c r="F1643" i="42"/>
  <c r="F1189" i="42"/>
  <c r="A1271" i="42"/>
  <c r="F1217" i="42"/>
  <c r="A1299" i="42"/>
  <c r="N157" i="55"/>
  <c r="N76" i="55"/>
  <c r="N157" i="59"/>
  <c r="N76" i="59"/>
  <c r="N157" i="58"/>
  <c r="N76" i="58"/>
  <c r="N156" i="51"/>
  <c r="N75" i="51"/>
  <c r="N156" i="52"/>
  <c r="N75" i="52"/>
  <c r="N156" i="57"/>
  <c r="N75" i="57"/>
  <c r="N156" i="53"/>
  <c r="N75" i="53"/>
  <c r="N157" i="56"/>
  <c r="N76" i="56"/>
  <c r="N76" i="54"/>
  <c r="N157" i="54"/>
  <c r="N156" i="50"/>
  <c r="N75" i="50"/>
  <c r="N157" i="49"/>
  <c r="N76" i="49"/>
  <c r="N157" i="48"/>
  <c r="N76" i="48"/>
  <c r="N156" i="47"/>
  <c r="N75" i="47"/>
  <c r="M156" i="61"/>
  <c r="M75" i="61"/>
  <c r="A1472" i="42" l="1"/>
  <c r="F1390" i="42"/>
  <c r="N239" i="59"/>
  <c r="N320" i="59"/>
  <c r="N563" i="59"/>
  <c r="N401" i="59"/>
  <c r="N482" i="59"/>
  <c r="N401" i="58"/>
  <c r="N320" i="58"/>
  <c r="N239" i="58"/>
  <c r="N563" i="58"/>
  <c r="N482" i="58"/>
  <c r="N562" i="57"/>
  <c r="N481" i="57"/>
  <c r="N319" i="57"/>
  <c r="N238" i="57"/>
  <c r="N400" i="57"/>
  <c r="N401" i="56"/>
  <c r="N239" i="56"/>
  <c r="N320" i="56"/>
  <c r="N563" i="56"/>
  <c r="N482" i="56"/>
  <c r="N401" i="55"/>
  <c r="N320" i="55"/>
  <c r="N239" i="55"/>
  <c r="N563" i="55"/>
  <c r="N482" i="55"/>
  <c r="N482" i="54"/>
  <c r="N401" i="54"/>
  <c r="N239" i="54"/>
  <c r="N320" i="54"/>
  <c r="N563" i="54"/>
  <c r="N319" i="53"/>
  <c r="N481" i="53"/>
  <c r="N400" i="53"/>
  <c r="N562" i="53"/>
  <c r="N238" i="53"/>
  <c r="N562" i="52"/>
  <c r="N400" i="52"/>
  <c r="N481" i="52"/>
  <c r="N319" i="52"/>
  <c r="N238" i="52"/>
  <c r="N400" i="51"/>
  <c r="N562" i="51"/>
  <c r="N319" i="51"/>
  <c r="N238" i="51"/>
  <c r="N481" i="51"/>
  <c r="N562" i="50"/>
  <c r="N400" i="50"/>
  <c r="N319" i="50"/>
  <c r="N238" i="50"/>
  <c r="N481" i="50"/>
  <c r="N563" i="49"/>
  <c r="N482" i="49"/>
  <c r="N239" i="49"/>
  <c r="N320" i="49"/>
  <c r="N401" i="49"/>
  <c r="N482" i="48"/>
  <c r="N320" i="48"/>
  <c r="N239" i="48"/>
  <c r="N401" i="48"/>
  <c r="N563" i="48"/>
  <c r="N481" i="47"/>
  <c r="N238" i="47"/>
  <c r="N400" i="47"/>
  <c r="N319" i="47"/>
  <c r="N562" i="47"/>
  <c r="M481" i="61"/>
  <c r="M724" i="61"/>
  <c r="M886" i="61"/>
  <c r="M238" i="61"/>
  <c r="M643" i="61"/>
  <c r="M805" i="61"/>
  <c r="M319" i="61"/>
  <c r="M400" i="61"/>
  <c r="M562" i="61"/>
  <c r="M76" i="45"/>
  <c r="M157" i="45"/>
  <c r="M481" i="45"/>
  <c r="M319" i="45"/>
  <c r="M805" i="45"/>
  <c r="M562" i="45"/>
  <c r="M724" i="45"/>
  <c r="M400" i="45"/>
  <c r="M238" i="45"/>
  <c r="M886" i="45"/>
  <c r="M643" i="45"/>
  <c r="F1665" i="42"/>
  <c r="A1747" i="42"/>
  <c r="A1297" i="42"/>
  <c r="F1215" i="42"/>
  <c r="F1230" i="42"/>
  <c r="A1312" i="42"/>
  <c r="A1326" i="42"/>
  <c r="F1244" i="42"/>
  <c r="A1786" i="42"/>
  <c r="F1704" i="42"/>
  <c r="A1385" i="42"/>
  <c r="F1303" i="42"/>
  <c r="A1688" i="42"/>
  <c r="F1606" i="42"/>
  <c r="F1175" i="42"/>
  <c r="A1257" i="42"/>
  <c r="F1285" i="42"/>
  <c r="A1367" i="42"/>
  <c r="F1253" i="42"/>
  <c r="A1335" i="42"/>
  <c r="A1759" i="42"/>
  <c r="F1677" i="42"/>
  <c r="A1293" i="42"/>
  <c r="F1211" i="42"/>
  <c r="F1717" i="42"/>
  <c r="A1799" i="42"/>
  <c r="A1779" i="42"/>
  <c r="F1697" i="42"/>
  <c r="F1354" i="42"/>
  <c r="A1436" i="42"/>
  <c r="A1396" i="42"/>
  <c r="F1314" i="42"/>
  <c r="A1426" i="42"/>
  <c r="F1344" i="42"/>
  <c r="F1702" i="42"/>
  <c r="A1784" i="42"/>
  <c r="A1757" i="42"/>
  <c r="F1675" i="42"/>
  <c r="A1756" i="42"/>
  <c r="F1674" i="42"/>
  <c r="F1700" i="42"/>
  <c r="A1782" i="42"/>
  <c r="A1794" i="42"/>
  <c r="F1712" i="42"/>
  <c r="F1644" i="42"/>
  <c r="A1726" i="42"/>
  <c r="F1669" i="42"/>
  <c r="A1751" i="42"/>
  <c r="F1693" i="42"/>
  <c r="A1775" i="42"/>
  <c r="A1413" i="42"/>
  <c r="F1331" i="42"/>
  <c r="F1706" i="42"/>
  <c r="A1788" i="42"/>
  <c r="F1660" i="42"/>
  <c r="A1742" i="42"/>
  <c r="F1698" i="42"/>
  <c r="A1780" i="42"/>
  <c r="F1223" i="42"/>
  <c r="A1305" i="42"/>
  <c r="A1760" i="42"/>
  <c r="F1678" i="42"/>
  <c r="F1714" i="42"/>
  <c r="A1796" i="42"/>
  <c r="A1731" i="42"/>
  <c r="F1649" i="42"/>
  <c r="A1732" i="42"/>
  <c r="F1650" i="42"/>
  <c r="A1771" i="42"/>
  <c r="F1689" i="42"/>
  <c r="F1252" i="42"/>
  <c r="A1334" i="42"/>
  <c r="F1207" i="42"/>
  <c r="A1289" i="42"/>
  <c r="F1163" i="42"/>
  <c r="A1245" i="42"/>
  <c r="A1803" i="42"/>
  <c r="F1721" i="42"/>
  <c r="A1766" i="42"/>
  <c r="F1684" i="42"/>
  <c r="F1691" i="42"/>
  <c r="A1773" i="42"/>
  <c r="A1263" i="42"/>
  <c r="F1181" i="42"/>
  <c r="A1248" i="42"/>
  <c r="F1166" i="42"/>
  <c r="A1748" i="42"/>
  <c r="F1666" i="42"/>
  <c r="A1309" i="42"/>
  <c r="F1227" i="42"/>
  <c r="A1787" i="42"/>
  <c r="F1705" i="42"/>
  <c r="A1768" i="42"/>
  <c r="F1686" i="42"/>
  <c r="A1269" i="42"/>
  <c r="F1187" i="42"/>
  <c r="F1670" i="42"/>
  <c r="A1752" i="42"/>
  <c r="A1353" i="42"/>
  <c r="F1271" i="42"/>
  <c r="F1195" i="42"/>
  <c r="A1277" i="42"/>
  <c r="F1340" i="42"/>
  <c r="A1422" i="42"/>
  <c r="A1237" i="42"/>
  <c r="F1155" i="42"/>
  <c r="A1765" i="42"/>
  <c r="F1683" i="42"/>
  <c r="F1219" i="42"/>
  <c r="A1301" i="42"/>
  <c r="A1247" i="42"/>
  <c r="F1165" i="42"/>
  <c r="A1728" i="42"/>
  <c r="F1646" i="42"/>
  <c r="F1284" i="42"/>
  <c r="A1366" i="42"/>
  <c r="F1241" i="42"/>
  <c r="A1323" i="42"/>
  <c r="A1380" i="42"/>
  <c r="F1298" i="42"/>
  <c r="F1161" i="42"/>
  <c r="A1243" i="42"/>
  <c r="F1291" i="42"/>
  <c r="A1373" i="42"/>
  <c r="A1758" i="42"/>
  <c r="F1676" i="42"/>
  <c r="A1280" i="42"/>
  <c r="F1198" i="42"/>
  <c r="A1286" i="42"/>
  <c r="F1204" i="42"/>
  <c r="A1382" i="42"/>
  <c r="F1300" i="42"/>
  <c r="F1172" i="42"/>
  <c r="A1254" i="42"/>
  <c r="F1235" i="42"/>
  <c r="A1317" i="42"/>
  <c r="A1275" i="42"/>
  <c r="F1193" i="42"/>
  <c r="F1716" i="42"/>
  <c r="A1798" i="42"/>
  <c r="F1179" i="42"/>
  <c r="A1261" i="42"/>
  <c r="A1381" i="42"/>
  <c r="F1299" i="42"/>
  <c r="A1807" i="42"/>
  <c r="F1725" i="42"/>
  <c r="A1743" i="42"/>
  <c r="F1661" i="42"/>
  <c r="F1720" i="42"/>
  <c r="A1802" i="42"/>
  <c r="A1734" i="42"/>
  <c r="F1652" i="42"/>
  <c r="F1164" i="42"/>
  <c r="A1246" i="42"/>
  <c r="A1238" i="42"/>
  <c r="F1156" i="42"/>
  <c r="F1692" i="42"/>
  <c r="A1774" i="42"/>
  <c r="F1723" i="42"/>
  <c r="A1805" i="42"/>
  <c r="A1352" i="42"/>
  <c r="F1270" i="42"/>
  <c r="N158" i="56"/>
  <c r="N77" i="56"/>
  <c r="N157" i="51"/>
  <c r="N76" i="51"/>
  <c r="N158" i="58"/>
  <c r="N77" i="58"/>
  <c r="N157" i="53"/>
  <c r="N76" i="53"/>
  <c r="N157" i="57"/>
  <c r="N76" i="57"/>
  <c r="N158" i="59"/>
  <c r="N77" i="59"/>
  <c r="N157" i="52"/>
  <c r="N76" i="52"/>
  <c r="N158" i="55"/>
  <c r="N77" i="55"/>
  <c r="N158" i="54"/>
  <c r="N77" i="54"/>
  <c r="N157" i="50"/>
  <c r="N76" i="50"/>
  <c r="N158" i="49"/>
  <c r="N77" i="49"/>
  <c r="N158" i="48"/>
  <c r="N77" i="48"/>
  <c r="N157" i="47"/>
  <c r="N76" i="47"/>
  <c r="M76" i="61"/>
  <c r="M157" i="61"/>
  <c r="A1554" i="42" l="1"/>
  <c r="F1472" i="42"/>
  <c r="N564" i="59"/>
  <c r="N240" i="59"/>
  <c r="N321" i="59"/>
  <c r="N483" i="59"/>
  <c r="N402" i="59"/>
  <c r="N240" i="58"/>
  <c r="N402" i="58"/>
  <c r="N564" i="58"/>
  <c r="N321" i="58"/>
  <c r="N483" i="58"/>
  <c r="N239" i="57"/>
  <c r="N482" i="57"/>
  <c r="N563" i="57"/>
  <c r="N401" i="57"/>
  <c r="N320" i="57"/>
  <c r="N321" i="56"/>
  <c r="N564" i="56"/>
  <c r="N240" i="56"/>
  <c r="N402" i="56"/>
  <c r="N483" i="56"/>
  <c r="N564" i="55"/>
  <c r="N321" i="55"/>
  <c r="N402" i="55"/>
  <c r="N240" i="55"/>
  <c r="N483" i="55"/>
  <c r="N402" i="54"/>
  <c r="N483" i="54"/>
  <c r="N240" i="54"/>
  <c r="N321" i="54"/>
  <c r="N564" i="54"/>
  <c r="N563" i="53"/>
  <c r="N320" i="53"/>
  <c r="N482" i="53"/>
  <c r="N239" i="53"/>
  <c r="N401" i="53"/>
  <c r="N401" i="52"/>
  <c r="N482" i="52"/>
  <c r="N320" i="52"/>
  <c r="N563" i="52"/>
  <c r="N239" i="52"/>
  <c r="N320" i="51"/>
  <c r="N239" i="51"/>
  <c r="N563" i="51"/>
  <c r="N401" i="51"/>
  <c r="N482" i="51"/>
  <c r="N320" i="50"/>
  <c r="N482" i="50"/>
  <c r="N563" i="50"/>
  <c r="N401" i="50"/>
  <c r="N239" i="50"/>
  <c r="N483" i="49"/>
  <c r="N321" i="49"/>
  <c r="N240" i="49"/>
  <c r="N402" i="49"/>
  <c r="N564" i="49"/>
  <c r="N402" i="48"/>
  <c r="N321" i="48"/>
  <c r="N240" i="48"/>
  <c r="N483" i="48"/>
  <c r="N564" i="48"/>
  <c r="N320" i="47"/>
  <c r="N239" i="47"/>
  <c r="N401" i="47"/>
  <c r="N482" i="47"/>
  <c r="N563" i="47"/>
  <c r="M644" i="61"/>
  <c r="M401" i="61"/>
  <c r="M725" i="61"/>
  <c r="M482" i="61"/>
  <c r="M887" i="61"/>
  <c r="M320" i="61"/>
  <c r="M806" i="61"/>
  <c r="M239" i="61"/>
  <c r="M563" i="61"/>
  <c r="M887" i="45"/>
  <c r="M563" i="45"/>
  <c r="M806" i="45"/>
  <c r="M482" i="45"/>
  <c r="M644" i="45"/>
  <c r="M401" i="45"/>
  <c r="M239" i="45"/>
  <c r="M725" i="45"/>
  <c r="M320" i="45"/>
  <c r="M77" i="45"/>
  <c r="M158" i="45"/>
  <c r="F1436" i="42"/>
  <c r="A1518" i="42"/>
  <c r="A1847" i="42"/>
  <c r="F1765" i="42"/>
  <c r="F1688" i="42"/>
  <c r="A1770" i="42"/>
  <c r="F1747" i="42"/>
  <c r="A1829" i="42"/>
  <c r="F1780" i="42"/>
  <c r="A1862" i="42"/>
  <c r="F1352" i="42"/>
  <c r="A1434" i="42"/>
  <c r="F1802" i="42"/>
  <c r="A1884" i="42"/>
  <c r="A1887" i="42"/>
  <c r="F1805" i="42"/>
  <c r="F1774" i="42"/>
  <c r="A1856" i="42"/>
  <c r="A1889" i="42"/>
  <c r="F1807" i="42"/>
  <c r="F1309" i="42"/>
  <c r="A1391" i="42"/>
  <c r="F1748" i="42"/>
  <c r="A1830" i="42"/>
  <c r="A1848" i="42"/>
  <c r="F1766" i="42"/>
  <c r="F1803" i="42"/>
  <c r="A1885" i="42"/>
  <c r="A1870" i="42"/>
  <c r="F1788" i="42"/>
  <c r="F1784" i="42"/>
  <c r="A1866" i="42"/>
  <c r="A1478" i="42"/>
  <c r="F1396" i="42"/>
  <c r="F1779" i="42"/>
  <c r="A1861" i="42"/>
  <c r="A1449" i="42"/>
  <c r="F1367" i="42"/>
  <c r="F1257" i="42"/>
  <c r="A1339" i="42"/>
  <c r="F1798" i="42"/>
  <c r="A1880" i="42"/>
  <c r="F1731" i="42"/>
  <c r="A1813" i="42"/>
  <c r="A1881" i="42"/>
  <c r="F1799" i="42"/>
  <c r="F1275" i="42"/>
  <c r="A1357" i="42"/>
  <c r="F1301" i="42"/>
  <c r="A1383" i="42"/>
  <c r="A1878" i="42"/>
  <c r="F1796" i="42"/>
  <c r="A1816" i="42"/>
  <c r="F1734" i="42"/>
  <c r="A1825" i="42"/>
  <c r="F1743" i="42"/>
  <c r="F1413" i="42"/>
  <c r="A1495" i="42"/>
  <c r="F1269" i="42"/>
  <c r="A1351" i="42"/>
  <c r="A1850" i="42"/>
  <c r="F1768" i="42"/>
  <c r="F1263" i="42"/>
  <c r="A1345" i="42"/>
  <c r="F1326" i="42"/>
  <c r="A1408" i="42"/>
  <c r="A1336" i="42"/>
  <c r="F1254" i="42"/>
  <c r="A1368" i="42"/>
  <c r="F1286" i="42"/>
  <c r="F1280" i="42"/>
  <c r="A1362" i="42"/>
  <c r="A1405" i="42"/>
  <c r="F1323" i="42"/>
  <c r="F1353" i="42"/>
  <c r="A1435" i="42"/>
  <c r="A1855" i="42"/>
  <c r="F1773" i="42"/>
  <c r="A1842" i="42"/>
  <c r="F1760" i="42"/>
  <c r="A1833" i="42"/>
  <c r="F1751" i="42"/>
  <c r="A1838" i="42"/>
  <c r="F1756" i="42"/>
  <c r="F1335" i="42"/>
  <c r="A1417" i="42"/>
  <c r="A1467" i="42"/>
  <c r="F1385" i="42"/>
  <c r="F1752" i="42"/>
  <c r="A1834" i="42"/>
  <c r="A1371" i="42"/>
  <c r="F1289" i="42"/>
  <c r="A1379" i="42"/>
  <c r="F1297" i="42"/>
  <c r="A1399" i="42"/>
  <c r="F1317" i="42"/>
  <c r="A1464" i="42"/>
  <c r="F1382" i="42"/>
  <c r="A1416" i="42"/>
  <c r="F1334" i="42"/>
  <c r="A1814" i="42"/>
  <c r="F1732" i="42"/>
  <c r="A1808" i="42"/>
  <c r="F1726" i="42"/>
  <c r="A1343" i="42"/>
  <c r="F1261" i="42"/>
  <c r="A1325" i="42"/>
  <c r="F1243" i="42"/>
  <c r="A1329" i="42"/>
  <c r="F1247" i="42"/>
  <c r="A1319" i="42"/>
  <c r="F1237" i="42"/>
  <c r="F1787" i="42"/>
  <c r="A1869" i="42"/>
  <c r="A1853" i="42"/>
  <c r="F1771" i="42"/>
  <c r="F1742" i="42"/>
  <c r="A1824" i="42"/>
  <c r="A1876" i="42"/>
  <c r="F1794" i="42"/>
  <c r="A1508" i="42"/>
  <c r="F1426" i="42"/>
  <c r="F1312" i="42"/>
  <c r="A1394" i="42"/>
  <c r="A1841" i="42"/>
  <c r="F1759" i="42"/>
  <c r="A1463" i="42"/>
  <c r="F1381" i="42"/>
  <c r="F1248" i="42"/>
  <c r="A1330" i="42"/>
  <c r="A1868" i="42"/>
  <c r="F1786" i="42"/>
  <c r="F1775" i="42"/>
  <c r="A1857" i="42"/>
  <c r="A1455" i="42"/>
  <c r="F1373" i="42"/>
  <c r="F1380" i="42"/>
  <c r="A1462" i="42"/>
  <c r="A1810" i="42"/>
  <c r="F1728" i="42"/>
  <c r="A1320" i="42"/>
  <c r="F1238" i="42"/>
  <c r="F1246" i="42"/>
  <c r="A1328" i="42"/>
  <c r="A1840" i="42"/>
  <c r="F1758" i="42"/>
  <c r="A1448" i="42"/>
  <c r="F1366" i="42"/>
  <c r="A1504" i="42"/>
  <c r="F1422" i="42"/>
  <c r="A1359" i="42"/>
  <c r="F1277" i="42"/>
  <c r="F1245" i="42"/>
  <c r="A1327" i="42"/>
  <c r="A1387" i="42"/>
  <c r="F1305" i="42"/>
  <c r="A1864" i="42"/>
  <c r="F1782" i="42"/>
  <c r="A1839" i="42"/>
  <c r="F1757" i="42"/>
  <c r="F1293" i="42"/>
  <c r="A1375" i="42"/>
  <c r="N158" i="57"/>
  <c r="N77" i="57"/>
  <c r="N159" i="55"/>
  <c r="N78" i="55"/>
  <c r="N158" i="53"/>
  <c r="N77" i="53"/>
  <c r="N159" i="58"/>
  <c r="N78" i="58"/>
  <c r="N159" i="59"/>
  <c r="N78" i="59"/>
  <c r="N158" i="51"/>
  <c r="N77" i="51"/>
  <c r="N158" i="52"/>
  <c r="N77" i="52"/>
  <c r="N159" i="54"/>
  <c r="N78" i="54"/>
  <c r="N159" i="56"/>
  <c r="N78" i="56"/>
  <c r="N158" i="50"/>
  <c r="N77" i="50"/>
  <c r="N159" i="49"/>
  <c r="N78" i="49"/>
  <c r="N159" i="48"/>
  <c r="N78" i="48"/>
  <c r="N158" i="47"/>
  <c r="N77" i="47"/>
  <c r="M158" i="61"/>
  <c r="M77" i="61"/>
  <c r="F1554" i="42" l="1"/>
  <c r="A1636" i="42"/>
  <c r="N565" i="59"/>
  <c r="N322" i="59"/>
  <c r="N484" i="59"/>
  <c r="N403" i="59"/>
  <c r="N241" i="59"/>
  <c r="N403" i="58"/>
  <c r="N484" i="58"/>
  <c r="N241" i="58"/>
  <c r="N565" i="58"/>
  <c r="N322" i="58"/>
  <c r="N483" i="57"/>
  <c r="N564" i="57"/>
  <c r="N402" i="57"/>
  <c r="N240" i="57"/>
  <c r="N321" i="57"/>
  <c r="N484" i="56"/>
  <c r="N565" i="56"/>
  <c r="N241" i="56"/>
  <c r="N322" i="56"/>
  <c r="N403" i="56"/>
  <c r="N565" i="55"/>
  <c r="N403" i="55"/>
  <c r="N484" i="55"/>
  <c r="N322" i="55"/>
  <c r="N241" i="55"/>
  <c r="N565" i="54"/>
  <c r="N241" i="54"/>
  <c r="N322" i="54"/>
  <c r="N403" i="54"/>
  <c r="N484" i="54"/>
  <c r="N483" i="53"/>
  <c r="N402" i="53"/>
  <c r="N240" i="53"/>
  <c r="N321" i="53"/>
  <c r="N564" i="53"/>
  <c r="N564" i="52"/>
  <c r="N321" i="52"/>
  <c r="N240" i="52"/>
  <c r="N402" i="52"/>
  <c r="N483" i="52"/>
  <c r="N564" i="51"/>
  <c r="N321" i="51"/>
  <c r="N483" i="51"/>
  <c r="N240" i="51"/>
  <c r="N402" i="51"/>
  <c r="N483" i="50"/>
  <c r="N321" i="50"/>
  <c r="N240" i="50"/>
  <c r="N564" i="50"/>
  <c r="N402" i="50"/>
  <c r="N484" i="49"/>
  <c r="N322" i="49"/>
  <c r="N241" i="49"/>
  <c r="N403" i="49"/>
  <c r="N565" i="49"/>
  <c r="N322" i="48"/>
  <c r="N241" i="48"/>
  <c r="N565" i="48"/>
  <c r="N403" i="48"/>
  <c r="N484" i="48"/>
  <c r="N321" i="47"/>
  <c r="N240" i="47"/>
  <c r="N564" i="47"/>
  <c r="N483" i="47"/>
  <c r="N402" i="47"/>
  <c r="M645" i="61"/>
  <c r="M888" i="61"/>
  <c r="M240" i="61"/>
  <c r="M321" i="61"/>
  <c r="M402" i="61"/>
  <c r="M564" i="61"/>
  <c r="M483" i="61"/>
  <c r="M807" i="61"/>
  <c r="M726" i="61"/>
  <c r="M78" i="45"/>
  <c r="M159" i="45"/>
  <c r="M807" i="45"/>
  <c r="M483" i="45"/>
  <c r="M564" i="45"/>
  <c r="M402" i="45"/>
  <c r="M888" i="45"/>
  <c r="M645" i="45"/>
  <c r="M321" i="45"/>
  <c r="M726" i="45"/>
  <c r="M240" i="45"/>
  <c r="A1544" i="42"/>
  <c r="F1462" i="42"/>
  <c r="F1824" i="42"/>
  <c r="A1906" i="42"/>
  <c r="F1371" i="42"/>
  <c r="A1453" i="42"/>
  <c r="A1427" i="42"/>
  <c r="F1345" i="42"/>
  <c r="F1813" i="42"/>
  <c r="A1895" i="42"/>
  <c r="A1930" i="42"/>
  <c r="F1848" i="42"/>
  <c r="F1770" i="42"/>
  <c r="A1852" i="42"/>
  <c r="F1375" i="42"/>
  <c r="A1457" i="42"/>
  <c r="A1469" i="42"/>
  <c r="F1387" i="42"/>
  <c r="F1359" i="42"/>
  <c r="A1441" i="42"/>
  <c r="A1410" i="42"/>
  <c r="F1328" i="42"/>
  <c r="F1325" i="42"/>
  <c r="A1407" i="42"/>
  <c r="F1343" i="42"/>
  <c r="A1425" i="42"/>
  <c r="A1916" i="42"/>
  <c r="F1834" i="42"/>
  <c r="F1855" i="42"/>
  <c r="A1937" i="42"/>
  <c r="F1861" i="42"/>
  <c r="A1943" i="42"/>
  <c r="F1830" i="42"/>
  <c r="A1912" i="42"/>
  <c r="A1969" i="42"/>
  <c r="F1887" i="42"/>
  <c r="A1921" i="42"/>
  <c r="F1839" i="42"/>
  <c r="A1409" i="42"/>
  <c r="F1327" i="42"/>
  <c r="F1840" i="42"/>
  <c r="A1922" i="42"/>
  <c r="F1841" i="42"/>
  <c r="A1923" i="42"/>
  <c r="F1838" i="42"/>
  <c r="A1920" i="42"/>
  <c r="A1444" i="42"/>
  <c r="F1362" i="42"/>
  <c r="A1421" i="42"/>
  <c r="F1339" i="42"/>
  <c r="A1966" i="42"/>
  <c r="F1884" i="42"/>
  <c r="F1853" i="42"/>
  <c r="A1935" i="42"/>
  <c r="F1870" i="42"/>
  <c r="A1952" i="42"/>
  <c r="F1320" i="42"/>
  <c r="A1402" i="42"/>
  <c r="A1896" i="42"/>
  <c r="F1814" i="42"/>
  <c r="A1530" i="42"/>
  <c r="F1448" i="42"/>
  <c r="F1868" i="42"/>
  <c r="A1950" i="42"/>
  <c r="A1545" i="42"/>
  <c r="F1463" i="42"/>
  <c r="F1399" i="42"/>
  <c r="A1481" i="42"/>
  <c r="A1461" i="42"/>
  <c r="F1379" i="42"/>
  <c r="F1435" i="42"/>
  <c r="A1517" i="42"/>
  <c r="F1368" i="42"/>
  <c r="A1450" i="42"/>
  <c r="A1962" i="42"/>
  <c r="F1880" i="42"/>
  <c r="F1449" i="42"/>
  <c r="A1531" i="42"/>
  <c r="F1866" i="42"/>
  <c r="A1948" i="42"/>
  <c r="A1967" i="42"/>
  <c r="F1885" i="42"/>
  <c r="A1549" i="42"/>
  <c r="F1467" i="42"/>
  <c r="F1518" i="42"/>
  <c r="A1600" i="42"/>
  <c r="F1876" i="42"/>
  <c r="A1958" i="42"/>
  <c r="F1842" i="42"/>
  <c r="A1924" i="42"/>
  <c r="A1898" i="42"/>
  <c r="F1816" i="42"/>
  <c r="A1476" i="42"/>
  <c r="F1394" i="42"/>
  <c r="A1498" i="42"/>
  <c r="F1416" i="42"/>
  <c r="F1405" i="42"/>
  <c r="A1487" i="42"/>
  <c r="A1960" i="42"/>
  <c r="F1878" i="42"/>
  <c r="F1357" i="42"/>
  <c r="A1439" i="42"/>
  <c r="A1938" i="42"/>
  <c r="F1856" i="42"/>
  <c r="A1944" i="42"/>
  <c r="F1862" i="42"/>
  <c r="F1847" i="42"/>
  <c r="A1929" i="42"/>
  <c r="F1319" i="42"/>
  <c r="A1401" i="42"/>
  <c r="A1907" i="42"/>
  <c r="F1825" i="42"/>
  <c r="A1465" i="42"/>
  <c r="F1383" i="42"/>
  <c r="A1586" i="42"/>
  <c r="F1504" i="42"/>
  <c r="A1537" i="42"/>
  <c r="F1455" i="42"/>
  <c r="A1546" i="42"/>
  <c r="F1464" i="42"/>
  <c r="A1490" i="42"/>
  <c r="F1408" i="42"/>
  <c r="F1850" i="42"/>
  <c r="A1932" i="42"/>
  <c r="A1473" i="42"/>
  <c r="F1391" i="42"/>
  <c r="A1911" i="42"/>
  <c r="F1829" i="42"/>
  <c r="F1864" i="42"/>
  <c r="A1946" i="42"/>
  <c r="F1329" i="42"/>
  <c r="A1411" i="42"/>
  <c r="A1499" i="42"/>
  <c r="F1417" i="42"/>
  <c r="A1433" i="42"/>
  <c r="F1351" i="42"/>
  <c r="F1478" i="42"/>
  <c r="A1560" i="42"/>
  <c r="F1434" i="42"/>
  <c r="A1516" i="42"/>
  <c r="A1892" i="42"/>
  <c r="F1810" i="42"/>
  <c r="A1939" i="42"/>
  <c r="F1857" i="42"/>
  <c r="F1330" i="42"/>
  <c r="A1412" i="42"/>
  <c r="F1508" i="42"/>
  <c r="A1590" i="42"/>
  <c r="A1951" i="42"/>
  <c r="F1869" i="42"/>
  <c r="A1890" i="42"/>
  <c r="F1808" i="42"/>
  <c r="F1833" i="42"/>
  <c r="A1915" i="42"/>
  <c r="F1336" i="42"/>
  <c r="A1418" i="42"/>
  <c r="A1577" i="42"/>
  <c r="F1495" i="42"/>
  <c r="A1963" i="42"/>
  <c r="F1881" i="42"/>
  <c r="F1889" i="42"/>
  <c r="A1971" i="42"/>
  <c r="N160" i="56"/>
  <c r="N79" i="56"/>
  <c r="N160" i="54"/>
  <c r="N79" i="54"/>
  <c r="N79" i="58"/>
  <c r="N160" i="58"/>
  <c r="N159" i="53"/>
  <c r="N78" i="53"/>
  <c r="N159" i="52"/>
  <c r="N78" i="52"/>
  <c r="N159" i="51"/>
  <c r="N78" i="51"/>
  <c r="N160" i="55"/>
  <c r="N79" i="55"/>
  <c r="N159" i="57"/>
  <c r="N78" i="57"/>
  <c r="N160" i="59"/>
  <c r="N79" i="59"/>
  <c r="N159" i="50"/>
  <c r="N78" i="50"/>
  <c r="N160" i="49"/>
  <c r="N79" i="49"/>
  <c r="N160" i="48"/>
  <c r="N79" i="48"/>
  <c r="N159" i="47"/>
  <c r="N78" i="47"/>
  <c r="M159" i="61"/>
  <c r="M78" i="61"/>
  <c r="F1636" i="42" l="1"/>
  <c r="A1718" i="42"/>
  <c r="N485" i="59"/>
  <c r="N404" i="59"/>
  <c r="N323" i="59"/>
  <c r="N566" i="59"/>
  <c r="N242" i="59"/>
  <c r="N566" i="58"/>
  <c r="N404" i="58"/>
  <c r="N242" i="58"/>
  <c r="N323" i="58"/>
  <c r="N485" i="58"/>
  <c r="N322" i="57"/>
  <c r="N403" i="57"/>
  <c r="N241" i="57"/>
  <c r="N484" i="57"/>
  <c r="N565" i="57"/>
  <c r="N404" i="56"/>
  <c r="N242" i="56"/>
  <c r="N485" i="56"/>
  <c r="N323" i="56"/>
  <c r="N566" i="56"/>
  <c r="N242" i="55"/>
  <c r="N485" i="55"/>
  <c r="N323" i="55"/>
  <c r="N404" i="55"/>
  <c r="N566" i="55"/>
  <c r="N323" i="54"/>
  <c r="N566" i="54"/>
  <c r="N404" i="54"/>
  <c r="N242" i="54"/>
  <c r="N485" i="54"/>
  <c r="N484" i="53"/>
  <c r="N322" i="53"/>
  <c r="N403" i="53"/>
  <c r="N241" i="53"/>
  <c r="N565" i="53"/>
  <c r="N565" i="52"/>
  <c r="N322" i="52"/>
  <c r="N403" i="52"/>
  <c r="N484" i="52"/>
  <c r="N241" i="52"/>
  <c r="N484" i="51"/>
  <c r="N403" i="51"/>
  <c r="N565" i="51"/>
  <c r="N322" i="51"/>
  <c r="N241" i="51"/>
  <c r="N403" i="50"/>
  <c r="N484" i="50"/>
  <c r="N322" i="50"/>
  <c r="N241" i="50"/>
  <c r="N565" i="50"/>
  <c r="N485" i="49"/>
  <c r="N404" i="49"/>
  <c r="N242" i="49"/>
  <c r="N323" i="49"/>
  <c r="N566" i="49"/>
  <c r="N566" i="48"/>
  <c r="N242" i="48"/>
  <c r="N485" i="48"/>
  <c r="N323" i="48"/>
  <c r="N404" i="48"/>
  <c r="N484" i="47"/>
  <c r="N565" i="47"/>
  <c r="N322" i="47"/>
  <c r="N241" i="47"/>
  <c r="N403" i="47"/>
  <c r="M646" i="61"/>
  <c r="M403" i="61"/>
  <c r="M808" i="61"/>
  <c r="M565" i="61"/>
  <c r="M484" i="61"/>
  <c r="M241" i="61"/>
  <c r="M889" i="61"/>
  <c r="M322" i="61"/>
  <c r="M727" i="61"/>
  <c r="M322" i="45"/>
  <c r="M646" i="45"/>
  <c r="M889" i="45"/>
  <c r="M403" i="45"/>
  <c r="M808" i="45"/>
  <c r="M727" i="45"/>
  <c r="M484" i="45"/>
  <c r="M565" i="45"/>
  <c r="M241" i="45"/>
  <c r="M79" i="45"/>
  <c r="M160" i="45"/>
  <c r="F1418" i="42"/>
  <c r="A1500" i="42"/>
  <c r="A1972" i="42"/>
  <c r="F1972" i="42" s="1"/>
  <c r="F1890" i="42"/>
  <c r="F1412" i="42"/>
  <c r="A1494" i="42"/>
  <c r="A1642" i="42"/>
  <c r="F1560" i="42"/>
  <c r="F1586" i="42"/>
  <c r="A1668" i="42"/>
  <c r="A2011" i="42"/>
  <c r="F2011" i="42" s="1"/>
  <c r="F1929" i="42"/>
  <c r="A2042" i="42"/>
  <c r="F2042" i="42" s="1"/>
  <c r="F1960" i="42"/>
  <c r="F1924" i="42"/>
  <c r="A2006" i="42"/>
  <c r="F2006" i="42" s="1"/>
  <c r="A1627" i="42"/>
  <c r="F1545" i="42"/>
  <c r="A2017" i="42"/>
  <c r="F2017" i="42" s="1"/>
  <c r="F1935" i="42"/>
  <c r="A1526" i="42"/>
  <c r="F1444" i="42"/>
  <c r="A1489" i="42"/>
  <c r="F1407" i="42"/>
  <c r="F1906" i="42"/>
  <c r="A1988" i="42"/>
  <c r="F1988" i="42" s="1"/>
  <c r="F1531" i="42"/>
  <c r="A1613" i="42"/>
  <c r="F1461" i="42"/>
  <c r="A1543" i="42"/>
  <c r="A2032" i="42"/>
  <c r="F2032" i="42" s="1"/>
  <c r="F1950" i="42"/>
  <c r="F1920" i="42"/>
  <c r="A2002" i="42"/>
  <c r="F2002" i="42" s="1"/>
  <c r="A2005" i="42"/>
  <c r="F2005" i="42" s="1"/>
  <c r="F1923" i="42"/>
  <c r="F1922" i="42"/>
  <c r="A2004" i="42"/>
  <c r="F2004" i="42" s="1"/>
  <c r="A2003" i="42"/>
  <c r="F2003" i="42" s="1"/>
  <c r="F1921" i="42"/>
  <c r="A2051" i="42"/>
  <c r="F2051" i="42" s="1"/>
  <c r="F1969" i="42"/>
  <c r="F1427" i="42"/>
  <c r="A1509" i="42"/>
  <c r="A1626" i="42"/>
  <c r="F1544" i="42"/>
  <c r="F1915" i="42"/>
  <c r="A1997" i="42"/>
  <c r="F1997" i="42" s="1"/>
  <c r="F1473" i="42"/>
  <c r="A1555" i="42"/>
  <c r="A1539" i="42"/>
  <c r="F1457" i="42"/>
  <c r="F1930" i="42"/>
  <c r="A2012" i="42"/>
  <c r="F2012" i="42" s="1"/>
  <c r="F1546" i="42"/>
  <c r="A1628" i="42"/>
  <c r="A1599" i="42"/>
  <c r="F1517" i="42"/>
  <c r="F1421" i="42"/>
  <c r="A1503" i="42"/>
  <c r="A1523" i="42"/>
  <c r="F1441" i="42"/>
  <c r="F1895" i="42"/>
  <c r="A1977" i="42"/>
  <c r="F1977" i="42" s="1"/>
  <c r="F1971" i="42"/>
  <c r="A2053" i="42"/>
  <c r="F2053" i="42" s="1"/>
  <c r="A1569" i="42"/>
  <c r="F1487" i="42"/>
  <c r="A2044" i="42"/>
  <c r="F2044" i="42" s="1"/>
  <c r="F1962" i="42"/>
  <c r="F1530" i="42"/>
  <c r="A1612" i="42"/>
  <c r="A1978" i="42"/>
  <c r="F1978" i="42" s="1"/>
  <c r="F1896" i="42"/>
  <c r="A2025" i="42"/>
  <c r="F2025" i="42" s="1"/>
  <c r="F1943" i="42"/>
  <c r="F1852" i="42"/>
  <c r="A1934" i="42"/>
  <c r="A1563" i="42"/>
  <c r="F1481" i="42"/>
  <c r="F1590" i="42"/>
  <c r="A1672" i="42"/>
  <c r="F1939" i="42"/>
  <c r="A2021" i="42"/>
  <c r="F2021" i="42" s="1"/>
  <c r="F1932" i="42"/>
  <c r="A2014" i="42"/>
  <c r="F2014" i="42" s="1"/>
  <c r="A1483" i="42"/>
  <c r="F1401" i="42"/>
  <c r="F1944" i="42"/>
  <c r="A2026" i="42"/>
  <c r="F2026" i="42" s="1"/>
  <c r="A1547" i="42"/>
  <c r="F1465" i="42"/>
  <c r="A1521" i="42"/>
  <c r="F1439" i="42"/>
  <c r="A1580" i="42"/>
  <c r="F1498" i="42"/>
  <c r="A1558" i="42"/>
  <c r="F1476" i="42"/>
  <c r="A1535" i="42"/>
  <c r="F1453" i="42"/>
  <c r="A1598" i="42"/>
  <c r="F1516" i="42"/>
  <c r="A1515" i="42"/>
  <c r="F1433" i="42"/>
  <c r="A1581" i="42"/>
  <c r="F1499" i="42"/>
  <c r="A1572" i="42"/>
  <c r="F1490" i="42"/>
  <c r="A1619" i="42"/>
  <c r="F1537" i="42"/>
  <c r="F1967" i="42"/>
  <c r="A2049" i="42"/>
  <c r="F2049" i="42" s="1"/>
  <c r="A1532" i="42"/>
  <c r="F1450" i="42"/>
  <c r="F1966" i="42"/>
  <c r="A2048" i="42"/>
  <c r="F2048" i="42" s="1"/>
  <c r="A1507" i="42"/>
  <c r="F1425" i="42"/>
  <c r="F1469" i="42"/>
  <c r="A1551" i="42"/>
  <c r="A2045" i="42"/>
  <c r="F2045" i="42" s="1"/>
  <c r="F1963" i="42"/>
  <c r="F1951" i="42"/>
  <c r="A2033" i="42"/>
  <c r="F2033" i="42" s="1"/>
  <c r="F1946" i="42"/>
  <c r="A2028" i="42"/>
  <c r="F2028" i="42" s="1"/>
  <c r="F1958" i="42"/>
  <c r="A2040" i="42"/>
  <c r="F2040" i="42" s="1"/>
  <c r="A2034" i="42"/>
  <c r="F2034" i="42" s="1"/>
  <c r="F1952" i="42"/>
  <c r="F1912" i="42"/>
  <c r="A1994" i="42"/>
  <c r="F1994" i="42" s="1"/>
  <c r="F1892" i="42"/>
  <c r="A1974" i="42"/>
  <c r="F1974" i="42" s="1"/>
  <c r="F1411" i="42"/>
  <c r="A1493" i="42"/>
  <c r="A1993" i="42"/>
  <c r="F1993" i="42" s="1"/>
  <c r="F1911" i="42"/>
  <c r="F1938" i="42"/>
  <c r="A2020" i="42"/>
  <c r="F2020" i="42" s="1"/>
  <c r="A1631" i="42"/>
  <c r="F1549" i="42"/>
  <c r="F1402" i="42"/>
  <c r="A1484" i="42"/>
  <c r="A1998" i="42"/>
  <c r="F1998" i="42" s="1"/>
  <c r="F1916" i="42"/>
  <c r="F1577" i="42"/>
  <c r="A1659" i="42"/>
  <c r="F1907" i="42"/>
  <c r="A1989" i="42"/>
  <c r="F1989" i="42" s="1"/>
  <c r="F1898" i="42"/>
  <c r="A1980" i="42"/>
  <c r="F1980" i="42" s="1"/>
  <c r="F1600" i="42"/>
  <c r="A1682" i="42"/>
  <c r="F1948" i="42"/>
  <c r="A2030" i="42"/>
  <c r="F2030" i="42" s="1"/>
  <c r="A1491" i="42"/>
  <c r="F1409" i="42"/>
  <c r="F1937" i="42"/>
  <c r="A2019" i="42"/>
  <c r="F2019" i="42" s="1"/>
  <c r="A1492" i="42"/>
  <c r="F1410" i="42"/>
  <c r="N79" i="53"/>
  <c r="N160" i="53"/>
  <c r="N161" i="55"/>
  <c r="N80" i="55"/>
  <c r="N80" i="58"/>
  <c r="N161" i="58"/>
  <c r="N160" i="51"/>
  <c r="N79" i="51"/>
  <c r="N161" i="54"/>
  <c r="N80" i="54"/>
  <c r="N160" i="57"/>
  <c r="N79" i="57"/>
  <c r="N80" i="59"/>
  <c r="N161" i="59"/>
  <c r="N160" i="52"/>
  <c r="N79" i="52"/>
  <c r="N80" i="56"/>
  <c r="N161" i="56"/>
  <c r="N160" i="50"/>
  <c r="N79" i="50"/>
  <c r="N161" i="49"/>
  <c r="N80" i="49"/>
  <c r="N161" i="48"/>
  <c r="N80" i="48"/>
  <c r="N160" i="47"/>
  <c r="N79" i="47"/>
  <c r="M160" i="61"/>
  <c r="M79" i="61"/>
  <c r="A1800" i="42" l="1"/>
  <c r="F1718" i="42"/>
  <c r="N486" i="59"/>
  <c r="N324" i="59"/>
  <c r="N405" i="59"/>
  <c r="N243" i="59"/>
  <c r="N567" i="59"/>
  <c r="N567" i="58"/>
  <c r="N324" i="58"/>
  <c r="N243" i="58"/>
  <c r="N405" i="58"/>
  <c r="N486" i="58"/>
  <c r="N566" i="57"/>
  <c r="N485" i="57"/>
  <c r="N323" i="57"/>
  <c r="N242" i="57"/>
  <c r="N404" i="57"/>
  <c r="N405" i="56"/>
  <c r="N324" i="56"/>
  <c r="N567" i="56"/>
  <c r="N243" i="56"/>
  <c r="N486" i="56"/>
  <c r="N486" i="55"/>
  <c r="N567" i="55"/>
  <c r="N405" i="55"/>
  <c r="N324" i="55"/>
  <c r="N243" i="55"/>
  <c r="N567" i="54"/>
  <c r="N324" i="54"/>
  <c r="N243" i="54"/>
  <c r="N486" i="54"/>
  <c r="N405" i="54"/>
  <c r="N242" i="53"/>
  <c r="N485" i="53"/>
  <c r="N566" i="53"/>
  <c r="N323" i="53"/>
  <c r="N404" i="53"/>
  <c r="N566" i="52"/>
  <c r="N404" i="52"/>
  <c r="N323" i="52"/>
  <c r="N485" i="52"/>
  <c r="N242" i="52"/>
  <c r="N485" i="51"/>
  <c r="N323" i="51"/>
  <c r="N404" i="51"/>
  <c r="N242" i="51"/>
  <c r="N566" i="51"/>
  <c r="N323" i="50"/>
  <c r="N566" i="50"/>
  <c r="N242" i="50"/>
  <c r="N404" i="50"/>
  <c r="N485" i="50"/>
  <c r="N324" i="49"/>
  <c r="N243" i="49"/>
  <c r="N405" i="49"/>
  <c r="N486" i="49"/>
  <c r="N567" i="49"/>
  <c r="N405" i="48"/>
  <c r="N324" i="48"/>
  <c r="N486" i="48"/>
  <c r="N243" i="48"/>
  <c r="N567" i="48"/>
  <c r="N323" i="47"/>
  <c r="N485" i="47"/>
  <c r="N404" i="47"/>
  <c r="N242" i="47"/>
  <c r="N566" i="47"/>
  <c r="M323" i="61"/>
  <c r="M809" i="61"/>
  <c r="M647" i="61"/>
  <c r="M566" i="61"/>
  <c r="M404" i="61"/>
  <c r="M242" i="61"/>
  <c r="M485" i="61"/>
  <c r="M890" i="61"/>
  <c r="M728" i="61"/>
  <c r="M647" i="45"/>
  <c r="M80" i="45"/>
  <c r="M161" i="45"/>
  <c r="M809" i="45"/>
  <c r="M485" i="45"/>
  <c r="M728" i="45"/>
  <c r="M242" i="45"/>
  <c r="M323" i="45"/>
  <c r="M566" i="45"/>
  <c r="M890" i="45"/>
  <c r="M404" i="45"/>
  <c r="A1764" i="42"/>
  <c r="F1682" i="42"/>
  <c r="F1572" i="42"/>
  <c r="A1654" i="42"/>
  <c r="F1619" i="42"/>
  <c r="A1701" i="42"/>
  <c r="F1535" i="42"/>
  <c r="A1617" i="42"/>
  <c r="A1565" i="42"/>
  <c r="F1483" i="42"/>
  <c r="A2016" i="42"/>
  <c r="F2016" i="42" s="1"/>
  <c r="F1934" i="42"/>
  <c r="A1651" i="42"/>
  <c r="F1569" i="42"/>
  <c r="A1710" i="42"/>
  <c r="F1628" i="42"/>
  <c r="A1621" i="42"/>
  <c r="F1539" i="42"/>
  <c r="A1591" i="42"/>
  <c r="F1509" i="42"/>
  <c r="F1631" i="42"/>
  <c r="A1713" i="42"/>
  <c r="A1575" i="42"/>
  <c r="F1493" i="42"/>
  <c r="F1507" i="42"/>
  <c r="A1589" i="42"/>
  <c r="A1597" i="42"/>
  <c r="F1515" i="42"/>
  <c r="A1645" i="42"/>
  <c r="F1563" i="42"/>
  <c r="A1681" i="42"/>
  <c r="F1599" i="42"/>
  <c r="F1613" i="42"/>
  <c r="A1695" i="42"/>
  <c r="A1585" i="42"/>
  <c r="F1503" i="42"/>
  <c r="F1532" i="42"/>
  <c r="A1614" i="42"/>
  <c r="A1680" i="42"/>
  <c r="F1598" i="42"/>
  <c r="A1709" i="42"/>
  <c r="F1627" i="42"/>
  <c r="A1750" i="42"/>
  <c r="F1668" i="42"/>
  <c r="A1741" i="42"/>
  <c r="F1659" i="42"/>
  <c r="A1694" i="42"/>
  <c r="F1612" i="42"/>
  <c r="F1626" i="42"/>
  <c r="A1708" i="42"/>
  <c r="A1571" i="42"/>
  <c r="F1489" i="42"/>
  <c r="F1558" i="42"/>
  <c r="A1640" i="42"/>
  <c r="F1672" i="42"/>
  <c r="A1754" i="42"/>
  <c r="A1582" i="42"/>
  <c r="F1500" i="42"/>
  <c r="A1573" i="42"/>
  <c r="F1491" i="42"/>
  <c r="F1484" i="42"/>
  <c r="A1566" i="42"/>
  <c r="F1547" i="42"/>
  <c r="A1629" i="42"/>
  <c r="A1605" i="42"/>
  <c r="F1523" i="42"/>
  <c r="A1724" i="42"/>
  <c r="F1642" i="42"/>
  <c r="F1551" i="42"/>
  <c r="A1633" i="42"/>
  <c r="A1603" i="42"/>
  <c r="F1521" i="42"/>
  <c r="A1574" i="42"/>
  <c r="F1492" i="42"/>
  <c r="F1581" i="42"/>
  <c r="A1663" i="42"/>
  <c r="F1580" i="42"/>
  <c r="A1662" i="42"/>
  <c r="A1637" i="42"/>
  <c r="F1555" i="42"/>
  <c r="A1625" i="42"/>
  <c r="F1543" i="42"/>
  <c r="A1608" i="42"/>
  <c r="F1526" i="42"/>
  <c r="F1494" i="42"/>
  <c r="A1576" i="42"/>
  <c r="N161" i="52"/>
  <c r="N80" i="52"/>
  <c r="N161" i="51"/>
  <c r="N80" i="51"/>
  <c r="N162" i="59"/>
  <c r="N81" i="59"/>
  <c r="N162" i="58"/>
  <c r="N81" i="58"/>
  <c r="N161" i="57"/>
  <c r="N80" i="57"/>
  <c r="N162" i="55"/>
  <c r="N81" i="55"/>
  <c r="N162" i="54"/>
  <c r="N81" i="54"/>
  <c r="N162" i="56"/>
  <c r="N81" i="56"/>
  <c r="N161" i="53"/>
  <c r="N80" i="53"/>
  <c r="N161" i="50"/>
  <c r="N80" i="50"/>
  <c r="N81" i="49"/>
  <c r="N162" i="49"/>
  <c r="N81" i="48"/>
  <c r="N162" i="48"/>
  <c r="N80" i="47"/>
  <c r="N161" i="47"/>
  <c r="M161" i="61"/>
  <c r="M80" i="61"/>
  <c r="A1882" i="42" l="1"/>
  <c r="F1800" i="42"/>
  <c r="N568" i="59"/>
  <c r="N244" i="59"/>
  <c r="N487" i="59"/>
  <c r="N325" i="59"/>
  <c r="N406" i="59"/>
  <c r="N568" i="58"/>
  <c r="N325" i="58"/>
  <c r="N406" i="58"/>
  <c r="N487" i="58"/>
  <c r="N244" i="58"/>
  <c r="N486" i="57"/>
  <c r="N567" i="57"/>
  <c r="N405" i="57"/>
  <c r="N243" i="57"/>
  <c r="N324" i="57"/>
  <c r="N568" i="56"/>
  <c r="N406" i="56"/>
  <c r="N325" i="56"/>
  <c r="N244" i="56"/>
  <c r="N487" i="56"/>
  <c r="N406" i="55"/>
  <c r="N325" i="55"/>
  <c r="N244" i="55"/>
  <c r="N487" i="55"/>
  <c r="N568" i="55"/>
  <c r="N406" i="54"/>
  <c r="N487" i="54"/>
  <c r="N325" i="54"/>
  <c r="N244" i="54"/>
  <c r="N568" i="54"/>
  <c r="N486" i="53"/>
  <c r="N243" i="53"/>
  <c r="N405" i="53"/>
  <c r="N567" i="53"/>
  <c r="N324" i="53"/>
  <c r="N567" i="52"/>
  <c r="N243" i="52"/>
  <c r="N324" i="52"/>
  <c r="N405" i="52"/>
  <c r="N486" i="52"/>
  <c r="N324" i="51"/>
  <c r="N405" i="51"/>
  <c r="N243" i="51"/>
  <c r="N486" i="51"/>
  <c r="N567" i="51"/>
  <c r="N567" i="50"/>
  <c r="N324" i="50"/>
  <c r="N486" i="50"/>
  <c r="N243" i="50"/>
  <c r="N405" i="50"/>
  <c r="N487" i="49"/>
  <c r="N244" i="49"/>
  <c r="N568" i="49"/>
  <c r="N325" i="49"/>
  <c r="N406" i="49"/>
  <c r="N325" i="48"/>
  <c r="N244" i="48"/>
  <c r="N406" i="48"/>
  <c r="N568" i="48"/>
  <c r="N487" i="48"/>
  <c r="N324" i="47"/>
  <c r="N567" i="47"/>
  <c r="N243" i="47"/>
  <c r="N486" i="47"/>
  <c r="N405" i="47"/>
  <c r="M648" i="61"/>
  <c r="M810" i="61"/>
  <c r="M567" i="61"/>
  <c r="M891" i="61"/>
  <c r="M324" i="61"/>
  <c r="M486" i="61"/>
  <c r="M243" i="61"/>
  <c r="M729" i="61"/>
  <c r="M405" i="61"/>
  <c r="M648" i="45"/>
  <c r="M567" i="45"/>
  <c r="M81" i="45"/>
  <c r="M162" i="45"/>
  <c r="M324" i="45"/>
  <c r="M405" i="45"/>
  <c r="M810" i="45"/>
  <c r="M891" i="45"/>
  <c r="M243" i="45"/>
  <c r="M486" i="45"/>
  <c r="M729" i="45"/>
  <c r="F1574" i="42"/>
  <c r="A1656" i="42"/>
  <c r="A1711" i="42"/>
  <c r="F1629" i="42"/>
  <c r="F1582" i="42"/>
  <c r="A1664" i="42"/>
  <c r="F1585" i="42"/>
  <c r="A1667" i="42"/>
  <c r="F1597" i="42"/>
  <c r="A1679" i="42"/>
  <c r="F1663" i="42"/>
  <c r="A1745" i="42"/>
  <c r="A1648" i="42"/>
  <c r="F1566" i="42"/>
  <c r="A1832" i="42"/>
  <c r="F1750" i="42"/>
  <c r="F1680" i="42"/>
  <c r="A1762" i="42"/>
  <c r="F1621" i="42"/>
  <c r="A1703" i="42"/>
  <c r="F1724" i="42"/>
  <c r="A1806" i="42"/>
  <c r="F1614" i="42"/>
  <c r="A1696" i="42"/>
  <c r="A1792" i="42"/>
  <c r="F1710" i="42"/>
  <c r="F1701" i="42"/>
  <c r="A1783" i="42"/>
  <c r="F1662" i="42"/>
  <c r="A1744" i="42"/>
  <c r="F1608" i="42"/>
  <c r="A1690" i="42"/>
  <c r="F1603" i="42"/>
  <c r="A1685" i="42"/>
  <c r="F1633" i="42"/>
  <c r="A1715" i="42"/>
  <c r="F1681" i="42"/>
  <c r="A1763" i="42"/>
  <c r="A1657" i="42"/>
  <c r="F1575" i="42"/>
  <c r="F1565" i="42"/>
  <c r="A1647" i="42"/>
  <c r="F1625" i="42"/>
  <c r="A1707" i="42"/>
  <c r="F1694" i="42"/>
  <c r="A1776" i="42"/>
  <c r="A1722" i="42"/>
  <c r="F1640" i="42"/>
  <c r="F1573" i="42"/>
  <c r="A1655" i="42"/>
  <c r="A1687" i="42"/>
  <c r="F1605" i="42"/>
  <c r="A1653" i="42"/>
  <c r="F1571" i="42"/>
  <c r="A1795" i="42"/>
  <c r="F1713" i="42"/>
  <c r="F1617" i="42"/>
  <c r="A1699" i="42"/>
  <c r="A1736" i="42"/>
  <c r="F1654" i="42"/>
  <c r="A1836" i="42"/>
  <c r="F1754" i="42"/>
  <c r="A1791" i="42"/>
  <c r="F1709" i="42"/>
  <c r="F1695" i="42"/>
  <c r="A1777" i="42"/>
  <c r="A1727" i="42"/>
  <c r="F1645" i="42"/>
  <c r="F1651" i="42"/>
  <c r="A1733" i="42"/>
  <c r="F1589" i="42"/>
  <c r="A1671" i="42"/>
  <c r="F1591" i="42"/>
  <c r="A1673" i="42"/>
  <c r="A1658" i="42"/>
  <c r="F1576" i="42"/>
  <c r="A1719" i="42"/>
  <c r="F1637" i="42"/>
  <c r="A1790" i="42"/>
  <c r="F1708" i="42"/>
  <c r="A1823" i="42"/>
  <c r="F1741" i="42"/>
  <c r="A1846" i="42"/>
  <c r="F1764" i="42"/>
  <c r="N162" i="53"/>
  <c r="N81" i="53"/>
  <c r="N163" i="56"/>
  <c r="N82" i="56"/>
  <c r="N82" i="58"/>
  <c r="N163" i="58"/>
  <c r="N163" i="59"/>
  <c r="N82" i="59"/>
  <c r="N163" i="54"/>
  <c r="N82" i="54"/>
  <c r="N163" i="55"/>
  <c r="N82" i="55"/>
  <c r="N81" i="51"/>
  <c r="N162" i="51"/>
  <c r="N81" i="57"/>
  <c r="N162" i="57"/>
  <c r="N81" i="52"/>
  <c r="N162" i="52"/>
  <c r="N81" i="50"/>
  <c r="N162" i="50"/>
  <c r="N82" i="49"/>
  <c r="N163" i="49"/>
  <c r="N82" i="48"/>
  <c r="N163" i="48"/>
  <c r="N162" i="47"/>
  <c r="N81" i="47"/>
  <c r="M81" i="61"/>
  <c r="M162" i="61"/>
  <c r="F1882" i="42" l="1"/>
  <c r="A1964" i="42"/>
  <c r="N326" i="59"/>
  <c r="N245" i="59"/>
  <c r="N488" i="59"/>
  <c r="N569" i="59"/>
  <c r="N407" i="59"/>
  <c r="N569" i="58"/>
  <c r="N407" i="58"/>
  <c r="N245" i="58"/>
  <c r="N326" i="58"/>
  <c r="N488" i="58"/>
  <c r="N325" i="57"/>
  <c r="N244" i="57"/>
  <c r="N406" i="57"/>
  <c r="N487" i="57"/>
  <c r="N568" i="57"/>
  <c r="N488" i="56"/>
  <c r="N569" i="56"/>
  <c r="N407" i="56"/>
  <c r="N245" i="56"/>
  <c r="N326" i="56"/>
  <c r="N569" i="55"/>
  <c r="N326" i="55"/>
  <c r="N245" i="55"/>
  <c r="N407" i="55"/>
  <c r="N488" i="55"/>
  <c r="N245" i="54"/>
  <c r="N326" i="54"/>
  <c r="N569" i="54"/>
  <c r="N407" i="54"/>
  <c r="N488" i="54"/>
  <c r="N244" i="53"/>
  <c r="N487" i="53"/>
  <c r="N406" i="53"/>
  <c r="N325" i="53"/>
  <c r="N568" i="53"/>
  <c r="N244" i="52"/>
  <c r="N487" i="52"/>
  <c r="N325" i="52"/>
  <c r="N568" i="52"/>
  <c r="N406" i="52"/>
  <c r="N487" i="51"/>
  <c r="N244" i="51"/>
  <c r="N325" i="51"/>
  <c r="N568" i="51"/>
  <c r="N406" i="51"/>
  <c r="N325" i="50"/>
  <c r="N487" i="50"/>
  <c r="N568" i="50"/>
  <c r="N406" i="50"/>
  <c r="N244" i="50"/>
  <c r="N407" i="49"/>
  <c r="N326" i="49"/>
  <c r="N488" i="49"/>
  <c r="N569" i="49"/>
  <c r="N245" i="49"/>
  <c r="N569" i="48"/>
  <c r="N326" i="48"/>
  <c r="N245" i="48"/>
  <c r="N488" i="48"/>
  <c r="N407" i="48"/>
  <c r="N568" i="47"/>
  <c r="N487" i="47"/>
  <c r="N325" i="47"/>
  <c r="N244" i="47"/>
  <c r="N406" i="47"/>
  <c r="M487" i="61"/>
  <c r="M325" i="61"/>
  <c r="M406" i="61"/>
  <c r="M811" i="61"/>
  <c r="M568" i="61"/>
  <c r="M892" i="61"/>
  <c r="M244" i="61"/>
  <c r="M649" i="61"/>
  <c r="M730" i="61"/>
  <c r="M487" i="45"/>
  <c r="M568" i="45"/>
  <c r="M244" i="45"/>
  <c r="M406" i="45"/>
  <c r="M649" i="45"/>
  <c r="M811" i="45"/>
  <c r="M325" i="45"/>
  <c r="M892" i="45"/>
  <c r="M82" i="45"/>
  <c r="M163" i="45"/>
  <c r="M730" i="45"/>
  <c r="A1753" i="42"/>
  <c r="F1671" i="42"/>
  <c r="A1815" i="42"/>
  <c r="F1733" i="42"/>
  <c r="A1781" i="42"/>
  <c r="F1699" i="42"/>
  <c r="F1727" i="42"/>
  <c r="A1809" i="42"/>
  <c r="A1844" i="42"/>
  <c r="F1762" i="42"/>
  <c r="A1730" i="42"/>
  <c r="F1648" i="42"/>
  <c r="F1846" i="42"/>
  <c r="A1928" i="42"/>
  <c r="A1740" i="42"/>
  <c r="F1658" i="42"/>
  <c r="A1859" i="42"/>
  <c r="F1777" i="42"/>
  <c r="F1736" i="42"/>
  <c r="A1818" i="42"/>
  <c r="F1657" i="42"/>
  <c r="A1739" i="42"/>
  <c r="A1826" i="42"/>
  <c r="F1744" i="42"/>
  <c r="A1888" i="42"/>
  <c r="F1806" i="42"/>
  <c r="A1793" i="42"/>
  <c r="F1711" i="42"/>
  <c r="A1865" i="42"/>
  <c r="F1783" i="42"/>
  <c r="F1656" i="42"/>
  <c r="A1738" i="42"/>
  <c r="F1690" i="42"/>
  <c r="A1772" i="42"/>
  <c r="F1823" i="42"/>
  <c r="A1905" i="42"/>
  <c r="F1673" i="42"/>
  <c r="A1755" i="42"/>
  <c r="A1877" i="42"/>
  <c r="F1795" i="42"/>
  <c r="A1804" i="42"/>
  <c r="F1722" i="42"/>
  <c r="A1845" i="42"/>
  <c r="F1763" i="42"/>
  <c r="A1797" i="42"/>
  <c r="F1715" i="42"/>
  <c r="A1735" i="42"/>
  <c r="F1653" i="42"/>
  <c r="F1679" i="42"/>
  <c r="A1761" i="42"/>
  <c r="F1687" i="42"/>
  <c r="A1769" i="42"/>
  <c r="A1789" i="42"/>
  <c r="F1707" i="42"/>
  <c r="A1749" i="42"/>
  <c r="F1667" i="42"/>
  <c r="F1836" i="42"/>
  <c r="A1918" i="42"/>
  <c r="F1647" i="42"/>
  <c r="A1729" i="42"/>
  <c r="F1792" i="42"/>
  <c r="A1874" i="42"/>
  <c r="A1785" i="42"/>
  <c r="F1703" i="42"/>
  <c r="A1914" i="42"/>
  <c r="F1832" i="42"/>
  <c r="A1873" i="42"/>
  <c r="F1791" i="42"/>
  <c r="A1872" i="42"/>
  <c r="F1790" i="42"/>
  <c r="A1801" i="42"/>
  <c r="F1719" i="42"/>
  <c r="F1655" i="42"/>
  <c r="A1737" i="42"/>
  <c r="A1858" i="42"/>
  <c r="F1776" i="42"/>
  <c r="F1685" i="42"/>
  <c r="A1767" i="42"/>
  <c r="A1778" i="42"/>
  <c r="F1696" i="42"/>
  <c r="A1827" i="42"/>
  <c r="F1745" i="42"/>
  <c r="F1664" i="42"/>
  <c r="A1746" i="42"/>
  <c r="N164" i="59"/>
  <c r="N83" i="59"/>
  <c r="N163" i="51"/>
  <c r="N82" i="51"/>
  <c r="N164" i="58"/>
  <c r="N83" i="58"/>
  <c r="N163" i="57"/>
  <c r="N82" i="57"/>
  <c r="N164" i="55"/>
  <c r="N83" i="55"/>
  <c r="N164" i="56"/>
  <c r="N83" i="56"/>
  <c r="N163" i="52"/>
  <c r="N82" i="52"/>
  <c r="N83" i="54"/>
  <c r="N164" i="54"/>
  <c r="N82" i="53"/>
  <c r="N163" i="53"/>
  <c r="N82" i="50"/>
  <c r="N163" i="50"/>
  <c r="N164" i="49"/>
  <c r="N83" i="49"/>
  <c r="N164" i="48"/>
  <c r="N83" i="48"/>
  <c r="N163" i="47"/>
  <c r="N82" i="47"/>
  <c r="M163" i="61"/>
  <c r="M82" i="61"/>
  <c r="F1964" i="42" l="1"/>
  <c r="A2046" i="42"/>
  <c r="F2046" i="42" s="1"/>
  <c r="N327" i="59"/>
  <c r="N489" i="59"/>
  <c r="N246" i="59"/>
  <c r="N570" i="59"/>
  <c r="N408" i="59"/>
  <c r="N246" i="58"/>
  <c r="N408" i="58"/>
  <c r="N489" i="58"/>
  <c r="N570" i="58"/>
  <c r="N327" i="58"/>
  <c r="N569" i="57"/>
  <c r="N326" i="57"/>
  <c r="N245" i="57"/>
  <c r="N488" i="57"/>
  <c r="N407" i="57"/>
  <c r="N327" i="56"/>
  <c r="N246" i="56"/>
  <c r="N408" i="56"/>
  <c r="N489" i="56"/>
  <c r="N570" i="56"/>
  <c r="N570" i="55"/>
  <c r="N246" i="55"/>
  <c r="N489" i="55"/>
  <c r="N408" i="55"/>
  <c r="N327" i="55"/>
  <c r="N246" i="54"/>
  <c r="N327" i="54"/>
  <c r="N489" i="54"/>
  <c r="N408" i="54"/>
  <c r="N570" i="54"/>
  <c r="N569" i="53"/>
  <c r="N488" i="53"/>
  <c r="N407" i="53"/>
  <c r="N245" i="53"/>
  <c r="N326" i="53"/>
  <c r="N569" i="52"/>
  <c r="N488" i="52"/>
  <c r="N407" i="52"/>
  <c r="N245" i="52"/>
  <c r="N326" i="52"/>
  <c r="N488" i="51"/>
  <c r="N245" i="51"/>
  <c r="N326" i="51"/>
  <c r="N407" i="51"/>
  <c r="N569" i="51"/>
  <c r="N488" i="50"/>
  <c r="N245" i="50"/>
  <c r="N569" i="50"/>
  <c r="N326" i="50"/>
  <c r="N407" i="50"/>
  <c r="N327" i="49"/>
  <c r="N246" i="49"/>
  <c r="N408" i="49"/>
  <c r="N570" i="49"/>
  <c r="N489" i="49"/>
  <c r="N489" i="48"/>
  <c r="N408" i="48"/>
  <c r="N327" i="48"/>
  <c r="N246" i="48"/>
  <c r="N570" i="48"/>
  <c r="N488" i="47"/>
  <c r="N569" i="47"/>
  <c r="N245" i="47"/>
  <c r="N326" i="47"/>
  <c r="N407" i="47"/>
  <c r="M812" i="61"/>
  <c r="M893" i="61"/>
  <c r="M245" i="61"/>
  <c r="M731" i="61"/>
  <c r="M407" i="61"/>
  <c r="M326" i="61"/>
  <c r="M650" i="61"/>
  <c r="M488" i="61"/>
  <c r="M569" i="61"/>
  <c r="M893" i="45"/>
  <c r="M245" i="45"/>
  <c r="M650" i="45"/>
  <c r="M83" i="45"/>
  <c r="M164" i="45"/>
  <c r="M488" i="45"/>
  <c r="M407" i="45"/>
  <c r="M731" i="45"/>
  <c r="M812" i="45"/>
  <c r="M326" i="45"/>
  <c r="M569" i="45"/>
  <c r="F1778" i="42"/>
  <c r="A1860" i="42"/>
  <c r="F1918" i="42"/>
  <c r="A2000" i="42"/>
  <c r="F2000" i="42" s="1"/>
  <c r="F1914" i="42"/>
  <c r="A1996" i="42"/>
  <c r="F1996" i="42" s="1"/>
  <c r="F1735" i="42"/>
  <c r="A1817" i="42"/>
  <c r="F1858" i="42"/>
  <c r="A1940" i="42"/>
  <c r="A1843" i="42"/>
  <c r="F1761" i="42"/>
  <c r="A1927" i="42"/>
  <c r="F1845" i="42"/>
  <c r="A1947" i="42"/>
  <c r="F1865" i="42"/>
  <c r="A1822" i="42"/>
  <c r="F1740" i="42"/>
  <c r="F1781" i="42"/>
  <c r="A1863" i="42"/>
  <c r="A1849" i="42"/>
  <c r="F1767" i="42"/>
  <c r="F1818" i="42"/>
  <c r="A1900" i="42"/>
  <c r="F1769" i="42"/>
  <c r="A1851" i="42"/>
  <c r="A1886" i="42"/>
  <c r="F1804" i="42"/>
  <c r="A1987" i="42"/>
  <c r="F1987" i="42" s="1"/>
  <c r="F1905" i="42"/>
  <c r="A1854" i="42"/>
  <c r="F1772" i="42"/>
  <c r="A1908" i="42"/>
  <c r="F1826" i="42"/>
  <c r="A1897" i="42"/>
  <c r="F1815" i="42"/>
  <c r="A1909" i="42"/>
  <c r="F1827" i="42"/>
  <c r="A1819" i="42"/>
  <c r="F1737" i="42"/>
  <c r="F1872" i="42"/>
  <c r="A1954" i="42"/>
  <c r="A2010" i="42"/>
  <c r="F2010" i="42" s="1"/>
  <c r="F1928" i="42"/>
  <c r="A1812" i="42"/>
  <c r="F1730" i="42"/>
  <c r="F1755" i="42"/>
  <c r="A1837" i="42"/>
  <c r="F1789" i="42"/>
  <c r="A1871" i="42"/>
  <c r="A1828" i="42"/>
  <c r="F1746" i="42"/>
  <c r="A1955" i="42"/>
  <c r="F1873" i="42"/>
  <c r="A1867" i="42"/>
  <c r="F1785" i="42"/>
  <c r="F1797" i="42"/>
  <c r="A1879" i="42"/>
  <c r="A1821" i="42"/>
  <c r="F1739" i="42"/>
  <c r="F1859" i="42"/>
  <c r="A1941" i="42"/>
  <c r="A1831" i="42"/>
  <c r="F1749" i="42"/>
  <c r="A1820" i="42"/>
  <c r="F1738" i="42"/>
  <c r="A1875" i="42"/>
  <c r="F1793" i="42"/>
  <c r="A1970" i="42"/>
  <c r="F1888" i="42"/>
  <c r="F1844" i="42"/>
  <c r="A1926" i="42"/>
  <c r="F1801" i="42"/>
  <c r="A1883" i="42"/>
  <c r="A1956" i="42"/>
  <c r="F1874" i="42"/>
  <c r="F1729" i="42"/>
  <c r="A1811" i="42"/>
  <c r="A1959" i="42"/>
  <c r="F1877" i="42"/>
  <c r="F1809" i="42"/>
  <c r="A1891" i="42"/>
  <c r="A1835" i="42"/>
  <c r="F1753" i="42"/>
  <c r="N164" i="57"/>
  <c r="N83" i="57"/>
  <c r="N164" i="52"/>
  <c r="N83" i="52"/>
  <c r="N165" i="58"/>
  <c r="N84" i="58"/>
  <c r="N165" i="54"/>
  <c r="N84" i="54"/>
  <c r="N165" i="56"/>
  <c r="N84" i="56"/>
  <c r="N164" i="51"/>
  <c r="N83" i="51"/>
  <c r="N165" i="55"/>
  <c r="N84" i="55"/>
  <c r="N165" i="59"/>
  <c r="N84" i="59"/>
  <c r="N164" i="53"/>
  <c r="N83" i="53"/>
  <c r="N164" i="50"/>
  <c r="N83" i="50"/>
  <c r="N165" i="49"/>
  <c r="N84" i="49"/>
  <c r="N165" i="48"/>
  <c r="N84" i="48"/>
  <c r="N164" i="47"/>
  <c r="N83" i="47"/>
  <c r="M164" i="61"/>
  <c r="M83" i="61"/>
  <c r="N490" i="59" l="1"/>
  <c r="N328" i="59"/>
  <c r="N409" i="59"/>
  <c r="N571" i="59"/>
  <c r="N247" i="59"/>
  <c r="N490" i="58"/>
  <c r="N247" i="58"/>
  <c r="N409" i="58"/>
  <c r="N571" i="58"/>
  <c r="N328" i="58"/>
  <c r="N570" i="57"/>
  <c r="N246" i="57"/>
  <c r="N489" i="57"/>
  <c r="N408" i="57"/>
  <c r="N327" i="57"/>
  <c r="N490" i="56"/>
  <c r="N247" i="56"/>
  <c r="N571" i="56"/>
  <c r="N328" i="56"/>
  <c r="N409" i="56"/>
  <c r="N490" i="55"/>
  <c r="N328" i="55"/>
  <c r="N247" i="55"/>
  <c r="N409" i="55"/>
  <c r="N571" i="55"/>
  <c r="N490" i="54"/>
  <c r="N409" i="54"/>
  <c r="N247" i="54"/>
  <c r="N571" i="54"/>
  <c r="N328" i="54"/>
  <c r="N408" i="53"/>
  <c r="N246" i="53"/>
  <c r="N489" i="53"/>
  <c r="N570" i="53"/>
  <c r="N327" i="53"/>
  <c r="N570" i="52"/>
  <c r="N246" i="52"/>
  <c r="N489" i="52"/>
  <c r="N327" i="52"/>
  <c r="N408" i="52"/>
  <c r="N489" i="51"/>
  <c r="N327" i="51"/>
  <c r="N246" i="51"/>
  <c r="N408" i="51"/>
  <c r="N570" i="51"/>
  <c r="N408" i="50"/>
  <c r="N489" i="50"/>
  <c r="N327" i="50"/>
  <c r="N246" i="50"/>
  <c r="N570" i="50"/>
  <c r="N328" i="49"/>
  <c r="N571" i="49"/>
  <c r="N490" i="49"/>
  <c r="N247" i="49"/>
  <c r="N409" i="49"/>
  <c r="N328" i="48"/>
  <c r="N490" i="48"/>
  <c r="N409" i="48"/>
  <c r="N247" i="48"/>
  <c r="N571" i="48"/>
  <c r="N489" i="47"/>
  <c r="N246" i="47"/>
  <c r="N408" i="47"/>
  <c r="N327" i="47"/>
  <c r="N570" i="47"/>
  <c r="M651" i="61"/>
  <c r="M732" i="61"/>
  <c r="M246" i="61"/>
  <c r="M408" i="61"/>
  <c r="M813" i="61"/>
  <c r="M570" i="61"/>
  <c r="M489" i="61"/>
  <c r="M327" i="61"/>
  <c r="M894" i="61"/>
  <c r="M84" i="45"/>
  <c r="M165" i="45"/>
  <c r="M327" i="45"/>
  <c r="M408" i="45"/>
  <c r="M732" i="45"/>
  <c r="M813" i="45"/>
  <c r="M570" i="45"/>
  <c r="M651" i="45"/>
  <c r="M894" i="45"/>
  <c r="M489" i="45"/>
  <c r="M246" i="45"/>
  <c r="F1812" i="42"/>
  <c r="A1894" i="42"/>
  <c r="F1886" i="42"/>
  <c r="A1968" i="42"/>
  <c r="F1879" i="42"/>
  <c r="A1961" i="42"/>
  <c r="F1955" i="42"/>
  <c r="A2037" i="42"/>
  <c r="F2037" i="42" s="1"/>
  <c r="A1901" i="42"/>
  <c r="F1819" i="42"/>
  <c r="F1863" i="42"/>
  <c r="A1945" i="42"/>
  <c r="A2029" i="42"/>
  <c r="F2029" i="42" s="1"/>
  <c r="F1947" i="42"/>
  <c r="A2008" i="42"/>
  <c r="F2008" i="42" s="1"/>
  <c r="F1926" i="42"/>
  <c r="F1820" i="42"/>
  <c r="A1902" i="42"/>
  <c r="A1919" i="42"/>
  <c r="F1837" i="42"/>
  <c r="F1908" i="42"/>
  <c r="A1990" i="42"/>
  <c r="F1990" i="42" s="1"/>
  <c r="F1817" i="42"/>
  <c r="A1899" i="42"/>
  <c r="F1875" i="42"/>
  <c r="A1957" i="42"/>
  <c r="F1811" i="42"/>
  <c r="A1893" i="42"/>
  <c r="F1909" i="42"/>
  <c r="A1991" i="42"/>
  <c r="F1991" i="42" s="1"/>
  <c r="A2052" i="42"/>
  <c r="F2052" i="42" s="1"/>
  <c r="F1970" i="42"/>
  <c r="A1953" i="42"/>
  <c r="F1871" i="42"/>
  <c r="A1979" i="42"/>
  <c r="F1979" i="42" s="1"/>
  <c r="F1897" i="42"/>
  <c r="A1931" i="42"/>
  <c r="F1849" i="42"/>
  <c r="A1925" i="42"/>
  <c r="F1843" i="42"/>
  <c r="A1973" i="42"/>
  <c r="F1973" i="42" s="1"/>
  <c r="F1891" i="42"/>
  <c r="A2009" i="42"/>
  <c r="F2009" i="42" s="1"/>
  <c r="F1927" i="42"/>
  <c r="A1936" i="42"/>
  <c r="F1854" i="42"/>
  <c r="A1933" i="42"/>
  <c r="F1851" i="42"/>
  <c r="F1828" i="42"/>
  <c r="A1910" i="42"/>
  <c r="F1954" i="42"/>
  <c r="A2036" i="42"/>
  <c r="F2036" i="42" s="1"/>
  <c r="A1942" i="42"/>
  <c r="F1860" i="42"/>
  <c r="F1941" i="42"/>
  <c r="A2023" i="42"/>
  <c r="F2023" i="42" s="1"/>
  <c r="A2038" i="42"/>
  <c r="F2038" i="42" s="1"/>
  <c r="F1956" i="42"/>
  <c r="F1835" i="42"/>
  <c r="A1917" i="42"/>
  <c r="A2041" i="42"/>
  <c r="F2041" i="42" s="1"/>
  <c r="F1959" i="42"/>
  <c r="F1883" i="42"/>
  <c r="A1965" i="42"/>
  <c r="A1913" i="42"/>
  <c r="F1831" i="42"/>
  <c r="F1821" i="42"/>
  <c r="A1903" i="42"/>
  <c r="A1949" i="42"/>
  <c r="F1867" i="42"/>
  <c r="A1982" i="42"/>
  <c r="F1982" i="42" s="1"/>
  <c r="F1900" i="42"/>
  <c r="A1904" i="42"/>
  <c r="F1822" i="42"/>
  <c r="F1940" i="42"/>
  <c r="A2022" i="42"/>
  <c r="F2022" i="42" s="1"/>
  <c r="N166" i="56"/>
  <c r="N85" i="56"/>
  <c r="N166" i="59"/>
  <c r="N85" i="59"/>
  <c r="N166" i="54"/>
  <c r="N85" i="54"/>
  <c r="N166" i="58"/>
  <c r="N85" i="58"/>
  <c r="N165" i="51"/>
  <c r="N84" i="51"/>
  <c r="N165" i="52"/>
  <c r="N84" i="52"/>
  <c r="N166" i="55"/>
  <c r="N85" i="55"/>
  <c r="N165" i="53"/>
  <c r="N84" i="53"/>
  <c r="N165" i="57"/>
  <c r="N84" i="57"/>
  <c r="N165" i="50"/>
  <c r="N84" i="50"/>
  <c r="N166" i="49"/>
  <c r="N85" i="49"/>
  <c r="N166" i="48"/>
  <c r="N85" i="48"/>
  <c r="N165" i="47"/>
  <c r="N84" i="47"/>
  <c r="M84" i="61"/>
  <c r="M165" i="61"/>
  <c r="N410" i="59" l="1"/>
  <c r="N329" i="59"/>
  <c r="N167" i="59"/>
  <c r="N248" i="59"/>
  <c r="N491" i="59"/>
  <c r="N572" i="59"/>
  <c r="N167" i="58"/>
  <c r="N410" i="58"/>
  <c r="N491" i="58"/>
  <c r="N572" i="58"/>
  <c r="N248" i="58"/>
  <c r="N329" i="58"/>
  <c r="N490" i="57"/>
  <c r="N328" i="57"/>
  <c r="N409" i="57"/>
  <c r="N247" i="57"/>
  <c r="N571" i="57"/>
  <c r="N572" i="56"/>
  <c r="N491" i="56"/>
  <c r="N410" i="56"/>
  <c r="N329" i="56"/>
  <c r="N167" i="56"/>
  <c r="N248" i="56"/>
  <c r="N491" i="55"/>
  <c r="N167" i="55"/>
  <c r="N329" i="55"/>
  <c r="N572" i="55"/>
  <c r="N248" i="55"/>
  <c r="N410" i="55"/>
  <c r="N491" i="54"/>
  <c r="N410" i="54"/>
  <c r="N329" i="54"/>
  <c r="N572" i="54"/>
  <c r="N167" i="54"/>
  <c r="N248" i="54"/>
  <c r="N328" i="53"/>
  <c r="N409" i="53"/>
  <c r="N571" i="53"/>
  <c r="N490" i="53"/>
  <c r="N247" i="53"/>
  <c r="N328" i="52"/>
  <c r="N490" i="52"/>
  <c r="N571" i="52"/>
  <c r="N247" i="52"/>
  <c r="N409" i="52"/>
  <c r="N409" i="51"/>
  <c r="N247" i="51"/>
  <c r="N328" i="51"/>
  <c r="N571" i="51"/>
  <c r="N490" i="51"/>
  <c r="N571" i="50"/>
  <c r="N328" i="50"/>
  <c r="N247" i="50"/>
  <c r="N409" i="50"/>
  <c r="N490" i="50"/>
  <c r="N167" i="49"/>
  <c r="N248" i="49"/>
  <c r="N329" i="49"/>
  <c r="N491" i="49"/>
  <c r="N572" i="49"/>
  <c r="N410" i="49"/>
  <c r="N167" i="48"/>
  <c r="N248" i="48"/>
  <c r="N329" i="48"/>
  <c r="N572" i="48"/>
  <c r="N491" i="48"/>
  <c r="N410" i="48"/>
  <c r="N328" i="47"/>
  <c r="N247" i="47"/>
  <c r="N490" i="47"/>
  <c r="N571" i="47"/>
  <c r="N409" i="47"/>
  <c r="M247" i="61"/>
  <c r="M490" i="61"/>
  <c r="M571" i="61"/>
  <c r="M409" i="61"/>
  <c r="M652" i="61"/>
  <c r="M328" i="61"/>
  <c r="M814" i="61"/>
  <c r="M895" i="61"/>
  <c r="M733" i="61"/>
  <c r="M409" i="45"/>
  <c r="M733" i="45"/>
  <c r="M652" i="45"/>
  <c r="M571" i="45"/>
  <c r="M895" i="45"/>
  <c r="M490" i="45"/>
  <c r="M247" i="45"/>
  <c r="M814" i="45"/>
  <c r="M328" i="45"/>
  <c r="M85" i="45"/>
  <c r="M166" i="45"/>
  <c r="F1913" i="42"/>
  <c r="A1995" i="42"/>
  <c r="F1995" i="42" s="1"/>
  <c r="A1999" i="42"/>
  <c r="F1999" i="42" s="1"/>
  <c r="F1917" i="42"/>
  <c r="A1986" i="42"/>
  <c r="F1986" i="42" s="1"/>
  <c r="F1904" i="42"/>
  <c r="F1942" i="42"/>
  <c r="A2024" i="42"/>
  <c r="F2024" i="42" s="1"/>
  <c r="F1936" i="42"/>
  <c r="A2018" i="42"/>
  <c r="F2018" i="42" s="1"/>
  <c r="F1945" i="42"/>
  <c r="A2027" i="42"/>
  <c r="F2027" i="42" s="1"/>
  <c r="F1968" i="42"/>
  <c r="A2050" i="42"/>
  <c r="F2050" i="42" s="1"/>
  <c r="A2043" i="42"/>
  <c r="F2043" i="42" s="1"/>
  <c r="F1961" i="42"/>
  <c r="A2031" i="42"/>
  <c r="F2031" i="42" s="1"/>
  <c r="F1949" i="42"/>
  <c r="A2047" i="42"/>
  <c r="F2047" i="42" s="1"/>
  <c r="F1965" i="42"/>
  <c r="A2007" i="42"/>
  <c r="F2007" i="42" s="1"/>
  <c r="F1925" i="42"/>
  <c r="F1899" i="42"/>
  <c r="A1981" i="42"/>
  <c r="F1981" i="42" s="1"/>
  <c r="F1953" i="42"/>
  <c r="A2035" i="42"/>
  <c r="F2035" i="42" s="1"/>
  <c r="A1984" i="42"/>
  <c r="F1984" i="42" s="1"/>
  <c r="F1902" i="42"/>
  <c r="A1992" i="42"/>
  <c r="F1992" i="42" s="1"/>
  <c r="F1910" i="42"/>
  <c r="A1985" i="42"/>
  <c r="F1985" i="42" s="1"/>
  <c r="F1903" i="42"/>
  <c r="F1933" i="42"/>
  <c r="A2015" i="42"/>
  <c r="F2015" i="42" s="1"/>
  <c r="F1893" i="42"/>
  <c r="A1975" i="42"/>
  <c r="F1975" i="42" s="1"/>
  <c r="A2001" i="42"/>
  <c r="F2001" i="42" s="1"/>
  <c r="F1919" i="42"/>
  <c r="F1901" i="42"/>
  <c r="A1983" i="42"/>
  <c r="F1983" i="42" s="1"/>
  <c r="F1894" i="42"/>
  <c r="A1976" i="42"/>
  <c r="F1976" i="42" s="1"/>
  <c r="A2039" i="42"/>
  <c r="F2039" i="42" s="1"/>
  <c r="F1957" i="42"/>
  <c r="A2013" i="42"/>
  <c r="F2013" i="42" s="1"/>
  <c r="F1931" i="42"/>
  <c r="N166" i="52"/>
  <c r="N85" i="52"/>
  <c r="N166" i="57"/>
  <c r="N85" i="57"/>
  <c r="N166" i="51"/>
  <c r="N85" i="51"/>
  <c r="N166" i="53"/>
  <c r="N85" i="53"/>
  <c r="N166" i="50"/>
  <c r="N85" i="50"/>
  <c r="N166" i="47"/>
  <c r="N85" i="47"/>
  <c r="M166" i="61"/>
  <c r="M85" i="61"/>
  <c r="N330" i="59" l="1"/>
  <c r="N411" i="59"/>
  <c r="N573" i="59"/>
  <c r="N249" i="59"/>
  <c r="N492" i="59"/>
  <c r="N411" i="58"/>
  <c r="N492" i="58"/>
  <c r="N330" i="58"/>
  <c r="N573" i="58"/>
  <c r="N249" i="58"/>
  <c r="N410" i="57"/>
  <c r="N491" i="57"/>
  <c r="N167" i="57"/>
  <c r="N329" i="57"/>
  <c r="N248" i="57"/>
  <c r="N572" i="57"/>
  <c r="N330" i="56"/>
  <c r="N411" i="56"/>
  <c r="N573" i="56"/>
  <c r="N249" i="56"/>
  <c r="N492" i="56"/>
  <c r="N492" i="55"/>
  <c r="N249" i="55"/>
  <c r="N330" i="55"/>
  <c r="N411" i="55"/>
  <c r="N573" i="55"/>
  <c r="N249" i="54"/>
  <c r="N330" i="54"/>
  <c r="N492" i="54"/>
  <c r="N411" i="54"/>
  <c r="N573" i="54"/>
  <c r="N491" i="53"/>
  <c r="N410" i="53"/>
  <c r="N167" i="53"/>
  <c r="N248" i="53"/>
  <c r="N572" i="53"/>
  <c r="N329" i="53"/>
  <c r="N491" i="52"/>
  <c r="N167" i="52"/>
  <c r="N329" i="52"/>
  <c r="N572" i="52"/>
  <c r="N248" i="52"/>
  <c r="N410" i="52"/>
  <c r="N329" i="51"/>
  <c r="N248" i="51"/>
  <c r="N410" i="51"/>
  <c r="N167" i="51"/>
  <c r="N572" i="51"/>
  <c r="N491" i="51"/>
  <c r="N248" i="50"/>
  <c r="N167" i="50"/>
  <c r="N410" i="50"/>
  <c r="N329" i="50"/>
  <c r="N491" i="50"/>
  <c r="N572" i="50"/>
  <c r="N492" i="49"/>
  <c r="N573" i="49"/>
  <c r="N330" i="49"/>
  <c r="N411" i="49"/>
  <c r="N249" i="49"/>
  <c r="N492" i="48"/>
  <c r="N330" i="48"/>
  <c r="N411" i="48"/>
  <c r="N573" i="48"/>
  <c r="N249" i="48"/>
  <c r="N248" i="47"/>
  <c r="N329" i="47"/>
  <c r="N491" i="47"/>
  <c r="N572" i="47"/>
  <c r="N410" i="47"/>
  <c r="N167" i="47"/>
  <c r="M248" i="61"/>
  <c r="M815" i="61"/>
  <c r="M896" i="61"/>
  <c r="M734" i="61"/>
  <c r="M653" i="61"/>
  <c r="M572" i="61"/>
  <c r="M410" i="61"/>
  <c r="M491" i="61"/>
  <c r="M167" i="61"/>
  <c r="M329" i="61"/>
  <c r="M167" i="45"/>
  <c r="M572" i="45"/>
  <c r="M896" i="45"/>
  <c r="M815" i="45"/>
  <c r="M653" i="45"/>
  <c r="M248" i="45"/>
  <c r="M410" i="45"/>
  <c r="M329" i="45"/>
  <c r="M734" i="45"/>
  <c r="M491" i="45"/>
  <c r="N493" i="59" l="1"/>
  <c r="N574" i="59"/>
  <c r="N412" i="59"/>
  <c r="N331" i="59"/>
  <c r="N574" i="58"/>
  <c r="N331" i="58"/>
  <c r="N412" i="58"/>
  <c r="N493" i="58"/>
  <c r="N411" i="57"/>
  <c r="N573" i="57"/>
  <c r="N330" i="57"/>
  <c r="N249" i="57"/>
  <c r="N492" i="57"/>
  <c r="N331" i="56"/>
  <c r="N493" i="56"/>
  <c r="N574" i="56"/>
  <c r="N412" i="56"/>
  <c r="N412" i="55"/>
  <c r="N331" i="55"/>
  <c r="N493" i="55"/>
  <c r="N574" i="55"/>
  <c r="N493" i="54"/>
  <c r="N412" i="54"/>
  <c r="N574" i="54"/>
  <c r="N331" i="54"/>
  <c r="N411" i="53"/>
  <c r="N330" i="53"/>
  <c r="N492" i="53"/>
  <c r="N249" i="53"/>
  <c r="N573" i="53"/>
  <c r="N330" i="52"/>
  <c r="N411" i="52"/>
  <c r="N492" i="52"/>
  <c r="N249" i="52"/>
  <c r="N573" i="52"/>
  <c r="N573" i="51"/>
  <c r="N249" i="51"/>
  <c r="N330" i="51"/>
  <c r="N492" i="51"/>
  <c r="N411" i="51"/>
  <c r="N249" i="50"/>
  <c r="N411" i="50"/>
  <c r="N573" i="50"/>
  <c r="N492" i="50"/>
  <c r="N330" i="50"/>
  <c r="N493" i="49"/>
  <c r="N331" i="49"/>
  <c r="N412" i="49"/>
  <c r="N574" i="49"/>
  <c r="N412" i="48"/>
  <c r="N331" i="48"/>
  <c r="N493" i="48"/>
  <c r="N574" i="48"/>
  <c r="N249" i="47"/>
  <c r="N411" i="47"/>
  <c r="N492" i="47"/>
  <c r="N573" i="47"/>
  <c r="N330" i="47"/>
  <c r="M411" i="61"/>
  <c r="M573" i="61"/>
  <c r="M816" i="61"/>
  <c r="M492" i="61"/>
  <c r="M897" i="61"/>
  <c r="M249" i="61"/>
  <c r="M654" i="61"/>
  <c r="M735" i="61"/>
  <c r="M330" i="61"/>
  <c r="M573" i="45"/>
  <c r="M897" i="45"/>
  <c r="M411" i="45"/>
  <c r="M330" i="45"/>
  <c r="M654" i="45"/>
  <c r="M816" i="45"/>
  <c r="M492" i="45"/>
  <c r="M735" i="45"/>
  <c r="M249" i="45"/>
  <c r="N413" i="59" l="1"/>
  <c r="N494" i="59"/>
  <c r="N575" i="59"/>
  <c r="N413" i="58"/>
  <c r="N494" i="58"/>
  <c r="N575" i="58"/>
  <c r="N331" i="57"/>
  <c r="N574" i="57"/>
  <c r="N412" i="57"/>
  <c r="N493" i="57"/>
  <c r="N494" i="56"/>
  <c r="N575" i="56"/>
  <c r="N413" i="56"/>
  <c r="N413" i="55"/>
  <c r="N575" i="55"/>
  <c r="N494" i="55"/>
  <c r="N413" i="54"/>
  <c r="N494" i="54"/>
  <c r="N575" i="54"/>
  <c r="N412" i="53"/>
  <c r="N331" i="53"/>
  <c r="N574" i="53"/>
  <c r="N493" i="53"/>
  <c r="N574" i="52"/>
  <c r="N331" i="52"/>
  <c r="N493" i="52"/>
  <c r="N412" i="52"/>
  <c r="N493" i="51"/>
  <c r="N412" i="51"/>
  <c r="N331" i="51"/>
  <c r="N574" i="51"/>
  <c r="N412" i="50"/>
  <c r="N331" i="50"/>
  <c r="N574" i="50"/>
  <c r="N493" i="50"/>
  <c r="N413" i="49"/>
  <c r="N494" i="49"/>
  <c r="N575" i="49"/>
  <c r="N413" i="48"/>
  <c r="N494" i="48"/>
  <c r="N575" i="48"/>
  <c r="N493" i="47"/>
  <c r="N412" i="47"/>
  <c r="N574" i="47"/>
  <c r="N331" i="47"/>
  <c r="M331" i="61"/>
  <c r="M655" i="61"/>
  <c r="M817" i="61"/>
  <c r="M574" i="61"/>
  <c r="M412" i="61"/>
  <c r="M736" i="61"/>
  <c r="M898" i="61"/>
  <c r="M493" i="61"/>
  <c r="M817" i="45"/>
  <c r="M412" i="45"/>
  <c r="M898" i="45"/>
  <c r="M331" i="45"/>
  <c r="M574" i="45"/>
  <c r="M736" i="45"/>
  <c r="M493" i="45"/>
  <c r="M655" i="45"/>
  <c r="N576" i="59" l="1"/>
  <c r="N495" i="59"/>
  <c r="N576" i="58"/>
  <c r="N495" i="58"/>
  <c r="N575" i="57"/>
  <c r="N494" i="57"/>
  <c r="N413" i="57"/>
  <c r="N495" i="56"/>
  <c r="N576" i="56"/>
  <c r="N576" i="55"/>
  <c r="N495" i="55"/>
  <c r="N576" i="54"/>
  <c r="N495" i="54"/>
  <c r="N575" i="53"/>
  <c r="N413" i="53"/>
  <c r="N494" i="53"/>
  <c r="N494" i="52"/>
  <c r="N413" i="52"/>
  <c r="N575" i="52"/>
  <c r="N494" i="51"/>
  <c r="N413" i="51"/>
  <c r="N575" i="51"/>
  <c r="N575" i="50"/>
  <c r="N413" i="50"/>
  <c r="N494" i="50"/>
  <c r="N576" i="49"/>
  <c r="N495" i="49"/>
  <c r="N576" i="48"/>
  <c r="N495" i="48"/>
  <c r="N413" i="47"/>
  <c r="N494" i="47"/>
  <c r="N575" i="47"/>
  <c r="M575" i="61"/>
  <c r="M656" i="61"/>
  <c r="M737" i="61"/>
  <c r="M818" i="61"/>
  <c r="M494" i="61"/>
  <c r="M899" i="61"/>
  <c r="M413" i="61"/>
  <c r="M737" i="45"/>
  <c r="M818" i="45"/>
  <c r="M413" i="45"/>
  <c r="M494" i="45"/>
  <c r="M575" i="45"/>
  <c r="M656" i="45"/>
  <c r="M899" i="45"/>
  <c r="N577" i="59" l="1"/>
  <c r="N577" i="58"/>
  <c r="N495" i="57"/>
  <c r="N576" i="57"/>
  <c r="N577" i="56"/>
  <c r="N577" i="55"/>
  <c r="N577" i="54"/>
  <c r="N495" i="53"/>
  <c r="N576" i="53"/>
  <c r="N495" i="52"/>
  <c r="N576" i="52"/>
  <c r="N495" i="51"/>
  <c r="N576" i="51"/>
  <c r="N495" i="50"/>
  <c r="N576" i="50"/>
  <c r="N577" i="49"/>
  <c r="N577" i="48"/>
  <c r="N576" i="47"/>
  <c r="N495" i="47"/>
  <c r="M900" i="61"/>
  <c r="M819" i="61"/>
  <c r="M738" i="61"/>
  <c r="M495" i="61"/>
  <c r="M576" i="61"/>
  <c r="M657" i="61"/>
  <c r="M738" i="45"/>
  <c r="M576" i="45"/>
  <c r="M900" i="45"/>
  <c r="M657" i="45"/>
  <c r="M495" i="45"/>
  <c r="M819" i="45"/>
  <c r="N577" i="57" l="1"/>
  <c r="N577" i="53"/>
  <c r="N577" i="52"/>
  <c r="N577" i="51"/>
  <c r="N577" i="50"/>
  <c r="N577" i="47"/>
  <c r="M901" i="61"/>
  <c r="M658" i="61"/>
  <c r="M739" i="61"/>
  <c r="M820" i="61"/>
  <c r="M577" i="61"/>
  <c r="M739" i="45"/>
  <c r="M577" i="45"/>
  <c r="M658" i="45"/>
  <c r="M901" i="45"/>
  <c r="M820" i="45"/>
  <c r="M740" i="61" l="1"/>
  <c r="M902" i="61"/>
  <c r="M659" i="61"/>
  <c r="M821" i="61"/>
  <c r="M902" i="45"/>
  <c r="M659" i="45"/>
  <c r="M740" i="45"/>
  <c r="M821" i="45"/>
  <c r="M903" i="61" l="1"/>
  <c r="M741" i="61"/>
  <c r="M822" i="61"/>
  <c r="M741" i="45"/>
  <c r="M903" i="45"/>
  <c r="M822" i="45"/>
  <c r="M823" i="61" l="1"/>
  <c r="M904" i="61"/>
  <c r="M904" i="45"/>
  <c r="M823" i="45"/>
  <c r="M905" i="61" l="1"/>
  <c r="M905" i="45"/>
  <c r="AG15" i="41" l="1"/>
  <c r="AG14" i="41"/>
  <c r="AG13" i="41"/>
  <c r="D11" i="41" s="1"/>
  <c r="AG12" i="41"/>
  <c r="AG11" i="41"/>
  <c r="AG10" i="41"/>
  <c r="AG9" i="41"/>
  <c r="AG8" i="41"/>
  <c r="AG7" i="41"/>
  <c r="AG6" i="41"/>
  <c r="D4" i="41" s="1"/>
  <c r="D5" i="41" l="1"/>
  <c r="D13" i="41"/>
  <c r="D6" i="41"/>
  <c r="D7" i="41"/>
  <c r="D8" i="41"/>
  <c r="D9" i="41"/>
  <c r="D10" i="41"/>
  <c r="D3" i="41"/>
  <c r="D12" i="41"/>
  <c r="K4" i="45" l="1"/>
  <c r="G4" i="45" s="1"/>
  <c r="K660" i="45"/>
  <c r="G660" i="45" s="1"/>
  <c r="J414" i="45"/>
  <c r="F414" i="45" s="1"/>
  <c r="J824" i="45"/>
  <c r="F824" i="45" s="1"/>
  <c r="J168" i="45"/>
  <c r="F168" i="45" s="1"/>
  <c r="H4" i="42"/>
  <c r="G496" i="42"/>
  <c r="H250" i="42"/>
  <c r="H824" i="42"/>
  <c r="G1070" i="42"/>
  <c r="H332" i="42"/>
  <c r="J4" i="45"/>
  <c r="F4" i="45" s="1"/>
  <c r="L86" i="45"/>
  <c r="H86" i="45" s="1"/>
  <c r="K496" i="45"/>
  <c r="G496" i="45" s="1"/>
  <c r="L414" i="45"/>
  <c r="H414" i="45" s="1"/>
  <c r="H86" i="42"/>
  <c r="G4" i="42"/>
  <c r="I168" i="42"/>
  <c r="I660" i="42"/>
  <c r="G824" i="42"/>
  <c r="I1070" i="42"/>
  <c r="I250" i="42"/>
  <c r="L4" i="45"/>
  <c r="H4" i="45" s="1"/>
  <c r="K168" i="45"/>
  <c r="G168" i="45" s="1"/>
  <c r="K250" i="45"/>
  <c r="G250" i="45" s="1"/>
  <c r="K578" i="45"/>
  <c r="G578" i="45" s="1"/>
  <c r="H414" i="42"/>
  <c r="I332" i="42"/>
  <c r="G578" i="42"/>
  <c r="G660" i="42"/>
  <c r="G906" i="42"/>
  <c r="H1070" i="42"/>
  <c r="K332" i="45"/>
  <c r="G332" i="45" s="1"/>
  <c r="I824" i="42"/>
  <c r="J742" i="45"/>
  <c r="F742" i="45" s="1"/>
  <c r="L824" i="45"/>
  <c r="H824" i="45" s="1"/>
  <c r="K824" i="45"/>
  <c r="G824" i="45" s="1"/>
  <c r="L168" i="45"/>
  <c r="H168" i="45" s="1"/>
  <c r="G86" i="42"/>
  <c r="H496" i="42"/>
  <c r="H168" i="42"/>
  <c r="H660" i="42"/>
  <c r="I906" i="42"/>
  <c r="I1152" i="42"/>
  <c r="I86" i="42"/>
  <c r="L578" i="45"/>
  <c r="H578" i="45" s="1"/>
  <c r="J660" i="45"/>
  <c r="F660" i="45" s="1"/>
  <c r="K86" i="45"/>
  <c r="G86" i="45" s="1"/>
  <c r="K742" i="45"/>
  <c r="G742" i="45" s="1"/>
  <c r="I4" i="42"/>
  <c r="G332" i="42"/>
  <c r="I578" i="42"/>
  <c r="I742" i="42"/>
  <c r="H906" i="42"/>
  <c r="H1152" i="42"/>
  <c r="J578" i="45"/>
  <c r="F578" i="45" s="1"/>
  <c r="L660" i="45"/>
  <c r="H660" i="45" s="1"/>
  <c r="L496" i="45"/>
  <c r="H496" i="45" s="1"/>
  <c r="J250" i="45"/>
  <c r="F250" i="45" s="1"/>
  <c r="J332" i="45"/>
  <c r="F332" i="45" s="1"/>
  <c r="G414" i="42"/>
  <c r="I496" i="42"/>
  <c r="G250" i="42"/>
  <c r="G742" i="42"/>
  <c r="H988" i="42"/>
  <c r="G1152" i="42"/>
  <c r="J86" i="45"/>
  <c r="F86" i="45" s="1"/>
  <c r="I988" i="42"/>
  <c r="L332" i="45"/>
  <c r="H332" i="45" s="1"/>
  <c r="L250" i="45"/>
  <c r="H250" i="45" s="1"/>
  <c r="L742" i="45"/>
  <c r="H742" i="45" s="1"/>
  <c r="K414" i="45"/>
  <c r="G414" i="45" s="1"/>
  <c r="I414" i="42"/>
  <c r="H578" i="42"/>
  <c r="G168" i="42"/>
  <c r="H742" i="42"/>
  <c r="G988" i="42"/>
  <c r="J496" i="45"/>
  <c r="F496" i="45" s="1"/>
  <c r="D14" i="41"/>
  <c r="L825" i="45"/>
  <c r="H825" i="45" s="1"/>
  <c r="L743" i="45"/>
  <c r="H743" i="45" s="1"/>
  <c r="J661" i="45"/>
  <c r="F661" i="45" s="1"/>
  <c r="J579" i="45"/>
  <c r="F579" i="45" s="1"/>
  <c r="H5" i="42"/>
  <c r="I251" i="42"/>
  <c r="H415" i="42"/>
  <c r="I661" i="42"/>
  <c r="G907" i="42"/>
  <c r="I1071" i="42"/>
  <c r="J87" i="45"/>
  <c r="F87" i="45" s="1"/>
  <c r="L169" i="45"/>
  <c r="H169" i="45" s="1"/>
  <c r="K251" i="45"/>
  <c r="G251" i="45" s="1"/>
  <c r="J497" i="45"/>
  <c r="F497" i="45" s="1"/>
  <c r="L497" i="45"/>
  <c r="H497" i="45" s="1"/>
  <c r="G5" i="42"/>
  <c r="G251" i="42"/>
  <c r="H497" i="42"/>
  <c r="H661" i="42"/>
  <c r="H907" i="42"/>
  <c r="H1153" i="42"/>
  <c r="K5" i="45"/>
  <c r="G5" i="45" s="1"/>
  <c r="G825" i="42"/>
  <c r="J743" i="45"/>
  <c r="F743" i="45" s="1"/>
  <c r="L87" i="45"/>
  <c r="H87" i="45" s="1"/>
  <c r="K87" i="45"/>
  <c r="G87" i="45" s="1"/>
  <c r="J333" i="45"/>
  <c r="F333" i="45" s="1"/>
  <c r="I5" i="42"/>
  <c r="H251" i="42"/>
  <c r="I497" i="42"/>
  <c r="I743" i="42"/>
  <c r="I907" i="42"/>
  <c r="I1153" i="42"/>
  <c r="H87" i="42"/>
  <c r="G1071" i="42"/>
  <c r="L251" i="45"/>
  <c r="H251" i="45" s="1"/>
  <c r="J825" i="45"/>
  <c r="F825" i="45" s="1"/>
  <c r="J415" i="45"/>
  <c r="F415" i="45" s="1"/>
  <c r="L579" i="45"/>
  <c r="H579" i="45" s="1"/>
  <c r="H169" i="42"/>
  <c r="G333" i="42"/>
  <c r="G497" i="42"/>
  <c r="G743" i="42"/>
  <c r="I989" i="42"/>
  <c r="G1153" i="42"/>
  <c r="K743" i="45"/>
  <c r="G743" i="45" s="1"/>
  <c r="J5" i="45"/>
  <c r="F5" i="45" s="1"/>
  <c r="K415" i="45"/>
  <c r="G415" i="45" s="1"/>
  <c r="K661" i="45"/>
  <c r="G661" i="45" s="1"/>
  <c r="K497" i="45"/>
  <c r="G497" i="45" s="1"/>
  <c r="G169" i="42"/>
  <c r="I333" i="42"/>
  <c r="I579" i="42"/>
  <c r="H743" i="42"/>
  <c r="G989" i="42"/>
  <c r="I169" i="42"/>
  <c r="K825" i="45"/>
  <c r="G825" i="45" s="1"/>
  <c r="L661" i="45"/>
  <c r="H661" i="45" s="1"/>
  <c r="L333" i="45"/>
  <c r="H333" i="45" s="1"/>
  <c r="L5" i="45"/>
  <c r="H5" i="45" s="1"/>
  <c r="G87" i="42"/>
  <c r="H333" i="42"/>
  <c r="G579" i="42"/>
  <c r="H825" i="42"/>
  <c r="H989" i="42"/>
  <c r="G661" i="42"/>
  <c r="K579" i="45"/>
  <c r="G579" i="45" s="1"/>
  <c r="L415" i="45"/>
  <c r="H415" i="45" s="1"/>
  <c r="J169" i="45"/>
  <c r="F169" i="45" s="1"/>
  <c r="K333" i="45"/>
  <c r="G333" i="45" s="1"/>
  <c r="J251" i="45"/>
  <c r="F251" i="45" s="1"/>
  <c r="I87" i="42"/>
  <c r="I415" i="42"/>
  <c r="H579" i="42"/>
  <c r="I825" i="42"/>
  <c r="H1071" i="42"/>
  <c r="K169" i="45"/>
  <c r="G169" i="45" s="1"/>
  <c r="G415" i="42"/>
  <c r="F11" i="41"/>
  <c r="S12" i="41"/>
  <c r="K12" i="41"/>
  <c r="O12" i="41"/>
  <c r="J12" i="41"/>
  <c r="N12" i="41"/>
  <c r="R12" i="41"/>
  <c r="I12" i="41"/>
  <c r="P12" i="41"/>
  <c r="E12" i="41"/>
  <c r="G12" i="41"/>
  <c r="M12" i="41"/>
  <c r="Q12" i="41"/>
  <c r="F12" i="41"/>
  <c r="H12" i="41"/>
  <c r="L12" i="41"/>
  <c r="G6" i="41"/>
  <c r="E11" i="41"/>
  <c r="G5" i="41"/>
  <c r="F6" i="41"/>
  <c r="G11" i="41"/>
  <c r="E5" i="41"/>
  <c r="E10" i="41"/>
  <c r="H4" i="41"/>
  <c r="G4" i="41"/>
  <c r="F7" i="41"/>
  <c r="G9" i="41"/>
  <c r="H5" i="41"/>
  <c r="H3" i="41"/>
  <c r="F3" i="41"/>
  <c r="G3" i="41"/>
  <c r="E3" i="41"/>
  <c r="F5" i="41"/>
  <c r="H10" i="41"/>
  <c r="E4" i="41"/>
  <c r="G7" i="41"/>
  <c r="E8" i="41"/>
  <c r="F4" i="41"/>
  <c r="F8" i="41"/>
  <c r="H7" i="41"/>
  <c r="H9" i="41"/>
  <c r="F10" i="41"/>
  <c r="G10" i="41"/>
  <c r="H6" i="41"/>
  <c r="H8" i="41"/>
  <c r="G8" i="41"/>
  <c r="E9" i="41"/>
  <c r="H11" i="41"/>
  <c r="E6" i="41"/>
  <c r="E7" i="41"/>
  <c r="F9" i="41"/>
  <c r="M4" i="51" l="1"/>
  <c r="I4" i="51" s="1"/>
  <c r="K4" i="53"/>
  <c r="G4" i="53" s="1"/>
  <c r="L4" i="55"/>
  <c r="H4" i="55" s="1"/>
  <c r="M4" i="59"/>
  <c r="I4" i="59" s="1"/>
  <c r="M86" i="57"/>
  <c r="I86" i="57" s="1"/>
  <c r="K86" i="52"/>
  <c r="G86" i="52" s="1"/>
  <c r="L86" i="56"/>
  <c r="H86" i="56" s="1"/>
  <c r="K86" i="58"/>
  <c r="G86" i="58" s="1"/>
  <c r="K168" i="56"/>
  <c r="G168" i="56" s="1"/>
  <c r="L250" i="54"/>
  <c r="H250" i="54" s="1"/>
  <c r="M168" i="51"/>
  <c r="I168" i="51" s="1"/>
  <c r="L168" i="58"/>
  <c r="H168" i="58" s="1"/>
  <c r="M250" i="51"/>
  <c r="I250" i="51" s="1"/>
  <c r="L250" i="53"/>
  <c r="H250" i="53" s="1"/>
  <c r="M250" i="53"/>
  <c r="I250" i="53" s="1"/>
  <c r="M250" i="58"/>
  <c r="I250" i="58" s="1"/>
  <c r="L414" i="56"/>
  <c r="H414" i="56" s="1"/>
  <c r="L414" i="59"/>
  <c r="H414" i="59" s="1"/>
  <c r="L332" i="53"/>
  <c r="H332" i="53" s="1"/>
  <c r="K414" i="52"/>
  <c r="G414" i="52" s="1"/>
  <c r="L414" i="54"/>
  <c r="H414" i="54" s="1"/>
  <c r="M496" i="55"/>
  <c r="I496" i="55" s="1"/>
  <c r="K496" i="53"/>
  <c r="G496" i="53" s="1"/>
  <c r="M414" i="51"/>
  <c r="I414" i="51" s="1"/>
  <c r="K414" i="55"/>
  <c r="G414" i="55" s="1"/>
  <c r="M414" i="57"/>
  <c r="I414" i="57" s="1"/>
  <c r="K86" i="51"/>
  <c r="G86" i="51" s="1"/>
  <c r="M414" i="56"/>
  <c r="I414" i="56" s="1"/>
  <c r="L414" i="55"/>
  <c r="H414" i="55" s="1"/>
  <c r="L4" i="50"/>
  <c r="H4" i="50" s="1"/>
  <c r="K4" i="58"/>
  <c r="G4" i="58" s="1"/>
  <c r="L168" i="52"/>
  <c r="H168" i="52" s="1"/>
  <c r="L4" i="57"/>
  <c r="H4" i="57" s="1"/>
  <c r="L4" i="56"/>
  <c r="H4" i="56" s="1"/>
  <c r="M86" i="52"/>
  <c r="I86" i="52" s="1"/>
  <c r="K86" i="50"/>
  <c r="G86" i="50" s="1"/>
  <c r="M86" i="51"/>
  <c r="I86" i="51" s="1"/>
  <c r="M168" i="56"/>
  <c r="I168" i="56" s="1"/>
  <c r="K168" i="50"/>
  <c r="G168" i="50" s="1"/>
  <c r="L168" i="53"/>
  <c r="H168" i="53" s="1"/>
  <c r="M250" i="59"/>
  <c r="I250" i="59" s="1"/>
  <c r="L168" i="51"/>
  <c r="H168" i="51" s="1"/>
  <c r="K250" i="57"/>
  <c r="G250" i="57" s="1"/>
  <c r="L332" i="56"/>
  <c r="H332" i="56" s="1"/>
  <c r="M250" i="55"/>
  <c r="I250" i="55" s="1"/>
  <c r="L250" i="58"/>
  <c r="H250" i="58" s="1"/>
  <c r="K332" i="55"/>
  <c r="G332" i="55" s="1"/>
  <c r="L332" i="57"/>
  <c r="H332" i="57" s="1"/>
  <c r="L332" i="51"/>
  <c r="H332" i="51" s="1"/>
  <c r="L496" i="56"/>
  <c r="H496" i="56" s="1"/>
  <c r="K414" i="56"/>
  <c r="G414" i="56" s="1"/>
  <c r="L496" i="58"/>
  <c r="H496" i="58" s="1"/>
  <c r="M496" i="51"/>
  <c r="I496" i="51" s="1"/>
  <c r="L496" i="57"/>
  <c r="H496" i="57" s="1"/>
  <c r="M496" i="58"/>
  <c r="I496" i="58" s="1"/>
  <c r="K414" i="51"/>
  <c r="G414" i="51" s="1"/>
  <c r="M168" i="52"/>
  <c r="I168" i="52" s="1"/>
  <c r="L168" i="54"/>
  <c r="H168" i="54" s="1"/>
  <c r="L332" i="52"/>
  <c r="H332" i="52" s="1"/>
  <c r="K496" i="50"/>
  <c r="G496" i="50" s="1"/>
  <c r="K4" i="50"/>
  <c r="G4" i="50" s="1"/>
  <c r="K4" i="52"/>
  <c r="G4" i="52" s="1"/>
  <c r="M4" i="58"/>
  <c r="I4" i="58" s="1"/>
  <c r="M4" i="52"/>
  <c r="I4" i="52" s="1"/>
  <c r="K4" i="54"/>
  <c r="G4" i="54" s="1"/>
  <c r="M4" i="56"/>
  <c r="I4" i="56" s="1"/>
  <c r="M86" i="50"/>
  <c r="I86" i="50" s="1"/>
  <c r="L86" i="51"/>
  <c r="H86" i="51" s="1"/>
  <c r="K86" i="53"/>
  <c r="G86" i="53" s="1"/>
  <c r="K168" i="51"/>
  <c r="G168" i="51" s="1"/>
  <c r="L250" i="56"/>
  <c r="H250" i="56" s="1"/>
  <c r="L168" i="50"/>
  <c r="H168" i="50" s="1"/>
  <c r="L168" i="57"/>
  <c r="H168" i="57" s="1"/>
  <c r="M250" i="50"/>
  <c r="I250" i="50" s="1"/>
  <c r="K332" i="54"/>
  <c r="G332" i="54" s="1"/>
  <c r="K332" i="52"/>
  <c r="G332" i="52" s="1"/>
  <c r="M332" i="59"/>
  <c r="I332" i="59" s="1"/>
  <c r="M332" i="55"/>
  <c r="I332" i="55" s="1"/>
  <c r="M496" i="56"/>
  <c r="I496" i="56" s="1"/>
  <c r="K414" i="59"/>
  <c r="G414" i="59" s="1"/>
  <c r="M332" i="57"/>
  <c r="I332" i="57" s="1"/>
  <c r="M414" i="54"/>
  <c r="I414" i="54" s="1"/>
  <c r="L496" i="53"/>
  <c r="H496" i="53" s="1"/>
  <c r="M414" i="50"/>
  <c r="I414" i="50" s="1"/>
  <c r="L414" i="58"/>
  <c r="H414" i="58" s="1"/>
  <c r="M496" i="53"/>
  <c r="I496" i="53" s="1"/>
  <c r="L496" i="50"/>
  <c r="H496" i="50" s="1"/>
  <c r="M4" i="57"/>
  <c r="I4" i="57" s="1"/>
  <c r="M332" i="54"/>
  <c r="I332" i="54" s="1"/>
  <c r="K496" i="59"/>
  <c r="G496" i="59" s="1"/>
  <c r="M4" i="50"/>
  <c r="I4" i="50" s="1"/>
  <c r="M4" i="53"/>
  <c r="I4" i="53" s="1"/>
  <c r="M86" i="54"/>
  <c r="I86" i="54" s="1"/>
  <c r="K4" i="57"/>
  <c r="G4" i="57" s="1"/>
  <c r="L4" i="59"/>
  <c r="H4" i="59" s="1"/>
  <c r="M4" i="55"/>
  <c r="I4" i="55" s="1"/>
  <c r="L86" i="50"/>
  <c r="H86" i="50" s="1"/>
  <c r="M168" i="59"/>
  <c r="I168" i="59" s="1"/>
  <c r="M86" i="53"/>
  <c r="I86" i="53" s="1"/>
  <c r="L250" i="52"/>
  <c r="H250" i="52" s="1"/>
  <c r="K250" i="54"/>
  <c r="G250" i="54" s="1"/>
  <c r="K168" i="58"/>
  <c r="G168" i="58" s="1"/>
  <c r="L168" i="55"/>
  <c r="H168" i="55" s="1"/>
  <c r="M332" i="56"/>
  <c r="I332" i="56" s="1"/>
  <c r="K250" i="51"/>
  <c r="G250" i="51" s="1"/>
  <c r="L332" i="59"/>
  <c r="H332" i="59" s="1"/>
  <c r="L250" i="57"/>
  <c r="H250" i="57" s="1"/>
  <c r="K332" i="50"/>
  <c r="G332" i="50" s="1"/>
  <c r="M332" i="53"/>
  <c r="I332" i="53" s="1"/>
  <c r="K496" i="54"/>
  <c r="G496" i="54" s="1"/>
  <c r="M332" i="58"/>
  <c r="I332" i="58" s="1"/>
  <c r="K332" i="58"/>
  <c r="G332" i="58" s="1"/>
  <c r="K496" i="51"/>
  <c r="G496" i="51" s="1"/>
  <c r="K496" i="55"/>
  <c r="G496" i="55" s="1"/>
  <c r="L414" i="51"/>
  <c r="H414" i="51" s="1"/>
  <c r="M414" i="53"/>
  <c r="I414" i="53" s="1"/>
  <c r="K86" i="54"/>
  <c r="G86" i="54" s="1"/>
  <c r="M168" i="58"/>
  <c r="I168" i="58" s="1"/>
  <c r="L496" i="54"/>
  <c r="H496" i="54" s="1"/>
  <c r="L414" i="57"/>
  <c r="H414" i="57" s="1"/>
  <c r="M86" i="59"/>
  <c r="I86" i="59" s="1"/>
  <c r="M86" i="55"/>
  <c r="I86" i="55" s="1"/>
  <c r="K4" i="55"/>
  <c r="G4" i="55" s="1"/>
  <c r="K86" i="55"/>
  <c r="G86" i="55" s="1"/>
  <c r="K4" i="56"/>
  <c r="G4" i="56" s="1"/>
  <c r="L86" i="57"/>
  <c r="H86" i="57" s="1"/>
  <c r="K168" i="54"/>
  <c r="G168" i="54" s="1"/>
  <c r="M168" i="54"/>
  <c r="I168" i="54" s="1"/>
  <c r="L86" i="53"/>
  <c r="H86" i="53" s="1"/>
  <c r="M168" i="53"/>
  <c r="I168" i="53" s="1"/>
  <c r="K168" i="53"/>
  <c r="G168" i="53" s="1"/>
  <c r="M168" i="57"/>
  <c r="I168" i="57" s="1"/>
  <c r="K250" i="59"/>
  <c r="G250" i="59" s="1"/>
  <c r="L332" i="54"/>
  <c r="H332" i="54" s="1"/>
  <c r="L250" i="50"/>
  <c r="H250" i="50" s="1"/>
  <c r="K250" i="55"/>
  <c r="G250" i="55" s="1"/>
  <c r="K332" i="59"/>
  <c r="G332" i="59" s="1"/>
  <c r="M496" i="52"/>
  <c r="I496" i="52" s="1"/>
  <c r="M332" i="50"/>
  <c r="I332" i="50" s="1"/>
  <c r="K332" i="51"/>
  <c r="G332" i="51" s="1"/>
  <c r="L496" i="59"/>
  <c r="H496" i="59" s="1"/>
  <c r="M414" i="52"/>
  <c r="I414" i="52" s="1"/>
  <c r="K414" i="50"/>
  <c r="G414" i="50" s="1"/>
  <c r="M496" i="57"/>
  <c r="I496" i="57" s="1"/>
  <c r="M414" i="55"/>
  <c r="I414" i="55" s="1"/>
  <c r="K414" i="57"/>
  <c r="G414" i="57" s="1"/>
  <c r="L86" i="54"/>
  <c r="H86" i="54" s="1"/>
  <c r="M250" i="52"/>
  <c r="I250" i="52" s="1"/>
  <c r="K332" i="57"/>
  <c r="G332" i="57" s="1"/>
  <c r="K168" i="52"/>
  <c r="G168" i="52" s="1"/>
  <c r="L4" i="53"/>
  <c r="H4" i="53" s="1"/>
  <c r="L4" i="51"/>
  <c r="H4" i="51" s="1"/>
  <c r="K86" i="57"/>
  <c r="G86" i="57" s="1"/>
  <c r="M4" i="54"/>
  <c r="I4" i="54" s="1"/>
  <c r="L4" i="54"/>
  <c r="H4" i="54" s="1"/>
  <c r="K86" i="56"/>
  <c r="G86" i="56" s="1"/>
  <c r="M86" i="58"/>
  <c r="I86" i="58" s="1"/>
  <c r="K168" i="59"/>
  <c r="G168" i="59" s="1"/>
  <c r="M250" i="56"/>
  <c r="I250" i="56" s="1"/>
  <c r="K250" i="56"/>
  <c r="G250" i="56" s="1"/>
  <c r="M168" i="55"/>
  <c r="I168" i="55" s="1"/>
  <c r="M250" i="54"/>
  <c r="I250" i="54" s="1"/>
  <c r="L250" i="51"/>
  <c r="H250" i="51" s="1"/>
  <c r="K250" i="53"/>
  <c r="G250" i="53" s="1"/>
  <c r="L250" i="55"/>
  <c r="H250" i="55" s="1"/>
  <c r="K496" i="56"/>
  <c r="G496" i="56" s="1"/>
  <c r="L332" i="50"/>
  <c r="H332" i="50" s="1"/>
  <c r="M496" i="54"/>
  <c r="I496" i="54" s="1"/>
  <c r="M496" i="59"/>
  <c r="I496" i="59" s="1"/>
  <c r="L332" i="55"/>
  <c r="H332" i="55" s="1"/>
  <c r="M414" i="59"/>
  <c r="I414" i="59" s="1"/>
  <c r="L496" i="55"/>
  <c r="H496" i="55" s="1"/>
  <c r="L496" i="51"/>
  <c r="H496" i="51" s="1"/>
  <c r="M496" i="50"/>
  <c r="I496" i="50" s="1"/>
  <c r="K414" i="53"/>
  <c r="G414" i="53" s="1"/>
  <c r="K86" i="59"/>
  <c r="G86" i="59" s="1"/>
  <c r="L168" i="59"/>
  <c r="H168" i="59" s="1"/>
  <c r="K250" i="58"/>
  <c r="G250" i="58" s="1"/>
  <c r="K496" i="58"/>
  <c r="G496" i="58" s="1"/>
  <c r="L86" i="59"/>
  <c r="H86" i="59" s="1"/>
  <c r="L86" i="55"/>
  <c r="H86" i="55" s="1"/>
  <c r="K4" i="51"/>
  <c r="G4" i="51" s="1"/>
  <c r="K4" i="59"/>
  <c r="G4" i="59" s="1"/>
  <c r="L4" i="58"/>
  <c r="H4" i="58" s="1"/>
  <c r="L86" i="52"/>
  <c r="H86" i="52" s="1"/>
  <c r="M86" i="56"/>
  <c r="I86" i="56" s="1"/>
  <c r="L86" i="58"/>
  <c r="H86" i="58" s="1"/>
  <c r="L168" i="56"/>
  <c r="H168" i="56" s="1"/>
  <c r="K250" i="52"/>
  <c r="G250" i="52" s="1"/>
  <c r="M168" i="50"/>
  <c r="I168" i="50" s="1"/>
  <c r="L250" i="59"/>
  <c r="H250" i="59" s="1"/>
  <c r="K168" i="55"/>
  <c r="G168" i="55" s="1"/>
  <c r="M250" i="57"/>
  <c r="I250" i="57" s="1"/>
  <c r="K332" i="56"/>
  <c r="G332" i="56" s="1"/>
  <c r="M332" i="52"/>
  <c r="I332" i="52" s="1"/>
  <c r="K332" i="53"/>
  <c r="G332" i="53" s="1"/>
  <c r="L496" i="52"/>
  <c r="H496" i="52" s="1"/>
  <c r="K496" i="52"/>
  <c r="G496" i="52" s="1"/>
  <c r="L414" i="52"/>
  <c r="H414" i="52" s="1"/>
  <c r="L332" i="58"/>
  <c r="H332" i="58" s="1"/>
  <c r="K414" i="54"/>
  <c r="G414" i="54" s="1"/>
  <c r="K496" i="57"/>
  <c r="G496" i="57" s="1"/>
  <c r="L414" i="50"/>
  <c r="H414" i="50" s="1"/>
  <c r="L414" i="53"/>
  <c r="H414" i="53" s="1"/>
  <c r="K414" i="58"/>
  <c r="G414" i="58" s="1"/>
  <c r="L4" i="52"/>
  <c r="H4" i="52" s="1"/>
  <c r="K168" i="57"/>
  <c r="G168" i="57" s="1"/>
  <c r="K250" i="50"/>
  <c r="G250" i="50" s="1"/>
  <c r="M332" i="51"/>
  <c r="I332" i="51" s="1"/>
  <c r="M414" i="58"/>
  <c r="I414" i="58" s="1"/>
  <c r="D15" i="41"/>
  <c r="K6" i="45"/>
  <c r="G6" i="45" s="1"/>
  <c r="K88" i="45"/>
  <c r="G88" i="45" s="1"/>
  <c r="K252" i="45"/>
  <c r="G252" i="45" s="1"/>
  <c r="J334" i="45"/>
  <c r="F334" i="45" s="1"/>
  <c r="L826" i="45"/>
  <c r="H826" i="45" s="1"/>
  <c r="I416" i="42"/>
  <c r="I580" i="42"/>
  <c r="I252" i="42"/>
  <c r="G826" i="42"/>
  <c r="I1072" i="42"/>
  <c r="H252" i="42"/>
  <c r="J6" i="45"/>
  <c r="F6" i="45" s="1"/>
  <c r="J580" i="45"/>
  <c r="F580" i="45" s="1"/>
  <c r="J170" i="45"/>
  <c r="F170" i="45" s="1"/>
  <c r="L498" i="45"/>
  <c r="H498" i="45" s="1"/>
  <c r="G334" i="42"/>
  <c r="I88" i="42"/>
  <c r="H170" i="42"/>
  <c r="G662" i="42"/>
  <c r="I826" i="42"/>
  <c r="G1072" i="42"/>
  <c r="H416" i="42"/>
  <c r="L6" i="45"/>
  <c r="H6" i="45" s="1"/>
  <c r="J662" i="45"/>
  <c r="F662" i="45" s="1"/>
  <c r="K744" i="45"/>
  <c r="G744" i="45" s="1"/>
  <c r="J826" i="45"/>
  <c r="F826" i="45" s="1"/>
  <c r="I6" i="42"/>
  <c r="G580" i="42"/>
  <c r="I498" i="42"/>
  <c r="I662" i="42"/>
  <c r="H908" i="42"/>
  <c r="H1072" i="42"/>
  <c r="K498" i="45"/>
  <c r="G498" i="45" s="1"/>
  <c r="J498" i="45"/>
  <c r="F498" i="45" s="1"/>
  <c r="K826" i="45"/>
  <c r="G826" i="45" s="1"/>
  <c r="L88" i="45"/>
  <c r="H88" i="45" s="1"/>
  <c r="J252" i="45"/>
  <c r="F252" i="45" s="1"/>
  <c r="I334" i="42"/>
  <c r="G252" i="42"/>
  <c r="H498" i="42"/>
  <c r="H662" i="42"/>
  <c r="G908" i="42"/>
  <c r="I1154" i="42"/>
  <c r="L252" i="45"/>
  <c r="H252" i="45" s="1"/>
  <c r="K416" i="45"/>
  <c r="G416" i="45" s="1"/>
  <c r="J744" i="45"/>
  <c r="F744" i="45" s="1"/>
  <c r="L170" i="45"/>
  <c r="H170" i="45" s="1"/>
  <c r="L662" i="45"/>
  <c r="H662" i="45" s="1"/>
  <c r="H334" i="42"/>
  <c r="G88" i="42"/>
  <c r="G170" i="42"/>
  <c r="H744" i="42"/>
  <c r="I908" i="42"/>
  <c r="H1154" i="42"/>
  <c r="H88" i="42"/>
  <c r="K580" i="45"/>
  <c r="G580" i="45" s="1"/>
  <c r="J88" i="45"/>
  <c r="F88" i="45" s="1"/>
  <c r="K334" i="45"/>
  <c r="G334" i="45" s="1"/>
  <c r="L416" i="45"/>
  <c r="H416" i="45" s="1"/>
  <c r="H6" i="42"/>
  <c r="H580" i="42"/>
  <c r="G498" i="42"/>
  <c r="G744" i="42"/>
  <c r="H990" i="42"/>
  <c r="G1154" i="42"/>
  <c r="K170" i="45"/>
  <c r="G170" i="45" s="1"/>
  <c r="K662" i="45"/>
  <c r="G662" i="45" s="1"/>
  <c r="L334" i="45"/>
  <c r="H334" i="45" s="1"/>
  <c r="L744" i="45"/>
  <c r="H744" i="45" s="1"/>
  <c r="L580" i="45"/>
  <c r="H580" i="45" s="1"/>
  <c r="G6" i="42"/>
  <c r="G416" i="42"/>
  <c r="I170" i="42"/>
  <c r="I744" i="42"/>
  <c r="G990" i="42"/>
  <c r="J416" i="45"/>
  <c r="F416" i="45" s="1"/>
  <c r="H826" i="42"/>
  <c r="I990" i="42"/>
  <c r="M86" i="49"/>
  <c r="I86" i="49" s="1"/>
  <c r="K168" i="49"/>
  <c r="G168" i="49" s="1"/>
  <c r="M250" i="49"/>
  <c r="I250" i="49" s="1"/>
  <c r="L332" i="47"/>
  <c r="H332" i="47" s="1"/>
  <c r="M496" i="47"/>
  <c r="I496" i="47" s="1"/>
  <c r="M4" i="49"/>
  <c r="I4" i="49" s="1"/>
  <c r="L168" i="47"/>
  <c r="H168" i="47" s="1"/>
  <c r="L250" i="47"/>
  <c r="H250" i="47" s="1"/>
  <c r="L496" i="49"/>
  <c r="H496" i="49" s="1"/>
  <c r="K414" i="49"/>
  <c r="G414" i="49" s="1"/>
  <c r="M332" i="47"/>
  <c r="I332" i="47" s="1"/>
  <c r="K86" i="47"/>
  <c r="G86" i="47" s="1"/>
  <c r="L168" i="49"/>
  <c r="H168" i="49" s="1"/>
  <c r="M250" i="47"/>
  <c r="I250" i="47" s="1"/>
  <c r="K496" i="49"/>
  <c r="G496" i="49" s="1"/>
  <c r="M496" i="49"/>
  <c r="I496" i="49" s="1"/>
  <c r="K250" i="47"/>
  <c r="G250" i="47" s="1"/>
  <c r="M86" i="47"/>
  <c r="I86" i="47" s="1"/>
  <c r="K4" i="49"/>
  <c r="G4" i="49" s="1"/>
  <c r="M168" i="47"/>
  <c r="I168" i="47" s="1"/>
  <c r="K332" i="47"/>
  <c r="G332" i="47" s="1"/>
  <c r="M414" i="49"/>
  <c r="I414" i="49" s="1"/>
  <c r="L496" i="47"/>
  <c r="H496" i="47" s="1"/>
  <c r="L4" i="47"/>
  <c r="H4" i="47" s="1"/>
  <c r="K86" i="49"/>
  <c r="G86" i="49" s="1"/>
  <c r="K168" i="47"/>
  <c r="G168" i="47" s="1"/>
  <c r="K332" i="49"/>
  <c r="G332" i="49" s="1"/>
  <c r="K414" i="47"/>
  <c r="G414" i="47" s="1"/>
  <c r="K496" i="47"/>
  <c r="G496" i="47" s="1"/>
  <c r="K4" i="47"/>
  <c r="G4" i="47" s="1"/>
  <c r="L86" i="47"/>
  <c r="H86" i="47" s="1"/>
  <c r="L86" i="49"/>
  <c r="H86" i="49" s="1"/>
  <c r="L250" i="49"/>
  <c r="H250" i="49" s="1"/>
  <c r="M332" i="49"/>
  <c r="I332" i="49" s="1"/>
  <c r="M414" i="47"/>
  <c r="I414" i="47" s="1"/>
  <c r="L4" i="49"/>
  <c r="H4" i="49" s="1"/>
  <c r="M4" i="47"/>
  <c r="I4" i="47" s="1"/>
  <c r="K250" i="49"/>
  <c r="G250" i="49" s="1"/>
  <c r="L332" i="49"/>
  <c r="H332" i="49" s="1"/>
  <c r="L414" i="47"/>
  <c r="H414" i="47" s="1"/>
  <c r="M168" i="49"/>
  <c r="I168" i="49" s="1"/>
  <c r="L414" i="49"/>
  <c r="H414" i="49" s="1"/>
  <c r="T12" i="41"/>
  <c r="J250" i="61"/>
  <c r="F250" i="61" s="1"/>
  <c r="L742" i="61"/>
  <c r="H742" i="61" s="1"/>
  <c r="J742" i="61"/>
  <c r="F742" i="61" s="1"/>
  <c r="K414" i="61"/>
  <c r="G414" i="61" s="1"/>
  <c r="L824" i="61"/>
  <c r="H824" i="61" s="1"/>
  <c r="L250" i="61"/>
  <c r="H250" i="61" s="1"/>
  <c r="L332" i="61"/>
  <c r="H332" i="61" s="1"/>
  <c r="L4" i="61"/>
  <c r="H4" i="61" s="1"/>
  <c r="J414" i="61"/>
  <c r="F414" i="61" s="1"/>
  <c r="K86" i="61"/>
  <c r="G86" i="61" s="1"/>
  <c r="K578" i="61"/>
  <c r="G578" i="61" s="1"/>
  <c r="K824" i="61"/>
  <c r="G824" i="61" s="1"/>
  <c r="J4" i="61"/>
  <c r="F4" i="61" s="1"/>
  <c r="L660" i="61"/>
  <c r="H660" i="61" s="1"/>
  <c r="J578" i="61"/>
  <c r="F578" i="61" s="1"/>
  <c r="K250" i="61"/>
  <c r="G250" i="61" s="1"/>
  <c r="K496" i="61"/>
  <c r="G496" i="61" s="1"/>
  <c r="K168" i="61"/>
  <c r="G168" i="61" s="1"/>
  <c r="K660" i="61"/>
  <c r="G660" i="61" s="1"/>
  <c r="J168" i="61"/>
  <c r="F168" i="61" s="1"/>
  <c r="K742" i="61"/>
  <c r="G742" i="61" s="1"/>
  <c r="J332" i="61"/>
  <c r="F332" i="61" s="1"/>
  <c r="L496" i="61"/>
  <c r="H496" i="61" s="1"/>
  <c r="L168" i="61"/>
  <c r="H168" i="61" s="1"/>
  <c r="K332" i="61"/>
  <c r="G332" i="61" s="1"/>
  <c r="K4" i="61"/>
  <c r="G4" i="61" s="1"/>
  <c r="L414" i="61"/>
  <c r="H414" i="61" s="1"/>
  <c r="J496" i="61"/>
  <c r="F496" i="61" s="1"/>
  <c r="L578" i="61"/>
  <c r="H578" i="61" s="1"/>
  <c r="J86" i="61"/>
  <c r="F86" i="61" s="1"/>
  <c r="J824" i="61"/>
  <c r="F824" i="61" s="1"/>
  <c r="L86" i="61"/>
  <c r="H86" i="61" s="1"/>
  <c r="J660" i="61"/>
  <c r="F660" i="61" s="1"/>
  <c r="L4" i="48"/>
  <c r="H4" i="48" s="1"/>
  <c r="M250" i="48"/>
  <c r="I250" i="48" s="1"/>
  <c r="M414" i="48"/>
  <c r="I414" i="48" s="1"/>
  <c r="M4" i="48"/>
  <c r="I4" i="48" s="1"/>
  <c r="L250" i="48"/>
  <c r="H250" i="48" s="1"/>
  <c r="K414" i="48"/>
  <c r="G414" i="48" s="1"/>
  <c r="M86" i="48"/>
  <c r="I86" i="48" s="1"/>
  <c r="K250" i="48"/>
  <c r="G250" i="48" s="1"/>
  <c r="L496" i="48"/>
  <c r="H496" i="48" s="1"/>
  <c r="L86" i="48"/>
  <c r="H86" i="48" s="1"/>
  <c r="K332" i="48"/>
  <c r="G332" i="48" s="1"/>
  <c r="M496" i="48"/>
  <c r="I496" i="48" s="1"/>
  <c r="K4" i="48"/>
  <c r="G4" i="48" s="1"/>
  <c r="K86" i="48"/>
  <c r="G86" i="48" s="1"/>
  <c r="M332" i="48"/>
  <c r="I332" i="48" s="1"/>
  <c r="L168" i="48"/>
  <c r="H168" i="48" s="1"/>
  <c r="K168" i="48"/>
  <c r="G168" i="48" s="1"/>
  <c r="L332" i="48"/>
  <c r="H332" i="48" s="1"/>
  <c r="M168" i="48"/>
  <c r="I168" i="48" s="1"/>
  <c r="L414" i="48"/>
  <c r="H414" i="48" s="1"/>
  <c r="K496" i="48"/>
  <c r="G496" i="48" s="1"/>
  <c r="G86" i="63"/>
  <c r="F332" i="63"/>
  <c r="F86" i="63"/>
  <c r="H496" i="63"/>
  <c r="H414" i="63"/>
  <c r="F168" i="63"/>
  <c r="F414" i="63"/>
  <c r="H332" i="63"/>
  <c r="G4" i="63"/>
  <c r="F4" i="63"/>
  <c r="F496" i="63"/>
  <c r="H250" i="63"/>
  <c r="H86" i="63"/>
  <c r="F250" i="63"/>
  <c r="G168" i="63"/>
  <c r="G332" i="63"/>
  <c r="H168" i="63"/>
  <c r="H4" i="63"/>
  <c r="G414" i="63"/>
  <c r="G496" i="63"/>
  <c r="G250" i="63"/>
  <c r="S9" i="41"/>
  <c r="Q9" i="41"/>
  <c r="P9" i="41"/>
  <c r="I9" i="41"/>
  <c r="N9" i="41"/>
  <c r="J9" i="41"/>
  <c r="O9" i="41"/>
  <c r="R9" i="41"/>
  <c r="T9" i="41"/>
  <c r="M9" i="41"/>
  <c r="M4" i="41"/>
  <c r="I4" i="41"/>
  <c r="J4" i="41"/>
  <c r="N4" i="41"/>
  <c r="O4" i="41"/>
  <c r="P4" i="41"/>
  <c r="S4" i="41"/>
  <c r="R4" i="41"/>
  <c r="T4" i="41"/>
  <c r="Q4" i="41"/>
  <c r="S11" i="41"/>
  <c r="M11" i="41"/>
  <c r="P11" i="41"/>
  <c r="R11" i="41"/>
  <c r="Q11" i="41"/>
  <c r="O11" i="41"/>
  <c r="J11" i="41"/>
  <c r="I11" i="41"/>
  <c r="T11" i="41"/>
  <c r="N11" i="41"/>
  <c r="Q3" i="41"/>
  <c r="T3" i="41"/>
  <c r="I3" i="41"/>
  <c r="P3" i="41"/>
  <c r="M3" i="41"/>
  <c r="S3" i="41"/>
  <c r="N3" i="41"/>
  <c r="J3" i="41"/>
  <c r="O3" i="41"/>
  <c r="R3" i="41"/>
  <c r="P8" i="41"/>
  <c r="N8" i="41"/>
  <c r="Q8" i="41"/>
  <c r="R8" i="41"/>
  <c r="I8" i="41"/>
  <c r="J8" i="41"/>
  <c r="S8" i="41"/>
  <c r="M8" i="41"/>
  <c r="O8" i="41"/>
  <c r="T8" i="41"/>
  <c r="P10" i="41"/>
  <c r="O10" i="41"/>
  <c r="T10" i="41"/>
  <c r="N10" i="41"/>
  <c r="J10" i="41"/>
  <c r="S10" i="41"/>
  <c r="M10" i="41"/>
  <c r="Q10" i="41"/>
  <c r="R10" i="41"/>
  <c r="I10" i="41"/>
  <c r="O7" i="41"/>
  <c r="I7" i="41"/>
  <c r="Q7" i="41"/>
  <c r="P7" i="41"/>
  <c r="S7" i="41"/>
  <c r="T7" i="41"/>
  <c r="M7" i="41"/>
  <c r="N7" i="41"/>
  <c r="J7" i="41"/>
  <c r="R7" i="41"/>
  <c r="O5" i="41"/>
  <c r="J5" i="41"/>
  <c r="M5" i="41"/>
  <c r="R5" i="41"/>
  <c r="S5" i="41"/>
  <c r="P5" i="41"/>
  <c r="N5" i="41"/>
  <c r="Q5" i="41"/>
  <c r="I5" i="41"/>
  <c r="T5" i="41"/>
  <c r="O6" i="41"/>
  <c r="N6" i="41"/>
  <c r="Q6" i="41"/>
  <c r="S6" i="41"/>
  <c r="R6" i="41"/>
  <c r="T6" i="41"/>
  <c r="J6" i="41"/>
  <c r="I6" i="41"/>
  <c r="M6" i="41"/>
  <c r="P6" i="41"/>
  <c r="G1234" i="42" l="1"/>
  <c r="H1398" i="42"/>
  <c r="I1644" i="42"/>
  <c r="I1890" i="42"/>
  <c r="H1234" i="42"/>
  <c r="H1480" i="42"/>
  <c r="G1644" i="42"/>
  <c r="G1972" i="42"/>
  <c r="I1234" i="42"/>
  <c r="G1480" i="42"/>
  <c r="I1726" i="42"/>
  <c r="G1890" i="42"/>
  <c r="G1808" i="42"/>
  <c r="H1316" i="42"/>
  <c r="I1480" i="42"/>
  <c r="H1726" i="42"/>
  <c r="H1972" i="42"/>
  <c r="I1316" i="42"/>
  <c r="H1562" i="42"/>
  <c r="G1726" i="42"/>
  <c r="H1890" i="42"/>
  <c r="G1316" i="42"/>
  <c r="G1562" i="42"/>
  <c r="I1808" i="42"/>
  <c r="I1972" i="42"/>
  <c r="G1398" i="42"/>
  <c r="I1562" i="42"/>
  <c r="H1808" i="42"/>
  <c r="I1398" i="42"/>
  <c r="H1644" i="42"/>
  <c r="D16" i="41"/>
  <c r="J827" i="45"/>
  <c r="F827" i="45" s="1"/>
  <c r="K745" i="45"/>
  <c r="G745" i="45" s="1"/>
  <c r="L335" i="45"/>
  <c r="H335" i="45" s="1"/>
  <c r="K253" i="45"/>
  <c r="G253" i="45" s="1"/>
  <c r="H7" i="42"/>
  <c r="I253" i="42"/>
  <c r="G417" i="42"/>
  <c r="H663" i="42"/>
  <c r="H909" i="42"/>
  <c r="I1073" i="42"/>
  <c r="L7" i="45"/>
  <c r="H7" i="45" s="1"/>
  <c r="J171" i="45"/>
  <c r="F171" i="45" s="1"/>
  <c r="L253" i="45"/>
  <c r="H253" i="45" s="1"/>
  <c r="L89" i="45"/>
  <c r="H89" i="45" s="1"/>
  <c r="I7" i="42"/>
  <c r="G253" i="42"/>
  <c r="G499" i="42"/>
  <c r="G663" i="42"/>
  <c r="I909" i="42"/>
  <c r="I1155" i="42"/>
  <c r="L499" i="45"/>
  <c r="H499" i="45" s="1"/>
  <c r="J663" i="45"/>
  <c r="F663" i="45" s="1"/>
  <c r="K663" i="45"/>
  <c r="G663" i="45" s="1"/>
  <c r="J581" i="45"/>
  <c r="F581" i="45" s="1"/>
  <c r="H89" i="42"/>
  <c r="H253" i="42"/>
  <c r="I499" i="42"/>
  <c r="H745" i="42"/>
  <c r="G909" i="42"/>
  <c r="G1155" i="42"/>
  <c r="J499" i="45"/>
  <c r="F499" i="45" s="1"/>
  <c r="G7" i="42"/>
  <c r="I417" i="42"/>
  <c r="H827" i="42"/>
  <c r="L745" i="45"/>
  <c r="H745" i="45" s="1"/>
  <c r="J417" i="45"/>
  <c r="F417" i="45" s="1"/>
  <c r="K417" i="45"/>
  <c r="G417" i="45" s="1"/>
  <c r="K89" i="45"/>
  <c r="G89" i="45" s="1"/>
  <c r="G89" i="42"/>
  <c r="H335" i="42"/>
  <c r="H499" i="42"/>
  <c r="I745" i="42"/>
  <c r="H991" i="42"/>
  <c r="H1155" i="42"/>
  <c r="J745" i="45"/>
  <c r="F745" i="45" s="1"/>
  <c r="J7" i="45"/>
  <c r="F7" i="45" s="1"/>
  <c r="L581" i="45"/>
  <c r="H581" i="45" s="1"/>
  <c r="K171" i="45"/>
  <c r="G171" i="45" s="1"/>
  <c r="I89" i="42"/>
  <c r="I335" i="42"/>
  <c r="I581" i="42"/>
  <c r="G745" i="42"/>
  <c r="I991" i="42"/>
  <c r="K827" i="45"/>
  <c r="G827" i="45" s="1"/>
  <c r="L663" i="45"/>
  <c r="H663" i="45" s="1"/>
  <c r="K581" i="45"/>
  <c r="G581" i="45" s="1"/>
  <c r="J253" i="45"/>
  <c r="F253" i="45" s="1"/>
  <c r="I171" i="42"/>
  <c r="G335" i="42"/>
  <c r="G581" i="42"/>
  <c r="I827" i="42"/>
  <c r="G991" i="42"/>
  <c r="L827" i="45"/>
  <c r="H827" i="45" s="1"/>
  <c r="K7" i="45"/>
  <c r="G7" i="45" s="1"/>
  <c r="L417" i="45"/>
  <c r="H417" i="45" s="1"/>
  <c r="L171" i="45"/>
  <c r="H171" i="45" s="1"/>
  <c r="J335" i="45"/>
  <c r="F335" i="45" s="1"/>
  <c r="G171" i="42"/>
  <c r="H417" i="42"/>
  <c r="H581" i="42"/>
  <c r="G827" i="42"/>
  <c r="H1073" i="42"/>
  <c r="J89" i="45"/>
  <c r="F89" i="45" s="1"/>
  <c r="K499" i="45"/>
  <c r="G499" i="45" s="1"/>
  <c r="K335" i="45"/>
  <c r="G335" i="45" s="1"/>
  <c r="H171" i="42"/>
  <c r="I663" i="42"/>
  <c r="G1073" i="42"/>
  <c r="L5" i="41"/>
  <c r="K5" i="41"/>
  <c r="K6" i="41"/>
  <c r="L6" i="41"/>
  <c r="K10" i="41"/>
  <c r="L10" i="41"/>
  <c r="K8" i="41"/>
  <c r="L8" i="41"/>
  <c r="K3" i="41"/>
  <c r="L3" i="41"/>
  <c r="L9" i="41"/>
  <c r="K9" i="41"/>
  <c r="L7" i="41"/>
  <c r="K7" i="41"/>
  <c r="K4" i="41"/>
  <c r="L4" i="41"/>
  <c r="L11" i="41"/>
  <c r="K11" i="41"/>
  <c r="D17" i="41" l="1"/>
  <c r="L8" i="45"/>
  <c r="H8" i="45" s="1"/>
  <c r="J664" i="45"/>
  <c r="F664" i="45" s="1"/>
  <c r="L336" i="45"/>
  <c r="H336" i="45" s="1"/>
  <c r="K336" i="45"/>
  <c r="G336" i="45" s="1"/>
  <c r="J500" i="45"/>
  <c r="F500" i="45" s="1"/>
  <c r="G172" i="42"/>
  <c r="G418" i="42"/>
  <c r="G582" i="42"/>
  <c r="H828" i="42"/>
  <c r="H1074" i="42"/>
  <c r="K172" i="45"/>
  <c r="G172" i="45" s="1"/>
  <c r="J254" i="45"/>
  <c r="F254" i="45" s="1"/>
  <c r="G254" i="42"/>
  <c r="H910" i="42"/>
  <c r="L828" i="45"/>
  <c r="H828" i="45" s="1"/>
  <c r="G500" i="42"/>
  <c r="H1156" i="42"/>
  <c r="L746" i="45"/>
  <c r="H746" i="45" s="1"/>
  <c r="H500" i="42"/>
  <c r="G1156" i="42"/>
  <c r="L500" i="45"/>
  <c r="H500" i="45" s="1"/>
  <c r="H336" i="42"/>
  <c r="I992" i="42"/>
  <c r="K500" i="45"/>
  <c r="G500" i="45" s="1"/>
  <c r="I90" i="42"/>
  <c r="H746" i="42"/>
  <c r="J8" i="45"/>
  <c r="F8" i="45" s="1"/>
  <c r="K746" i="45"/>
  <c r="G746" i="45" s="1"/>
  <c r="J172" i="45"/>
  <c r="F172" i="45" s="1"/>
  <c r="L582" i="45"/>
  <c r="H582" i="45" s="1"/>
  <c r="G8" i="42"/>
  <c r="H172" i="42"/>
  <c r="I418" i="42"/>
  <c r="H664" i="42"/>
  <c r="I828" i="42"/>
  <c r="I1074" i="42"/>
  <c r="K8" i="45"/>
  <c r="G8" i="45" s="1"/>
  <c r="L418" i="45"/>
  <c r="H418" i="45" s="1"/>
  <c r="H418" i="42"/>
  <c r="G1074" i="42"/>
  <c r="K254" i="45"/>
  <c r="G254" i="45" s="1"/>
  <c r="H254" i="42"/>
  <c r="I910" i="42"/>
  <c r="J828" i="45"/>
  <c r="F828" i="45" s="1"/>
  <c r="H90" i="42"/>
  <c r="I746" i="42"/>
  <c r="L664" i="45"/>
  <c r="H664" i="45" s="1"/>
  <c r="G90" i="42"/>
  <c r="G746" i="42"/>
  <c r="J418" i="45"/>
  <c r="F418" i="45" s="1"/>
  <c r="K582" i="45"/>
  <c r="G582" i="45" s="1"/>
  <c r="I582" i="42"/>
  <c r="K828" i="45"/>
  <c r="G828" i="45" s="1"/>
  <c r="L90" i="45"/>
  <c r="H90" i="45" s="1"/>
  <c r="J336" i="45"/>
  <c r="F336" i="45" s="1"/>
  <c r="K664" i="45"/>
  <c r="G664" i="45" s="1"/>
  <c r="I172" i="42"/>
  <c r="I336" i="42"/>
  <c r="H582" i="42"/>
  <c r="G828" i="42"/>
  <c r="G992" i="42"/>
  <c r="I8" i="42"/>
  <c r="I664" i="42"/>
  <c r="L172" i="45"/>
  <c r="H172" i="45" s="1"/>
  <c r="K90" i="45"/>
  <c r="G90" i="45" s="1"/>
  <c r="H8" i="42"/>
  <c r="G664" i="42"/>
  <c r="L254" i="45"/>
  <c r="H254" i="45" s="1"/>
  <c r="J90" i="45"/>
  <c r="F90" i="45" s="1"/>
  <c r="I254" i="42"/>
  <c r="G910" i="42"/>
  <c r="J582" i="45"/>
  <c r="F582" i="45" s="1"/>
  <c r="K418" i="45"/>
  <c r="G418" i="45" s="1"/>
  <c r="I500" i="42"/>
  <c r="I1156" i="42"/>
  <c r="J746" i="45"/>
  <c r="F746" i="45" s="1"/>
  <c r="G336" i="42"/>
  <c r="H992" i="42"/>
  <c r="D18" i="41" l="1"/>
  <c r="L9" i="45"/>
  <c r="H9" i="45" s="1"/>
  <c r="L665" i="45"/>
  <c r="H665" i="45" s="1"/>
  <c r="J501" i="45"/>
  <c r="F501" i="45" s="1"/>
  <c r="J419" i="45"/>
  <c r="F419" i="45" s="1"/>
  <c r="L829" i="45"/>
  <c r="H829" i="45" s="1"/>
  <c r="H583" i="42"/>
  <c r="I255" i="42"/>
  <c r="G337" i="42"/>
  <c r="G829" i="42"/>
  <c r="H1075" i="42"/>
  <c r="K337" i="45"/>
  <c r="G337" i="45" s="1"/>
  <c r="J583" i="45"/>
  <c r="F583" i="45" s="1"/>
  <c r="I173" i="42"/>
  <c r="J9" i="45"/>
  <c r="F9" i="45" s="1"/>
  <c r="K501" i="45"/>
  <c r="G501" i="45" s="1"/>
  <c r="L255" i="45"/>
  <c r="H255" i="45" s="1"/>
  <c r="L91" i="45"/>
  <c r="H91" i="45" s="1"/>
  <c r="G9" i="42"/>
  <c r="H91" i="42"/>
  <c r="H501" i="42"/>
  <c r="G665" i="42"/>
  <c r="H829" i="42"/>
  <c r="I1075" i="42"/>
  <c r="K9" i="45"/>
  <c r="G9" i="45" s="1"/>
  <c r="J337" i="45"/>
  <c r="F337" i="45" s="1"/>
  <c r="I9" i="42"/>
  <c r="I419" i="42"/>
  <c r="G1075" i="42"/>
  <c r="J91" i="45"/>
  <c r="F91" i="45" s="1"/>
  <c r="J255" i="45"/>
  <c r="F255" i="45" s="1"/>
  <c r="G255" i="42"/>
  <c r="H419" i="42"/>
  <c r="G911" i="42"/>
  <c r="J173" i="45"/>
  <c r="F173" i="45" s="1"/>
  <c r="L419" i="45"/>
  <c r="H419" i="45" s="1"/>
  <c r="H173" i="42"/>
  <c r="G501" i="42"/>
  <c r="I337" i="42"/>
  <c r="G747" i="42"/>
  <c r="G1157" i="42"/>
  <c r="K747" i="45"/>
  <c r="G747" i="45" s="1"/>
  <c r="J665" i="45"/>
  <c r="F665" i="45" s="1"/>
  <c r="H255" i="42"/>
  <c r="G173" i="42"/>
  <c r="H747" i="42"/>
  <c r="I1157" i="42"/>
  <c r="J829" i="45"/>
  <c r="F829" i="45" s="1"/>
  <c r="K583" i="45"/>
  <c r="G583" i="45" s="1"/>
  <c r="I501" i="42"/>
  <c r="H337" i="42"/>
  <c r="I747" i="42"/>
  <c r="H993" i="42"/>
  <c r="K91" i="45"/>
  <c r="G91" i="45" s="1"/>
  <c r="I911" i="42"/>
  <c r="L337" i="45"/>
  <c r="H337" i="45" s="1"/>
  <c r="L173" i="45"/>
  <c r="H173" i="45" s="1"/>
  <c r="G419" i="42"/>
  <c r="J747" i="45"/>
  <c r="F747" i="45" s="1"/>
  <c r="L583" i="45"/>
  <c r="H583" i="45" s="1"/>
  <c r="K255" i="45"/>
  <c r="G255" i="45" s="1"/>
  <c r="K173" i="45"/>
  <c r="G173" i="45" s="1"/>
  <c r="G91" i="42"/>
  <c r="I583" i="42"/>
  <c r="G583" i="42"/>
  <c r="I829" i="42"/>
  <c r="I993" i="42"/>
  <c r="H665" i="42"/>
  <c r="H911" i="42"/>
  <c r="L501" i="45"/>
  <c r="H501" i="45" s="1"/>
  <c r="K419" i="45"/>
  <c r="G419" i="45" s="1"/>
  <c r="H9" i="42"/>
  <c r="I665" i="42"/>
  <c r="H1157" i="42"/>
  <c r="K829" i="45"/>
  <c r="G829" i="45" s="1"/>
  <c r="G993" i="42"/>
  <c r="K665" i="45"/>
  <c r="G665" i="45" s="1"/>
  <c r="L747" i="45"/>
  <c r="H747" i="45" s="1"/>
  <c r="I91" i="42"/>
  <c r="D19" i="41" l="1"/>
  <c r="K666" i="45"/>
  <c r="G666" i="45" s="1"/>
  <c r="J830" i="45"/>
  <c r="F830" i="45" s="1"/>
  <c r="L338" i="45"/>
  <c r="H338" i="45" s="1"/>
  <c r="K338" i="45"/>
  <c r="G338" i="45" s="1"/>
  <c r="L502" i="45"/>
  <c r="H502" i="45" s="1"/>
  <c r="H420" i="42"/>
  <c r="H338" i="42"/>
  <c r="H256" i="42"/>
  <c r="I830" i="42"/>
  <c r="H1076" i="42"/>
  <c r="K502" i="45"/>
  <c r="G502" i="45" s="1"/>
  <c r="J584" i="45"/>
  <c r="F584" i="45" s="1"/>
  <c r="I92" i="42"/>
  <c r="I666" i="42"/>
  <c r="I1076" i="42"/>
  <c r="J502" i="45"/>
  <c r="F502" i="45" s="1"/>
  <c r="I256" i="42"/>
  <c r="H912" i="42"/>
  <c r="L174" i="45"/>
  <c r="H174" i="45" s="1"/>
  <c r="G584" i="42"/>
  <c r="H994" i="42"/>
  <c r="K174" i="45"/>
  <c r="G174" i="45" s="1"/>
  <c r="I10" i="42"/>
  <c r="H748" i="42"/>
  <c r="J174" i="45"/>
  <c r="F174" i="45" s="1"/>
  <c r="H584" i="42"/>
  <c r="G994" i="42"/>
  <c r="J10" i="45"/>
  <c r="F10" i="45" s="1"/>
  <c r="J256" i="45"/>
  <c r="F256" i="45" s="1"/>
  <c r="K92" i="45"/>
  <c r="G92" i="45" s="1"/>
  <c r="L256" i="45"/>
  <c r="H256" i="45" s="1"/>
  <c r="G174" i="42"/>
  <c r="I584" i="42"/>
  <c r="H502" i="42"/>
  <c r="H666" i="42"/>
  <c r="G830" i="42"/>
  <c r="G1076" i="42"/>
  <c r="L420" i="45"/>
  <c r="H420" i="45" s="1"/>
  <c r="J338" i="45"/>
  <c r="F338" i="45" s="1"/>
  <c r="I174" i="42"/>
  <c r="G92" i="42"/>
  <c r="G912" i="42"/>
  <c r="L748" i="45"/>
  <c r="H748" i="45" s="1"/>
  <c r="G502" i="42"/>
  <c r="G1158" i="42"/>
  <c r="K256" i="45"/>
  <c r="G256" i="45" s="1"/>
  <c r="G10" i="42"/>
  <c r="I748" i="42"/>
  <c r="L830" i="45"/>
  <c r="H830" i="45" s="1"/>
  <c r="L666" i="45"/>
  <c r="H666" i="45" s="1"/>
  <c r="G256" i="42"/>
  <c r="K830" i="45"/>
  <c r="G830" i="45" s="1"/>
  <c r="I420" i="42"/>
  <c r="H830" i="42"/>
  <c r="J666" i="45"/>
  <c r="F666" i="45" s="1"/>
  <c r="K584" i="45"/>
  <c r="G584" i="45" s="1"/>
  <c r="J420" i="45"/>
  <c r="F420" i="45" s="1"/>
  <c r="J92" i="45"/>
  <c r="F92" i="45" s="1"/>
  <c r="H10" i="42"/>
  <c r="G420" i="42"/>
  <c r="G338" i="42"/>
  <c r="G666" i="42"/>
  <c r="I912" i="42"/>
  <c r="H1158" i="42"/>
  <c r="K748" i="45"/>
  <c r="G748" i="45" s="1"/>
  <c r="K420" i="45"/>
  <c r="G420" i="45" s="1"/>
  <c r="H174" i="42"/>
  <c r="G748" i="42"/>
  <c r="J748" i="45"/>
  <c r="F748" i="45" s="1"/>
  <c r="L10" i="45"/>
  <c r="H10" i="45" s="1"/>
  <c r="I338" i="42"/>
  <c r="I1158" i="42"/>
  <c r="L584" i="45"/>
  <c r="H584" i="45" s="1"/>
  <c r="H92" i="42"/>
  <c r="I994" i="42"/>
  <c r="L92" i="45"/>
  <c r="H92" i="45" s="1"/>
  <c r="K10" i="45"/>
  <c r="G10" i="45" s="1"/>
  <c r="I502" i="42"/>
  <c r="D20" i="41" l="1"/>
  <c r="K11" i="45"/>
  <c r="G11" i="45" s="1"/>
  <c r="J585" i="45"/>
  <c r="F585" i="45" s="1"/>
  <c r="J257" i="45"/>
  <c r="F257" i="45" s="1"/>
  <c r="K175" i="45"/>
  <c r="G175" i="45" s="1"/>
  <c r="J421" i="45"/>
  <c r="F421" i="45" s="1"/>
  <c r="I175" i="42"/>
  <c r="G421" i="42"/>
  <c r="H585" i="42"/>
  <c r="I831" i="42"/>
  <c r="H1077" i="42"/>
  <c r="H421" i="42"/>
  <c r="G667" i="42"/>
  <c r="H831" i="42"/>
  <c r="I1077" i="42"/>
  <c r="J11" i="45"/>
  <c r="F11" i="45" s="1"/>
  <c r="L93" i="45"/>
  <c r="H93" i="45" s="1"/>
  <c r="L421" i="45"/>
  <c r="H421" i="45" s="1"/>
  <c r="K667" i="45"/>
  <c r="G667" i="45" s="1"/>
  <c r="I11" i="42"/>
  <c r="G257" i="42"/>
  <c r="I421" i="42"/>
  <c r="G913" i="42"/>
  <c r="H995" i="42"/>
  <c r="K257" i="45"/>
  <c r="G257" i="45" s="1"/>
  <c r="H93" i="42"/>
  <c r="H749" i="42"/>
  <c r="L11" i="45"/>
  <c r="H11" i="45" s="1"/>
  <c r="J667" i="45"/>
  <c r="F667" i="45" s="1"/>
  <c r="K749" i="45"/>
  <c r="G749" i="45" s="1"/>
  <c r="K831" i="45"/>
  <c r="G831" i="45" s="1"/>
  <c r="I93" i="42"/>
  <c r="G175" i="42"/>
  <c r="H667" i="42"/>
  <c r="G1077" i="42"/>
  <c r="L257" i="45"/>
  <c r="H257" i="45" s="1"/>
  <c r="K421" i="45"/>
  <c r="G421" i="45" s="1"/>
  <c r="G585" i="42"/>
  <c r="G831" i="42"/>
  <c r="L585" i="45"/>
  <c r="H585" i="45" s="1"/>
  <c r="J339" i="45"/>
  <c r="F339" i="45" s="1"/>
  <c r="L831" i="45"/>
  <c r="H831" i="45" s="1"/>
  <c r="L175" i="45"/>
  <c r="H175" i="45" s="1"/>
  <c r="H11" i="42"/>
  <c r="H257" i="42"/>
  <c r="G503" i="42"/>
  <c r="I667" i="42"/>
  <c r="H913" i="42"/>
  <c r="H1159" i="42"/>
  <c r="K585" i="45"/>
  <c r="G585" i="45" s="1"/>
  <c r="L503" i="45"/>
  <c r="H503" i="45" s="1"/>
  <c r="L667" i="45"/>
  <c r="H667" i="45" s="1"/>
  <c r="J93" i="45"/>
  <c r="F93" i="45" s="1"/>
  <c r="G11" i="42"/>
  <c r="I257" i="42"/>
  <c r="H503" i="42"/>
  <c r="G749" i="42"/>
  <c r="I913" i="42"/>
  <c r="I1159" i="42"/>
  <c r="K339" i="45"/>
  <c r="G339" i="45" s="1"/>
  <c r="L749" i="45"/>
  <c r="H749" i="45" s="1"/>
  <c r="K93" i="45"/>
  <c r="G93" i="45" s="1"/>
  <c r="J503" i="45"/>
  <c r="F503" i="45" s="1"/>
  <c r="G93" i="42"/>
  <c r="G339" i="42"/>
  <c r="I503" i="42"/>
  <c r="I749" i="42"/>
  <c r="G1159" i="42"/>
  <c r="L339" i="45"/>
  <c r="H339" i="45" s="1"/>
  <c r="H339" i="42"/>
  <c r="G995" i="42"/>
  <c r="I995" i="42"/>
  <c r="J831" i="45"/>
  <c r="F831" i="45" s="1"/>
  <c r="J749" i="45"/>
  <c r="F749" i="45" s="1"/>
  <c r="K503" i="45"/>
  <c r="G503" i="45" s="1"/>
  <c r="J175" i="45"/>
  <c r="F175" i="45" s="1"/>
  <c r="H175" i="42"/>
  <c r="I339" i="42"/>
  <c r="I585" i="42"/>
  <c r="D21" i="41" l="1"/>
  <c r="L12" i="45"/>
  <c r="H12" i="45" s="1"/>
  <c r="L832" i="45"/>
  <c r="H832" i="45" s="1"/>
  <c r="J832" i="45"/>
  <c r="F832" i="45" s="1"/>
  <c r="L668" i="45"/>
  <c r="H668" i="45" s="1"/>
  <c r="L504" i="45"/>
  <c r="H504" i="45" s="1"/>
  <c r="G422" i="42"/>
  <c r="H258" i="42"/>
  <c r="G176" i="42"/>
  <c r="H832" i="42"/>
  <c r="H1078" i="42"/>
  <c r="K832" i="45"/>
  <c r="G832" i="45" s="1"/>
  <c r="K94" i="45"/>
  <c r="G94" i="45" s="1"/>
  <c r="L750" i="45"/>
  <c r="H750" i="45" s="1"/>
  <c r="J750" i="45"/>
  <c r="F750" i="45" s="1"/>
  <c r="G94" i="42"/>
  <c r="K176" i="45"/>
  <c r="G176" i="45" s="1"/>
  <c r="K340" i="45"/>
  <c r="G340" i="45" s="1"/>
  <c r="J340" i="45"/>
  <c r="F340" i="45" s="1"/>
  <c r="K668" i="45"/>
  <c r="G668" i="45" s="1"/>
  <c r="I94" i="42"/>
  <c r="I586" i="42"/>
  <c r="I340" i="42"/>
  <c r="I668" i="42"/>
  <c r="G914" i="42"/>
  <c r="I1160" i="42"/>
  <c r="J586" i="45"/>
  <c r="F586" i="45" s="1"/>
  <c r="J504" i="45"/>
  <c r="F504" i="45" s="1"/>
  <c r="J422" i="45"/>
  <c r="F422" i="45" s="1"/>
  <c r="J258" i="45"/>
  <c r="F258" i="45" s="1"/>
  <c r="I12" i="42"/>
  <c r="G258" i="42"/>
  <c r="I258" i="42"/>
  <c r="H750" i="42"/>
  <c r="I914" i="42"/>
  <c r="G1160" i="42"/>
  <c r="L340" i="45"/>
  <c r="H340" i="45" s="1"/>
  <c r="L422" i="45"/>
  <c r="H422" i="45" s="1"/>
  <c r="K422" i="45"/>
  <c r="G422" i="45" s="1"/>
  <c r="L586" i="45"/>
  <c r="H586" i="45" s="1"/>
  <c r="H94" i="42"/>
  <c r="I504" i="42"/>
  <c r="H586" i="42"/>
  <c r="G750" i="42"/>
  <c r="G996" i="42"/>
  <c r="H1160" i="42"/>
  <c r="K504" i="45"/>
  <c r="G504" i="45" s="1"/>
  <c r="K258" i="45"/>
  <c r="G258" i="45" s="1"/>
  <c r="J668" i="45"/>
  <c r="F668" i="45" s="1"/>
  <c r="J94" i="45"/>
  <c r="F94" i="45" s="1"/>
  <c r="G12" i="42"/>
  <c r="H422" i="42"/>
  <c r="G586" i="42"/>
  <c r="I750" i="42"/>
  <c r="I996" i="42"/>
  <c r="G832" i="42"/>
  <c r="H996" i="42"/>
  <c r="H504" i="42"/>
  <c r="G504" i="42"/>
  <c r="G668" i="42"/>
  <c r="I832" i="42"/>
  <c r="I1078" i="42"/>
  <c r="L94" i="45"/>
  <c r="H94" i="45" s="1"/>
  <c r="J176" i="45"/>
  <c r="F176" i="45" s="1"/>
  <c r="L176" i="45"/>
  <c r="H176" i="45" s="1"/>
  <c r="L258" i="45"/>
  <c r="H258" i="45" s="1"/>
  <c r="H12" i="42"/>
  <c r="I176" i="42"/>
  <c r="G340" i="42"/>
  <c r="H668" i="42"/>
  <c r="H914" i="42"/>
  <c r="G1078" i="42"/>
  <c r="K12" i="45"/>
  <c r="G12" i="45" s="1"/>
  <c r="J12" i="45"/>
  <c r="F12" i="45" s="1"/>
  <c r="K750" i="45"/>
  <c r="G750" i="45" s="1"/>
  <c r="K586" i="45"/>
  <c r="G586" i="45" s="1"/>
  <c r="I422" i="42"/>
  <c r="H340" i="42"/>
  <c r="H176" i="42"/>
  <c r="D22" i="41" l="1"/>
  <c r="L13" i="45"/>
  <c r="H13" i="45" s="1"/>
  <c r="K423" i="45"/>
  <c r="G423" i="45" s="1"/>
  <c r="J177" i="45"/>
  <c r="F177" i="45" s="1"/>
  <c r="L259" i="45"/>
  <c r="H259" i="45" s="1"/>
  <c r="L505" i="45"/>
  <c r="H505" i="45" s="1"/>
  <c r="G177" i="42"/>
  <c r="H423" i="42"/>
  <c r="I587" i="42"/>
  <c r="H833" i="42"/>
  <c r="H1079" i="42"/>
  <c r="J833" i="45"/>
  <c r="F833" i="45" s="1"/>
  <c r="G13" i="42"/>
  <c r="G423" i="42"/>
  <c r="H915" i="42"/>
  <c r="K259" i="45"/>
  <c r="G259" i="45" s="1"/>
  <c r="G95" i="42"/>
  <c r="G505" i="42"/>
  <c r="G915" i="42"/>
  <c r="J423" i="45"/>
  <c r="F423" i="45" s="1"/>
  <c r="H13" i="42"/>
  <c r="I751" i="42"/>
  <c r="K751" i="45"/>
  <c r="G751" i="45" s="1"/>
  <c r="I13" i="42"/>
  <c r="H751" i="42"/>
  <c r="J751" i="45"/>
  <c r="F751" i="45" s="1"/>
  <c r="K669" i="45"/>
  <c r="G669" i="45" s="1"/>
  <c r="G751" i="42"/>
  <c r="J13" i="45"/>
  <c r="F13" i="45" s="1"/>
  <c r="L751" i="45"/>
  <c r="H751" i="45" s="1"/>
  <c r="K833" i="45"/>
  <c r="G833" i="45" s="1"/>
  <c r="J341" i="45"/>
  <c r="F341" i="45" s="1"/>
  <c r="I95" i="42"/>
  <c r="H177" i="42"/>
  <c r="I423" i="42"/>
  <c r="G669" i="42"/>
  <c r="I833" i="42"/>
  <c r="G1079" i="42"/>
  <c r="J95" i="45"/>
  <c r="F95" i="45" s="1"/>
  <c r="J505" i="45"/>
  <c r="F505" i="45" s="1"/>
  <c r="H259" i="42"/>
  <c r="I669" i="42"/>
  <c r="I1079" i="42"/>
  <c r="L423" i="45"/>
  <c r="H423" i="45" s="1"/>
  <c r="L177" i="45"/>
  <c r="H177" i="45" s="1"/>
  <c r="L669" i="45"/>
  <c r="H669" i="45" s="1"/>
  <c r="G259" i="42"/>
  <c r="H669" i="42"/>
  <c r="H1161" i="42"/>
  <c r="J587" i="45"/>
  <c r="F587" i="45" s="1"/>
  <c r="I259" i="42"/>
  <c r="I915" i="42"/>
  <c r="J669" i="45"/>
  <c r="F669" i="45" s="1"/>
  <c r="K587" i="45"/>
  <c r="G587" i="45" s="1"/>
  <c r="I505" i="42"/>
  <c r="G1161" i="42"/>
  <c r="K341" i="45"/>
  <c r="G341" i="45" s="1"/>
  <c r="G341" i="42"/>
  <c r="I997" i="42"/>
  <c r="K13" i="45"/>
  <c r="G13" i="45" s="1"/>
  <c r="K95" i="45"/>
  <c r="G95" i="45" s="1"/>
  <c r="L833" i="45"/>
  <c r="H833" i="45" s="1"/>
  <c r="L341" i="45"/>
  <c r="H341" i="45" s="1"/>
  <c r="L95" i="45"/>
  <c r="H95" i="45" s="1"/>
  <c r="I177" i="42"/>
  <c r="I341" i="42"/>
  <c r="H587" i="42"/>
  <c r="G833" i="42"/>
  <c r="H997" i="42"/>
  <c r="K505" i="45"/>
  <c r="G505" i="45" s="1"/>
  <c r="L587" i="45"/>
  <c r="H587" i="45" s="1"/>
  <c r="H505" i="42"/>
  <c r="I1161" i="42"/>
  <c r="J259" i="45"/>
  <c r="F259" i="45" s="1"/>
  <c r="H341" i="42"/>
  <c r="G997" i="42"/>
  <c r="K177" i="45"/>
  <c r="G177" i="45" s="1"/>
  <c r="H95" i="42"/>
  <c r="G587" i="42"/>
  <c r="D23" i="41" l="1"/>
  <c r="J178" i="45"/>
  <c r="F178" i="45" s="1"/>
  <c r="J14" i="45"/>
  <c r="F14" i="45" s="1"/>
  <c r="L342" i="45"/>
  <c r="H342" i="45" s="1"/>
  <c r="J424" i="45"/>
  <c r="F424" i="45" s="1"/>
  <c r="L96" i="45"/>
  <c r="H96" i="45" s="1"/>
  <c r="G96" i="42"/>
  <c r="H424" i="42"/>
  <c r="G588" i="42"/>
  <c r="I834" i="42"/>
  <c r="H1080" i="42"/>
  <c r="I424" i="42"/>
  <c r="H670" i="42"/>
  <c r="J834" i="45"/>
  <c r="F834" i="45" s="1"/>
  <c r="J342" i="45"/>
  <c r="F342" i="45" s="1"/>
  <c r="K342" i="45"/>
  <c r="G342" i="45" s="1"/>
  <c r="J506" i="45"/>
  <c r="F506" i="45" s="1"/>
  <c r="G14" i="42"/>
  <c r="I178" i="42"/>
  <c r="L588" i="45"/>
  <c r="H588" i="45" s="1"/>
  <c r="K506" i="45"/>
  <c r="G506" i="45" s="1"/>
  <c r="J670" i="45"/>
  <c r="F670" i="45" s="1"/>
  <c r="L178" i="45"/>
  <c r="H178" i="45" s="1"/>
  <c r="I14" i="42"/>
  <c r="I260" i="42"/>
  <c r="G424" i="42"/>
  <c r="I670" i="42"/>
  <c r="I916" i="42"/>
  <c r="G1080" i="42"/>
  <c r="G260" i="42"/>
  <c r="I506" i="42"/>
  <c r="G670" i="42"/>
  <c r="G916" i="42"/>
  <c r="G1162" i="42"/>
  <c r="L670" i="45"/>
  <c r="H670" i="45" s="1"/>
  <c r="K670" i="45"/>
  <c r="G670" i="45" s="1"/>
  <c r="K14" i="45"/>
  <c r="G14" i="45" s="1"/>
  <c r="J96" i="45"/>
  <c r="F96" i="45" s="1"/>
  <c r="G178" i="42"/>
  <c r="H260" i="42"/>
  <c r="H506" i="42"/>
  <c r="H752" i="42"/>
  <c r="H916" i="42"/>
  <c r="H1162" i="42"/>
  <c r="L834" i="45"/>
  <c r="H834" i="45" s="1"/>
  <c r="K752" i="45"/>
  <c r="G752" i="45" s="1"/>
  <c r="H96" i="42"/>
  <c r="G506" i="42"/>
  <c r="I752" i="42"/>
  <c r="I1162" i="42"/>
  <c r="J260" i="45"/>
  <c r="F260" i="45" s="1"/>
  <c r="J752" i="45"/>
  <c r="F752" i="45" s="1"/>
  <c r="I342" i="42"/>
  <c r="G752" i="42"/>
  <c r="K260" i="45"/>
  <c r="G260" i="45" s="1"/>
  <c r="K424" i="45"/>
  <c r="G424" i="45" s="1"/>
  <c r="H14" i="42"/>
  <c r="H342" i="42"/>
  <c r="H834" i="42"/>
  <c r="I1080" i="42"/>
  <c r="L260" i="45"/>
  <c r="H260" i="45" s="1"/>
  <c r="K96" i="45"/>
  <c r="G96" i="45" s="1"/>
  <c r="L424" i="45"/>
  <c r="H424" i="45" s="1"/>
  <c r="L752" i="45"/>
  <c r="H752" i="45" s="1"/>
  <c r="I96" i="42"/>
  <c r="J588" i="45"/>
  <c r="F588" i="45" s="1"/>
  <c r="K834" i="45"/>
  <c r="G834" i="45" s="1"/>
  <c r="G342" i="42"/>
  <c r="I998" i="42"/>
  <c r="K588" i="45"/>
  <c r="G588" i="45" s="1"/>
  <c r="L506" i="45"/>
  <c r="H506" i="45" s="1"/>
  <c r="H178" i="42"/>
  <c r="I588" i="42"/>
  <c r="H998" i="42"/>
  <c r="L14" i="45"/>
  <c r="H14" i="45" s="1"/>
  <c r="K178" i="45"/>
  <c r="G178" i="45" s="1"/>
  <c r="H588" i="42"/>
  <c r="G998" i="42"/>
  <c r="G834" i="42"/>
  <c r="D24" i="41" l="1"/>
  <c r="K15" i="45"/>
  <c r="G15" i="45" s="1"/>
  <c r="K589" i="45"/>
  <c r="G589" i="45" s="1"/>
  <c r="J261" i="45"/>
  <c r="F261" i="45" s="1"/>
  <c r="J97" i="45"/>
  <c r="F97" i="45" s="1"/>
  <c r="J507" i="45"/>
  <c r="F507" i="45" s="1"/>
  <c r="G179" i="42"/>
  <c r="G425" i="42"/>
  <c r="H589" i="42"/>
  <c r="I835" i="42"/>
  <c r="H1081" i="42"/>
  <c r="J15" i="45"/>
  <c r="F15" i="45" s="1"/>
  <c r="K261" i="45"/>
  <c r="G261" i="45" s="1"/>
  <c r="J835" i="45"/>
  <c r="F835" i="45" s="1"/>
  <c r="H15" i="42"/>
  <c r="I179" i="42"/>
  <c r="H425" i="42"/>
  <c r="H835" i="42"/>
  <c r="I1081" i="42"/>
  <c r="K835" i="45"/>
  <c r="G835" i="45" s="1"/>
  <c r="K179" i="45"/>
  <c r="G179" i="45" s="1"/>
  <c r="I15" i="42"/>
  <c r="I425" i="42"/>
  <c r="G917" i="42"/>
  <c r="L753" i="45"/>
  <c r="H753" i="45" s="1"/>
  <c r="L671" i="45"/>
  <c r="H671" i="45" s="1"/>
  <c r="G261" i="42"/>
  <c r="I671" i="42"/>
  <c r="H1163" i="42"/>
  <c r="G1163" i="42"/>
  <c r="J425" i="45"/>
  <c r="F425" i="45" s="1"/>
  <c r="G589" i="42"/>
  <c r="I999" i="42"/>
  <c r="L179" i="45"/>
  <c r="H179" i="45" s="1"/>
  <c r="G671" i="42"/>
  <c r="L15" i="45"/>
  <c r="H15" i="45" s="1"/>
  <c r="J343" i="45"/>
  <c r="F343" i="45" s="1"/>
  <c r="I261" i="42"/>
  <c r="H671" i="42"/>
  <c r="G1081" i="42"/>
  <c r="J753" i="45"/>
  <c r="F753" i="45" s="1"/>
  <c r="L507" i="45"/>
  <c r="H507" i="45" s="1"/>
  <c r="G15" i="42"/>
  <c r="I507" i="42"/>
  <c r="I917" i="42"/>
  <c r="H917" i="42"/>
  <c r="L97" i="45"/>
  <c r="H97" i="45" s="1"/>
  <c r="J671" i="45"/>
  <c r="F671" i="45" s="1"/>
  <c r="G343" i="42"/>
  <c r="H753" i="42"/>
  <c r="I1163" i="42"/>
  <c r="L261" i="45"/>
  <c r="H261" i="45" s="1"/>
  <c r="L343" i="45"/>
  <c r="H343" i="45" s="1"/>
  <c r="K343" i="45"/>
  <c r="G343" i="45" s="1"/>
  <c r="K507" i="45"/>
  <c r="G507" i="45" s="1"/>
  <c r="H97" i="42"/>
  <c r="I343" i="42"/>
  <c r="I753" i="42"/>
  <c r="K753" i="45"/>
  <c r="G753" i="45" s="1"/>
  <c r="J179" i="45"/>
  <c r="F179" i="45" s="1"/>
  <c r="K671" i="45"/>
  <c r="G671" i="45" s="1"/>
  <c r="K425" i="45"/>
  <c r="G425" i="45" s="1"/>
  <c r="H179" i="42"/>
  <c r="H343" i="42"/>
  <c r="I589" i="42"/>
  <c r="G835" i="42"/>
  <c r="G999" i="42"/>
  <c r="L589" i="45"/>
  <c r="H589" i="45" s="1"/>
  <c r="J589" i="45"/>
  <c r="F589" i="45" s="1"/>
  <c r="K97" i="45"/>
  <c r="G97" i="45" s="1"/>
  <c r="L425" i="45"/>
  <c r="H425" i="45" s="1"/>
  <c r="G97" i="42"/>
  <c r="H261" i="42"/>
  <c r="G507" i="42"/>
  <c r="G753" i="42"/>
  <c r="L835" i="45"/>
  <c r="H835" i="45" s="1"/>
  <c r="I97" i="42"/>
  <c r="H507" i="42"/>
  <c r="H999" i="42"/>
  <c r="D25" i="41" l="1"/>
  <c r="L16" i="45"/>
  <c r="H16" i="45" s="1"/>
  <c r="L344" i="45"/>
  <c r="H344" i="45" s="1"/>
  <c r="K344" i="45"/>
  <c r="G344" i="45" s="1"/>
  <c r="J344" i="45"/>
  <c r="F344" i="45" s="1"/>
  <c r="J180" i="45"/>
  <c r="F180" i="45" s="1"/>
  <c r="J16" i="45"/>
  <c r="F16" i="45" s="1"/>
  <c r="J754" i="45"/>
  <c r="F754" i="45" s="1"/>
  <c r="K672" i="45"/>
  <c r="G672" i="45" s="1"/>
  <c r="J672" i="45"/>
  <c r="F672" i="45" s="1"/>
  <c r="H16" i="42"/>
  <c r="G180" i="42"/>
  <c r="G426" i="42"/>
  <c r="K16" i="45"/>
  <c r="G16" i="45" s="1"/>
  <c r="K590" i="45"/>
  <c r="G590" i="45" s="1"/>
  <c r="L590" i="45"/>
  <c r="H590" i="45" s="1"/>
  <c r="H426" i="42"/>
  <c r="G918" i="42"/>
  <c r="K836" i="45"/>
  <c r="G836" i="45" s="1"/>
  <c r="J262" i="45"/>
  <c r="F262" i="45" s="1"/>
  <c r="L180" i="45"/>
  <c r="H180" i="45" s="1"/>
  <c r="K262" i="45"/>
  <c r="G262" i="45" s="1"/>
  <c r="G16" i="42"/>
  <c r="I262" i="42"/>
  <c r="H508" i="42"/>
  <c r="G672" i="42"/>
  <c r="I918" i="42"/>
  <c r="I1164" i="42"/>
  <c r="K754" i="45"/>
  <c r="G754" i="45" s="1"/>
  <c r="J98" i="45"/>
  <c r="F98" i="45" s="1"/>
  <c r="L262" i="45"/>
  <c r="H262" i="45" s="1"/>
  <c r="K98" i="45"/>
  <c r="G98" i="45" s="1"/>
  <c r="G98" i="42"/>
  <c r="G262" i="42"/>
  <c r="I508" i="42"/>
  <c r="H754" i="42"/>
  <c r="H918" i="42"/>
  <c r="G1164" i="42"/>
  <c r="J836" i="45"/>
  <c r="F836" i="45" s="1"/>
  <c r="L836" i="45"/>
  <c r="H836" i="45" s="1"/>
  <c r="J426" i="45"/>
  <c r="F426" i="45" s="1"/>
  <c r="L672" i="45"/>
  <c r="H672" i="45" s="1"/>
  <c r="H98" i="42"/>
  <c r="H344" i="42"/>
  <c r="G508" i="42"/>
  <c r="G754" i="42"/>
  <c r="H1000" i="42"/>
  <c r="H1164" i="42"/>
  <c r="L426" i="45"/>
  <c r="H426" i="45" s="1"/>
  <c r="K426" i="45"/>
  <c r="G426" i="45" s="1"/>
  <c r="L98" i="45"/>
  <c r="H98" i="45" s="1"/>
  <c r="J590" i="45"/>
  <c r="F590" i="45" s="1"/>
  <c r="I98" i="42"/>
  <c r="G344" i="42"/>
  <c r="H590" i="42"/>
  <c r="I754" i="42"/>
  <c r="G1000" i="42"/>
  <c r="L508" i="45"/>
  <c r="H508" i="45" s="1"/>
  <c r="K508" i="45"/>
  <c r="G508" i="45" s="1"/>
  <c r="J508" i="45"/>
  <c r="F508" i="45" s="1"/>
  <c r="K180" i="45"/>
  <c r="G180" i="45" s="1"/>
  <c r="I180" i="42"/>
  <c r="I344" i="42"/>
  <c r="G590" i="42"/>
  <c r="G836" i="42"/>
  <c r="I1000" i="42"/>
  <c r="H180" i="42"/>
  <c r="I426" i="42"/>
  <c r="I590" i="42"/>
  <c r="H836" i="42"/>
  <c r="G1082" i="42"/>
  <c r="H672" i="42"/>
  <c r="I836" i="42"/>
  <c r="H1082" i="42"/>
  <c r="L754" i="45"/>
  <c r="H754" i="45" s="1"/>
  <c r="I16" i="42"/>
  <c r="H262" i="42"/>
  <c r="I672" i="42"/>
  <c r="I1082" i="42"/>
  <c r="D26" i="41" l="1"/>
  <c r="K181" i="45"/>
  <c r="G181" i="45" s="1"/>
  <c r="J673" i="45"/>
  <c r="F673" i="45" s="1"/>
  <c r="J755" i="45"/>
  <c r="F755" i="45" s="1"/>
  <c r="K17" i="45"/>
  <c r="G17" i="45" s="1"/>
  <c r="L673" i="45"/>
  <c r="H673" i="45" s="1"/>
  <c r="H181" i="42"/>
  <c r="G427" i="42"/>
  <c r="G591" i="42"/>
  <c r="I837" i="42"/>
  <c r="H1083" i="42"/>
  <c r="L755" i="45"/>
  <c r="H755" i="45" s="1"/>
  <c r="K837" i="45"/>
  <c r="G837" i="45" s="1"/>
  <c r="I263" i="42"/>
  <c r="G919" i="42"/>
  <c r="H673" i="42"/>
  <c r="I1165" i="42"/>
  <c r="L99" i="45"/>
  <c r="H99" i="45" s="1"/>
  <c r="L509" i="45"/>
  <c r="H509" i="45" s="1"/>
  <c r="H263" i="42"/>
  <c r="H755" i="42"/>
  <c r="G1165" i="42"/>
  <c r="J837" i="45"/>
  <c r="F837" i="45" s="1"/>
  <c r="K509" i="45"/>
  <c r="G509" i="45" s="1"/>
  <c r="H345" i="42"/>
  <c r="I755" i="42"/>
  <c r="H1165" i="42"/>
  <c r="K591" i="45"/>
  <c r="G591" i="45" s="1"/>
  <c r="L591" i="45"/>
  <c r="H591" i="45" s="1"/>
  <c r="H17" i="42"/>
  <c r="G755" i="42"/>
  <c r="J345" i="45"/>
  <c r="F345" i="45" s="1"/>
  <c r="K263" i="45"/>
  <c r="G263" i="45" s="1"/>
  <c r="I181" i="42"/>
  <c r="G345" i="42"/>
  <c r="H837" i="42"/>
  <c r="K345" i="45"/>
  <c r="G345" i="45" s="1"/>
  <c r="K99" i="45"/>
  <c r="G99" i="45" s="1"/>
  <c r="L263" i="45"/>
  <c r="H263" i="45" s="1"/>
  <c r="L427" i="45"/>
  <c r="H427" i="45" s="1"/>
  <c r="I99" i="42"/>
  <c r="G181" i="42"/>
  <c r="H427" i="42"/>
  <c r="G673" i="42"/>
  <c r="G837" i="42"/>
  <c r="G1083" i="42"/>
  <c r="J509" i="45"/>
  <c r="F509" i="45" s="1"/>
  <c r="L17" i="45"/>
  <c r="H17" i="45" s="1"/>
  <c r="I17" i="42"/>
  <c r="I427" i="42"/>
  <c r="I673" i="42"/>
  <c r="I1083" i="42"/>
  <c r="I919" i="42"/>
  <c r="J99" i="45"/>
  <c r="F99" i="45" s="1"/>
  <c r="L837" i="45"/>
  <c r="H837" i="45" s="1"/>
  <c r="H99" i="42"/>
  <c r="H509" i="42"/>
  <c r="H919" i="42"/>
  <c r="J263" i="45"/>
  <c r="F263" i="45" s="1"/>
  <c r="K755" i="45"/>
  <c r="G755" i="45" s="1"/>
  <c r="G17" i="42"/>
  <c r="G509" i="42"/>
  <c r="H1001" i="42"/>
  <c r="J181" i="45"/>
  <c r="F181" i="45" s="1"/>
  <c r="L181" i="45"/>
  <c r="H181" i="45" s="1"/>
  <c r="I345" i="42"/>
  <c r="I591" i="42"/>
  <c r="G1001" i="42"/>
  <c r="J17" i="45"/>
  <c r="F17" i="45" s="1"/>
  <c r="L345" i="45"/>
  <c r="H345" i="45" s="1"/>
  <c r="H591" i="42"/>
  <c r="I1001" i="42"/>
  <c r="K673" i="45"/>
  <c r="G673" i="45" s="1"/>
  <c r="K427" i="45"/>
  <c r="G427" i="45" s="1"/>
  <c r="J427" i="45"/>
  <c r="F427" i="45" s="1"/>
  <c r="J591" i="45"/>
  <c r="F591" i="45" s="1"/>
  <c r="G99" i="42"/>
  <c r="G263" i="42"/>
  <c r="I509" i="42"/>
  <c r="D27" i="41" l="1"/>
  <c r="L18" i="45"/>
  <c r="H18" i="45" s="1"/>
  <c r="L510" i="45"/>
  <c r="H510" i="45" s="1"/>
  <c r="K182" i="45"/>
  <c r="G182" i="45" s="1"/>
  <c r="J100" i="45"/>
  <c r="F100" i="45" s="1"/>
  <c r="K346" i="45"/>
  <c r="G346" i="45" s="1"/>
  <c r="I182" i="42"/>
  <c r="H428" i="42"/>
  <c r="I592" i="42"/>
  <c r="I838" i="42"/>
  <c r="G1084" i="42"/>
  <c r="J18" i="45"/>
  <c r="F18" i="45" s="1"/>
  <c r="K838" i="45"/>
  <c r="G838" i="45" s="1"/>
  <c r="J510" i="45"/>
  <c r="F510" i="45" s="1"/>
  <c r="L346" i="45"/>
  <c r="H346" i="45" s="1"/>
  <c r="I100" i="42"/>
  <c r="I428" i="42"/>
  <c r="H674" i="42"/>
  <c r="K18" i="45"/>
  <c r="G18" i="45" s="1"/>
  <c r="K756" i="45"/>
  <c r="G756" i="45" s="1"/>
  <c r="I264" i="42"/>
  <c r="G674" i="42"/>
  <c r="J592" i="45"/>
  <c r="F592" i="45" s="1"/>
  <c r="K428" i="45"/>
  <c r="G428" i="45" s="1"/>
  <c r="I510" i="42"/>
  <c r="G1166" i="42"/>
  <c r="J182" i="45"/>
  <c r="F182" i="45" s="1"/>
  <c r="G510" i="42"/>
  <c r="I1166" i="42"/>
  <c r="L100" i="45"/>
  <c r="H100" i="45" s="1"/>
  <c r="H510" i="42"/>
  <c r="H1166" i="42"/>
  <c r="K100" i="45"/>
  <c r="G100" i="45" s="1"/>
  <c r="I346" i="42"/>
  <c r="G182" i="42"/>
  <c r="K264" i="45"/>
  <c r="G264" i="45" s="1"/>
  <c r="H920" i="42"/>
  <c r="K510" i="45"/>
  <c r="G510" i="45" s="1"/>
  <c r="I18" i="42"/>
  <c r="I674" i="42"/>
  <c r="L674" i="45"/>
  <c r="H674" i="45" s="1"/>
  <c r="H100" i="42"/>
  <c r="I756" i="42"/>
  <c r="L264" i="45"/>
  <c r="H264" i="45" s="1"/>
  <c r="G346" i="42"/>
  <c r="I1002" i="42"/>
  <c r="J756" i="45"/>
  <c r="F756" i="45" s="1"/>
  <c r="G592" i="42"/>
  <c r="J428" i="45"/>
  <c r="F428" i="45" s="1"/>
  <c r="J264" i="45"/>
  <c r="F264" i="45" s="1"/>
  <c r="H756" i="42"/>
  <c r="L592" i="45"/>
  <c r="H592" i="45" s="1"/>
  <c r="L756" i="45"/>
  <c r="H756" i="45" s="1"/>
  <c r="J674" i="45"/>
  <c r="F674" i="45" s="1"/>
  <c r="L428" i="45"/>
  <c r="H428" i="45" s="1"/>
  <c r="H182" i="42"/>
  <c r="H346" i="42"/>
  <c r="H592" i="42"/>
  <c r="H838" i="42"/>
  <c r="H1002" i="42"/>
  <c r="G838" i="42"/>
  <c r="H1084" i="42"/>
  <c r="L182" i="45"/>
  <c r="H182" i="45" s="1"/>
  <c r="G100" i="42"/>
  <c r="G428" i="42"/>
  <c r="I1084" i="42"/>
  <c r="K674" i="45"/>
  <c r="G674" i="45" s="1"/>
  <c r="H264" i="42"/>
  <c r="I920" i="42"/>
  <c r="J346" i="45"/>
  <c r="F346" i="45" s="1"/>
  <c r="K592" i="45"/>
  <c r="G592" i="45" s="1"/>
  <c r="G264" i="42"/>
  <c r="G920" i="42"/>
  <c r="J838" i="45"/>
  <c r="F838" i="45" s="1"/>
  <c r="H18" i="42"/>
  <c r="G756" i="42"/>
  <c r="L838" i="45"/>
  <c r="H838" i="45" s="1"/>
  <c r="G18" i="42"/>
  <c r="G1002" i="42"/>
  <c r="D28" i="41" l="1"/>
  <c r="J839" i="45"/>
  <c r="F839" i="45" s="1"/>
  <c r="K347" i="45"/>
  <c r="G347" i="45" s="1"/>
  <c r="K265" i="45"/>
  <c r="G265" i="45" s="1"/>
  <c r="J347" i="45"/>
  <c r="F347" i="45" s="1"/>
  <c r="J183" i="45"/>
  <c r="F183" i="45" s="1"/>
  <c r="G265" i="42"/>
  <c r="H429" i="42"/>
  <c r="G593" i="42"/>
  <c r="I839" i="42"/>
  <c r="I1085" i="42"/>
  <c r="L265" i="45"/>
  <c r="H265" i="45" s="1"/>
  <c r="H19" i="42"/>
  <c r="H921" i="42"/>
  <c r="J19" i="45"/>
  <c r="F19" i="45" s="1"/>
  <c r="H101" i="42"/>
  <c r="I921" i="42"/>
  <c r="J593" i="45"/>
  <c r="F593" i="45" s="1"/>
  <c r="G347" i="42"/>
  <c r="I1167" i="42"/>
  <c r="J429" i="45"/>
  <c r="F429" i="45" s="1"/>
  <c r="I757" i="42"/>
  <c r="L101" i="45"/>
  <c r="H101" i="45" s="1"/>
  <c r="K839" i="45"/>
  <c r="G839" i="45" s="1"/>
  <c r="K511" i="45"/>
  <c r="G511" i="45" s="1"/>
  <c r="J675" i="45"/>
  <c r="F675" i="45" s="1"/>
  <c r="I101" i="42"/>
  <c r="H265" i="42"/>
  <c r="G429" i="42"/>
  <c r="G675" i="42"/>
  <c r="H839" i="42"/>
  <c r="H1085" i="42"/>
  <c r="J757" i="45"/>
  <c r="F757" i="45" s="1"/>
  <c r="I183" i="42"/>
  <c r="H675" i="42"/>
  <c r="H1167" i="42"/>
  <c r="L429" i="45"/>
  <c r="H429" i="45" s="1"/>
  <c r="K101" i="45"/>
  <c r="G101" i="45" s="1"/>
  <c r="I19" i="42"/>
  <c r="G1003" i="42"/>
  <c r="J265" i="45"/>
  <c r="F265" i="45" s="1"/>
  <c r="I593" i="42"/>
  <c r="K675" i="45"/>
  <c r="G675" i="45" s="1"/>
  <c r="J101" i="45"/>
  <c r="F101" i="45" s="1"/>
  <c r="K757" i="45"/>
  <c r="G757" i="45" s="1"/>
  <c r="K429" i="45"/>
  <c r="G429" i="45" s="1"/>
  <c r="G101" i="42"/>
  <c r="H183" i="42"/>
  <c r="I429" i="42"/>
  <c r="I675" i="42"/>
  <c r="G921" i="42"/>
  <c r="G1085" i="42"/>
  <c r="L593" i="45"/>
  <c r="H593" i="45" s="1"/>
  <c r="J511" i="45"/>
  <c r="F511" i="45" s="1"/>
  <c r="I511" i="42"/>
  <c r="L839" i="45"/>
  <c r="H839" i="45" s="1"/>
  <c r="G183" i="42"/>
  <c r="H757" i="42"/>
  <c r="L675" i="45"/>
  <c r="H675" i="45" s="1"/>
  <c r="G757" i="42"/>
  <c r="L757" i="45"/>
  <c r="H757" i="45" s="1"/>
  <c r="I347" i="42"/>
  <c r="K593" i="45"/>
  <c r="G593" i="45" s="1"/>
  <c r="L19" i="45"/>
  <c r="H19" i="45" s="1"/>
  <c r="L511" i="45"/>
  <c r="H511" i="45" s="1"/>
  <c r="L347" i="45"/>
  <c r="H347" i="45" s="1"/>
  <c r="I265" i="42"/>
  <c r="H347" i="42"/>
  <c r="H593" i="42"/>
  <c r="G839" i="42"/>
  <c r="I1003" i="42"/>
  <c r="L183" i="45"/>
  <c r="H183" i="45" s="1"/>
  <c r="G511" i="42"/>
  <c r="G1167" i="42"/>
  <c r="K183" i="45"/>
  <c r="G183" i="45" s="1"/>
  <c r="H511" i="42"/>
  <c r="K19" i="45"/>
  <c r="G19" i="45" s="1"/>
  <c r="G19" i="42"/>
  <c r="H1003" i="42"/>
  <c r="D29" i="41" l="1"/>
  <c r="K20" i="45"/>
  <c r="G20" i="45" s="1"/>
  <c r="J594" i="45"/>
  <c r="F594" i="45" s="1"/>
  <c r="L758" i="45"/>
  <c r="H758" i="45" s="1"/>
  <c r="K758" i="45"/>
  <c r="G758" i="45" s="1"/>
  <c r="L430" i="45"/>
  <c r="H430" i="45" s="1"/>
  <c r="H20" i="42"/>
  <c r="I266" i="42"/>
  <c r="I184" i="42"/>
  <c r="I840" i="42"/>
  <c r="G1086" i="42"/>
  <c r="J348" i="45"/>
  <c r="F348" i="45" s="1"/>
  <c r="G184" i="42"/>
  <c r="G922" i="42"/>
  <c r="L512" i="45"/>
  <c r="H512" i="45" s="1"/>
  <c r="H184" i="42"/>
  <c r="G1168" i="42"/>
  <c r="L348" i="45"/>
  <c r="H348" i="45" s="1"/>
  <c r="G758" i="42"/>
  <c r="J102" i="45"/>
  <c r="F102" i="45" s="1"/>
  <c r="H594" i="42"/>
  <c r="J20" i="45"/>
  <c r="F20" i="45" s="1"/>
  <c r="L102" i="45"/>
  <c r="H102" i="45" s="1"/>
  <c r="L840" i="45"/>
  <c r="H840" i="45" s="1"/>
  <c r="J430" i="45"/>
  <c r="F430" i="45" s="1"/>
  <c r="H430" i="42"/>
  <c r="G102" i="42"/>
  <c r="G594" i="42"/>
  <c r="G676" i="42"/>
  <c r="G840" i="42"/>
  <c r="H1086" i="42"/>
  <c r="K594" i="45"/>
  <c r="G594" i="45" s="1"/>
  <c r="L594" i="45"/>
  <c r="H594" i="45" s="1"/>
  <c r="H676" i="42"/>
  <c r="J840" i="45"/>
  <c r="F840" i="45" s="1"/>
  <c r="I594" i="42"/>
  <c r="K430" i="45"/>
  <c r="G430" i="45" s="1"/>
  <c r="I20" i="42"/>
  <c r="G1004" i="42"/>
  <c r="J512" i="45"/>
  <c r="F512" i="45" s="1"/>
  <c r="H758" i="42"/>
  <c r="L20" i="45"/>
  <c r="H20" i="45" s="1"/>
  <c r="J266" i="45"/>
  <c r="F266" i="45" s="1"/>
  <c r="K512" i="45"/>
  <c r="G512" i="45" s="1"/>
  <c r="L676" i="45"/>
  <c r="H676" i="45" s="1"/>
  <c r="H102" i="42"/>
  <c r="G512" i="42"/>
  <c r="H348" i="42"/>
  <c r="I676" i="42"/>
  <c r="H922" i="42"/>
  <c r="I1086" i="42"/>
  <c r="K102" i="45"/>
  <c r="G102" i="45" s="1"/>
  <c r="I430" i="42"/>
  <c r="H266" i="42"/>
  <c r="I1168" i="42"/>
  <c r="I102" i="42"/>
  <c r="I922" i="42"/>
  <c r="K184" i="45"/>
  <c r="G184" i="45" s="1"/>
  <c r="I348" i="42"/>
  <c r="H1168" i="42"/>
  <c r="K676" i="45"/>
  <c r="G676" i="45" s="1"/>
  <c r="G348" i="42"/>
  <c r="J676" i="45"/>
  <c r="F676" i="45" s="1"/>
  <c r="J184" i="45"/>
  <c r="F184" i="45" s="1"/>
  <c r="L184" i="45"/>
  <c r="H184" i="45" s="1"/>
  <c r="L266" i="45"/>
  <c r="H266" i="45" s="1"/>
  <c r="G430" i="42"/>
  <c r="I512" i="42"/>
  <c r="H512" i="42"/>
  <c r="H840" i="42"/>
  <c r="H1004" i="42"/>
  <c r="K266" i="45"/>
  <c r="G266" i="45" s="1"/>
  <c r="J758" i="45"/>
  <c r="F758" i="45" s="1"/>
  <c r="I758" i="42"/>
  <c r="K840" i="45"/>
  <c r="G840" i="45" s="1"/>
  <c r="G266" i="42"/>
  <c r="K348" i="45"/>
  <c r="G348" i="45" s="1"/>
  <c r="G20" i="42"/>
  <c r="I1004" i="42"/>
  <c r="D30" i="41" l="1"/>
  <c r="K267" i="45"/>
  <c r="G267" i="45" s="1"/>
  <c r="L677" i="45"/>
  <c r="H677" i="45" s="1"/>
  <c r="J595" i="45"/>
  <c r="F595" i="45" s="1"/>
  <c r="K185" i="45"/>
  <c r="G185" i="45" s="1"/>
  <c r="J103" i="45"/>
  <c r="F103" i="45" s="1"/>
  <c r="G185" i="42"/>
  <c r="H513" i="42"/>
  <c r="I103" i="42"/>
  <c r="G841" i="42"/>
  <c r="I1087" i="42"/>
  <c r="K595" i="45"/>
  <c r="G595" i="45" s="1"/>
  <c r="G21" i="42"/>
  <c r="H677" i="42"/>
  <c r="G1169" i="42"/>
  <c r="L267" i="45"/>
  <c r="H267" i="45" s="1"/>
  <c r="I759" i="42"/>
  <c r="L513" i="45"/>
  <c r="H513" i="45" s="1"/>
  <c r="G759" i="42"/>
  <c r="L103" i="45"/>
  <c r="H103" i="45" s="1"/>
  <c r="G595" i="42"/>
  <c r="J841" i="45"/>
  <c r="F841" i="45" s="1"/>
  <c r="K349" i="45"/>
  <c r="G349" i="45" s="1"/>
  <c r="K677" i="45"/>
  <c r="G677" i="45" s="1"/>
  <c r="J267" i="45"/>
  <c r="F267" i="45" s="1"/>
  <c r="H21" i="42"/>
  <c r="H103" i="42"/>
  <c r="G103" i="42"/>
  <c r="G677" i="42"/>
  <c r="I841" i="42"/>
  <c r="G1087" i="42"/>
  <c r="L431" i="45"/>
  <c r="H431" i="45" s="1"/>
  <c r="H431" i="42"/>
  <c r="G923" i="42"/>
  <c r="L595" i="45"/>
  <c r="H595" i="45" s="1"/>
  <c r="I431" i="42"/>
  <c r="J21" i="45"/>
  <c r="F21" i="45" s="1"/>
  <c r="G431" i="42"/>
  <c r="I1005" i="42"/>
  <c r="J677" i="45"/>
  <c r="F677" i="45" s="1"/>
  <c r="G513" i="42"/>
  <c r="K21" i="45"/>
  <c r="G21" i="45" s="1"/>
  <c r="L759" i="45"/>
  <c r="H759" i="45" s="1"/>
  <c r="J349" i="45"/>
  <c r="F349" i="45" s="1"/>
  <c r="K103" i="45"/>
  <c r="G103" i="45" s="1"/>
  <c r="I21" i="42"/>
  <c r="G267" i="42"/>
  <c r="I267" i="42"/>
  <c r="I677" i="42"/>
  <c r="I923" i="42"/>
  <c r="H1087" i="42"/>
  <c r="L349" i="45"/>
  <c r="H349" i="45" s="1"/>
  <c r="L841" i="45"/>
  <c r="H841" i="45" s="1"/>
  <c r="I595" i="42"/>
  <c r="K759" i="45"/>
  <c r="G759" i="45" s="1"/>
  <c r="G349" i="42"/>
  <c r="I1169" i="42"/>
  <c r="L21" i="45"/>
  <c r="H21" i="45" s="1"/>
  <c r="H349" i="42"/>
  <c r="K431" i="45"/>
  <c r="G431" i="45" s="1"/>
  <c r="I349" i="42"/>
  <c r="G1005" i="42"/>
  <c r="K513" i="45"/>
  <c r="G513" i="45" s="1"/>
  <c r="J431" i="45"/>
  <c r="F431" i="45" s="1"/>
  <c r="J513" i="45"/>
  <c r="F513" i="45" s="1"/>
  <c r="J185" i="45"/>
  <c r="F185" i="45" s="1"/>
  <c r="H185" i="42"/>
  <c r="I513" i="42"/>
  <c r="H595" i="42"/>
  <c r="H841" i="42"/>
  <c r="H1005" i="42"/>
  <c r="J759" i="45"/>
  <c r="F759" i="45" s="1"/>
  <c r="H267" i="42"/>
  <c r="H923" i="42"/>
  <c r="L185" i="45"/>
  <c r="H185" i="45" s="1"/>
  <c r="I185" i="42"/>
  <c r="H1169" i="42"/>
  <c r="K841" i="45"/>
  <c r="G841" i="45" s="1"/>
  <c r="H759" i="42"/>
  <c r="D31" i="41" l="1"/>
  <c r="K22" i="45"/>
  <c r="G22" i="45" s="1"/>
  <c r="L842" i="45"/>
  <c r="H842" i="45" s="1"/>
  <c r="J350" i="45"/>
  <c r="F350" i="45" s="1"/>
  <c r="L678" i="45"/>
  <c r="H678" i="45" s="1"/>
  <c r="L760" i="45"/>
  <c r="H760" i="45" s="1"/>
  <c r="H186" i="42"/>
  <c r="H432" i="42"/>
  <c r="H596" i="42"/>
  <c r="G842" i="42"/>
  <c r="G1088" i="42"/>
  <c r="K596" i="45"/>
  <c r="G596" i="45" s="1"/>
  <c r="L186" i="45"/>
  <c r="H186" i="45" s="1"/>
  <c r="I514" i="42"/>
  <c r="I1170" i="42"/>
  <c r="L596" i="45"/>
  <c r="H596" i="45" s="1"/>
  <c r="I924" i="42"/>
  <c r="J104" i="45"/>
  <c r="F104" i="45" s="1"/>
  <c r="H514" i="42"/>
  <c r="H1170" i="42"/>
  <c r="J842" i="45"/>
  <c r="F842" i="45" s="1"/>
  <c r="G760" i="42"/>
  <c r="L22" i="45"/>
  <c r="H22" i="45" s="1"/>
  <c r="J596" i="45"/>
  <c r="F596" i="45" s="1"/>
  <c r="L268" i="45"/>
  <c r="H268" i="45" s="1"/>
  <c r="K842" i="45"/>
  <c r="G842" i="45" s="1"/>
  <c r="H22" i="42"/>
  <c r="G104" i="42"/>
  <c r="G432" i="42"/>
  <c r="G678" i="42"/>
  <c r="I842" i="42"/>
  <c r="I1088" i="42"/>
  <c r="K104" i="45"/>
  <c r="G104" i="45" s="1"/>
  <c r="G268" i="42"/>
  <c r="H924" i="42"/>
  <c r="J186" i="45"/>
  <c r="F186" i="45" s="1"/>
  <c r="H268" i="42"/>
  <c r="G1170" i="42"/>
  <c r="K678" i="45"/>
  <c r="G678" i="45" s="1"/>
  <c r="H760" i="42"/>
  <c r="L104" i="45"/>
  <c r="H104" i="45" s="1"/>
  <c r="G596" i="42"/>
  <c r="J22" i="45"/>
  <c r="F22" i="45" s="1"/>
  <c r="L432" i="45"/>
  <c r="H432" i="45" s="1"/>
  <c r="K350" i="45"/>
  <c r="G350" i="45" s="1"/>
  <c r="K268" i="45"/>
  <c r="G268" i="45" s="1"/>
  <c r="G22" i="42"/>
  <c r="I268" i="42"/>
  <c r="I432" i="42"/>
  <c r="H678" i="42"/>
  <c r="G924" i="42"/>
  <c r="H1088" i="42"/>
  <c r="K514" i="45"/>
  <c r="G514" i="45" s="1"/>
  <c r="I22" i="42"/>
  <c r="I678" i="42"/>
  <c r="J760" i="45"/>
  <c r="F760" i="45" s="1"/>
  <c r="I104" i="42"/>
  <c r="I760" i="42"/>
  <c r="L350" i="45"/>
  <c r="H350" i="45" s="1"/>
  <c r="G350" i="42"/>
  <c r="J678" i="45"/>
  <c r="F678" i="45" s="1"/>
  <c r="H104" i="42"/>
  <c r="I1006" i="42"/>
  <c r="K186" i="45"/>
  <c r="G186" i="45" s="1"/>
  <c r="J514" i="45"/>
  <c r="F514" i="45" s="1"/>
  <c r="K760" i="45"/>
  <c r="G760" i="45" s="1"/>
  <c r="J268" i="45"/>
  <c r="F268" i="45" s="1"/>
  <c r="I186" i="42"/>
  <c r="I350" i="42"/>
  <c r="I596" i="42"/>
  <c r="H842" i="42"/>
  <c r="H1006" i="42"/>
  <c r="J432" i="45"/>
  <c r="F432" i="45" s="1"/>
  <c r="G514" i="42"/>
  <c r="L514" i="45"/>
  <c r="H514" i="45" s="1"/>
  <c r="G186" i="42"/>
  <c r="G1006" i="42"/>
  <c r="K432" i="45"/>
  <c r="G432" i="45" s="1"/>
  <c r="H350" i="42"/>
  <c r="D32" i="41" l="1"/>
  <c r="L23" i="45"/>
  <c r="H23" i="45" s="1"/>
  <c r="K105" i="45"/>
  <c r="G105" i="45" s="1"/>
  <c r="K187" i="45"/>
  <c r="G187" i="45" s="1"/>
  <c r="J187" i="45"/>
  <c r="F187" i="45" s="1"/>
  <c r="J679" i="45"/>
  <c r="F679" i="45" s="1"/>
  <c r="I187" i="42"/>
  <c r="H433" i="42"/>
  <c r="G597" i="42"/>
  <c r="G843" i="42"/>
  <c r="H1089" i="42"/>
  <c r="K515" i="45"/>
  <c r="G515" i="45" s="1"/>
  <c r="H105" i="42"/>
  <c r="H679" i="42"/>
  <c r="L351" i="45"/>
  <c r="H351" i="45" s="1"/>
  <c r="H515" i="42"/>
  <c r="J515" i="45"/>
  <c r="F515" i="45" s="1"/>
  <c r="I23" i="42"/>
  <c r="H1007" i="42"/>
  <c r="L761" i="45"/>
  <c r="H761" i="45" s="1"/>
  <c r="H597" i="42"/>
  <c r="K23" i="45"/>
  <c r="G23" i="45" s="1"/>
  <c r="K351" i="45"/>
  <c r="G351" i="45" s="1"/>
  <c r="J105" i="45"/>
  <c r="F105" i="45" s="1"/>
  <c r="J761" i="45"/>
  <c r="F761" i="45" s="1"/>
  <c r="G23" i="42"/>
  <c r="H187" i="42"/>
  <c r="G433" i="42"/>
  <c r="I679" i="42"/>
  <c r="H843" i="42"/>
  <c r="I1089" i="42"/>
  <c r="K269" i="45"/>
  <c r="G269" i="45" s="1"/>
  <c r="H269" i="42"/>
  <c r="I925" i="42"/>
  <c r="J269" i="45"/>
  <c r="F269" i="45" s="1"/>
  <c r="G269" i="42"/>
  <c r="G1171" i="42"/>
  <c r="K679" i="45"/>
  <c r="G679" i="45" s="1"/>
  <c r="H761" i="42"/>
  <c r="K433" i="45"/>
  <c r="G433" i="45" s="1"/>
  <c r="H351" i="42"/>
  <c r="J23" i="45"/>
  <c r="F23" i="45" s="1"/>
  <c r="L515" i="45"/>
  <c r="H515" i="45" s="1"/>
  <c r="J351" i="45"/>
  <c r="F351" i="45" s="1"/>
  <c r="L433" i="45"/>
  <c r="H433" i="45" s="1"/>
  <c r="G105" i="42"/>
  <c r="I269" i="42"/>
  <c r="I433" i="42"/>
  <c r="G679" i="42"/>
  <c r="H925" i="42"/>
  <c r="G1089" i="42"/>
  <c r="L105" i="45"/>
  <c r="H105" i="45" s="1"/>
  <c r="L187" i="45"/>
  <c r="H187" i="45" s="1"/>
  <c r="G515" i="42"/>
  <c r="J843" i="45"/>
  <c r="F843" i="45" s="1"/>
  <c r="I105" i="42"/>
  <c r="G925" i="42"/>
  <c r="K761" i="45"/>
  <c r="G761" i="45" s="1"/>
  <c r="I515" i="42"/>
  <c r="I1171" i="42"/>
  <c r="L597" i="45"/>
  <c r="H597" i="45" s="1"/>
  <c r="G761" i="42"/>
  <c r="J597" i="45"/>
  <c r="F597" i="45" s="1"/>
  <c r="L679" i="45"/>
  <c r="H679" i="45" s="1"/>
  <c r="K843" i="45"/>
  <c r="G843" i="45" s="1"/>
  <c r="K597" i="45"/>
  <c r="G597" i="45" s="1"/>
  <c r="G187" i="42"/>
  <c r="I351" i="42"/>
  <c r="I597" i="42"/>
  <c r="I843" i="42"/>
  <c r="I1007" i="42"/>
  <c r="H1171" i="42"/>
  <c r="J433" i="45"/>
  <c r="F433" i="45" s="1"/>
  <c r="I761" i="42"/>
  <c r="L843" i="45"/>
  <c r="H843" i="45" s="1"/>
  <c r="G351" i="42"/>
  <c r="L269" i="45"/>
  <c r="H269" i="45" s="1"/>
  <c r="H23" i="42"/>
  <c r="G1007" i="42"/>
  <c r="D33" i="41" l="1"/>
  <c r="J598" i="45"/>
  <c r="F598" i="45" s="1"/>
  <c r="L24" i="45"/>
  <c r="H24" i="45" s="1"/>
  <c r="K352" i="45"/>
  <c r="G352" i="45" s="1"/>
  <c r="J24" i="45"/>
  <c r="F24" i="45" s="1"/>
  <c r="L434" i="45"/>
  <c r="H434" i="45" s="1"/>
  <c r="H188" i="42"/>
  <c r="G434" i="42"/>
  <c r="G598" i="42"/>
  <c r="I844" i="42"/>
  <c r="G1090" i="42"/>
  <c r="K844" i="45"/>
  <c r="G844" i="45" s="1"/>
  <c r="G270" i="42"/>
  <c r="I926" i="42"/>
  <c r="L106" i="45"/>
  <c r="H106" i="45" s="1"/>
  <c r="I516" i="42"/>
  <c r="J434" i="45"/>
  <c r="F434" i="45" s="1"/>
  <c r="H106" i="42"/>
  <c r="G1008" i="42"/>
  <c r="J352" i="45"/>
  <c r="F352" i="45" s="1"/>
  <c r="I598" i="42"/>
  <c r="K516" i="45"/>
  <c r="G516" i="45" s="1"/>
  <c r="L188" i="45"/>
  <c r="H188" i="45" s="1"/>
  <c r="L270" i="45"/>
  <c r="H270" i="45" s="1"/>
  <c r="L598" i="45"/>
  <c r="H598" i="45" s="1"/>
  <c r="G24" i="42"/>
  <c r="I188" i="42"/>
  <c r="H434" i="42"/>
  <c r="I680" i="42"/>
  <c r="G844" i="42"/>
  <c r="H1090" i="42"/>
  <c r="L352" i="45"/>
  <c r="H352" i="45" s="1"/>
  <c r="I24" i="42"/>
  <c r="H680" i="42"/>
  <c r="J516" i="45"/>
  <c r="F516" i="45" s="1"/>
  <c r="I270" i="42"/>
  <c r="G1172" i="42"/>
  <c r="K680" i="45"/>
  <c r="G680" i="45" s="1"/>
  <c r="G762" i="42"/>
  <c r="K188" i="45"/>
  <c r="G188" i="45" s="1"/>
  <c r="I762" i="42"/>
  <c r="J680" i="45"/>
  <c r="F680" i="45" s="1"/>
  <c r="K762" i="45"/>
  <c r="G762" i="45" s="1"/>
  <c r="K24" i="45"/>
  <c r="G24" i="45" s="1"/>
  <c r="L680" i="45"/>
  <c r="H680" i="45" s="1"/>
  <c r="H24" i="42"/>
  <c r="H270" i="42"/>
  <c r="I434" i="42"/>
  <c r="G680" i="42"/>
  <c r="H926" i="42"/>
  <c r="I1090" i="42"/>
  <c r="K434" i="45"/>
  <c r="G434" i="45" s="1"/>
  <c r="J844" i="45"/>
  <c r="F844" i="45" s="1"/>
  <c r="H516" i="42"/>
  <c r="J188" i="45"/>
  <c r="F188" i="45" s="1"/>
  <c r="G106" i="42"/>
  <c r="G926" i="42"/>
  <c r="L762" i="45"/>
  <c r="H762" i="45" s="1"/>
  <c r="G516" i="42"/>
  <c r="K106" i="45"/>
  <c r="G106" i="45" s="1"/>
  <c r="I106" i="42"/>
  <c r="H1008" i="42"/>
  <c r="J270" i="45"/>
  <c r="F270" i="45" s="1"/>
  <c r="J762" i="45"/>
  <c r="F762" i="45" s="1"/>
  <c r="K270" i="45"/>
  <c r="G270" i="45" s="1"/>
  <c r="K598" i="45"/>
  <c r="G598" i="45" s="1"/>
  <c r="G188" i="42"/>
  <c r="H352" i="42"/>
  <c r="H598" i="42"/>
  <c r="H844" i="42"/>
  <c r="I1008" i="42"/>
  <c r="I1172" i="42"/>
  <c r="L516" i="45"/>
  <c r="H516" i="45" s="1"/>
  <c r="H762" i="42"/>
  <c r="J106" i="45"/>
  <c r="F106" i="45" s="1"/>
  <c r="G352" i="42"/>
  <c r="H1172" i="42"/>
  <c r="L844" i="45"/>
  <c r="H844" i="45" s="1"/>
  <c r="I352" i="42"/>
  <c r="D34" i="41" l="1"/>
  <c r="L25" i="45"/>
  <c r="H25" i="45" s="1"/>
  <c r="J681" i="45"/>
  <c r="F681" i="45" s="1"/>
  <c r="L107" i="45"/>
  <c r="H107" i="45" s="1"/>
  <c r="J189" i="45"/>
  <c r="F189" i="45" s="1"/>
  <c r="J845" i="45"/>
  <c r="F845" i="45" s="1"/>
  <c r="I353" i="42"/>
  <c r="H353" i="42"/>
  <c r="I435" i="42"/>
  <c r="H845" i="42"/>
  <c r="G1091" i="42"/>
  <c r="K599" i="45"/>
  <c r="G599" i="45" s="1"/>
  <c r="H189" i="42"/>
  <c r="G927" i="42"/>
  <c r="J435" i="45"/>
  <c r="F435" i="45" s="1"/>
  <c r="I107" i="42"/>
  <c r="K845" i="45"/>
  <c r="G845" i="45" s="1"/>
  <c r="G189" i="42"/>
  <c r="G1009" i="42"/>
  <c r="L763" i="45"/>
  <c r="H763" i="45" s="1"/>
  <c r="H435" i="42"/>
  <c r="J25" i="45"/>
  <c r="F25" i="45" s="1"/>
  <c r="J107" i="45"/>
  <c r="F107" i="45" s="1"/>
  <c r="K189" i="45"/>
  <c r="G189" i="45" s="1"/>
  <c r="J599" i="45"/>
  <c r="F599" i="45" s="1"/>
  <c r="G25" i="42"/>
  <c r="I517" i="42"/>
  <c r="G107" i="42"/>
  <c r="I681" i="42"/>
  <c r="I845" i="42"/>
  <c r="I1091" i="42"/>
  <c r="K517" i="45"/>
  <c r="G517" i="45" s="1"/>
  <c r="I25" i="42"/>
  <c r="H681" i="42"/>
  <c r="L599" i="45"/>
  <c r="H599" i="45" s="1"/>
  <c r="G353" i="42"/>
  <c r="G1173" i="42"/>
  <c r="K353" i="45"/>
  <c r="G353" i="45" s="1"/>
  <c r="I763" i="42"/>
  <c r="L435" i="45"/>
  <c r="H435" i="45" s="1"/>
  <c r="I599" i="42"/>
  <c r="K25" i="45"/>
  <c r="G25" i="45" s="1"/>
  <c r="L189" i="45"/>
  <c r="H189" i="45" s="1"/>
  <c r="J517" i="45"/>
  <c r="F517" i="45" s="1"/>
  <c r="K763" i="45"/>
  <c r="G763" i="45" s="1"/>
  <c r="H25" i="42"/>
  <c r="H271" i="42"/>
  <c r="H517" i="42"/>
  <c r="G681" i="42"/>
  <c r="I927" i="42"/>
  <c r="H1091" i="42"/>
  <c r="K271" i="45"/>
  <c r="G271" i="45" s="1"/>
  <c r="J763" i="45"/>
  <c r="F763" i="45" s="1"/>
  <c r="G435" i="42"/>
  <c r="L681" i="45"/>
  <c r="H681" i="45" s="1"/>
  <c r="I271" i="42"/>
  <c r="H927" i="42"/>
  <c r="L353" i="45"/>
  <c r="H353" i="45" s="1"/>
  <c r="H599" i="42"/>
  <c r="L517" i="45"/>
  <c r="H517" i="45" s="1"/>
  <c r="G271" i="42"/>
  <c r="I1009" i="42"/>
  <c r="J271" i="45"/>
  <c r="F271" i="45" s="1"/>
  <c r="K681" i="45"/>
  <c r="G681" i="45" s="1"/>
  <c r="K107" i="45"/>
  <c r="G107" i="45" s="1"/>
  <c r="L271" i="45"/>
  <c r="H271" i="45" s="1"/>
  <c r="I189" i="42"/>
  <c r="G599" i="42"/>
  <c r="G517" i="42"/>
  <c r="G845" i="42"/>
  <c r="H1009" i="42"/>
  <c r="H1173" i="42"/>
  <c r="L845" i="45"/>
  <c r="H845" i="45" s="1"/>
  <c r="H763" i="42"/>
  <c r="K435" i="45"/>
  <c r="G435" i="45" s="1"/>
  <c r="H107" i="42"/>
  <c r="I1173" i="42"/>
  <c r="J353" i="45"/>
  <c r="F353" i="45" s="1"/>
  <c r="G763" i="42"/>
  <c r="D35" i="41" l="1"/>
  <c r="L190" i="45"/>
  <c r="H190" i="45" s="1"/>
  <c r="L354" i="45"/>
  <c r="H354" i="45" s="1"/>
  <c r="L682" i="45"/>
  <c r="H682" i="45" s="1"/>
  <c r="K436" i="45"/>
  <c r="G436" i="45" s="1"/>
  <c r="L764" i="45"/>
  <c r="H764" i="45" s="1"/>
  <c r="H354" i="42"/>
  <c r="I436" i="42"/>
  <c r="G600" i="42"/>
  <c r="H846" i="42"/>
  <c r="I1092" i="42"/>
  <c r="J354" i="45"/>
  <c r="F354" i="45" s="1"/>
  <c r="H26" i="42"/>
  <c r="G928" i="42"/>
  <c r="J600" i="45"/>
  <c r="F600" i="45" s="1"/>
  <c r="G190" i="42"/>
  <c r="H1174" i="42"/>
  <c r="J108" i="45"/>
  <c r="F108" i="45" s="1"/>
  <c r="G764" i="42"/>
  <c r="K354" i="45"/>
  <c r="G354" i="45" s="1"/>
  <c r="I354" i="42"/>
  <c r="K26" i="45"/>
  <c r="G26" i="45" s="1"/>
  <c r="K518" i="45"/>
  <c r="G518" i="45" s="1"/>
  <c r="J846" i="45"/>
  <c r="F846" i="45" s="1"/>
  <c r="K108" i="45"/>
  <c r="G108" i="45" s="1"/>
  <c r="H108" i="42"/>
  <c r="I518" i="42"/>
  <c r="I272" i="42"/>
  <c r="H682" i="42"/>
  <c r="I846" i="42"/>
  <c r="G1092" i="42"/>
  <c r="J682" i="45"/>
  <c r="F682" i="45" s="1"/>
  <c r="G354" i="42"/>
  <c r="I682" i="42"/>
  <c r="K846" i="45"/>
  <c r="G846" i="45" s="1"/>
  <c r="H764" i="42"/>
  <c r="J272" i="45"/>
  <c r="F272" i="45" s="1"/>
  <c r="H600" i="42"/>
  <c r="G1174" i="42"/>
  <c r="L26" i="45"/>
  <c r="H26" i="45" s="1"/>
  <c r="I764" i="42"/>
  <c r="L518" i="45"/>
  <c r="H518" i="45" s="1"/>
  <c r="J190" i="45"/>
  <c r="F190" i="45" s="1"/>
  <c r="L272" i="45"/>
  <c r="H272" i="45" s="1"/>
  <c r="J436" i="45"/>
  <c r="F436" i="45" s="1"/>
  <c r="I26" i="42"/>
  <c r="H190" i="42"/>
  <c r="I190" i="42"/>
  <c r="G682" i="42"/>
  <c r="H928" i="42"/>
  <c r="H1092" i="42"/>
  <c r="K190" i="45"/>
  <c r="G190" i="45" s="1"/>
  <c r="L600" i="45"/>
  <c r="H600" i="45" s="1"/>
  <c r="I600" i="42"/>
  <c r="K682" i="45"/>
  <c r="G682" i="45" s="1"/>
  <c r="G26" i="42"/>
  <c r="I928" i="42"/>
  <c r="L436" i="45"/>
  <c r="H436" i="45" s="1"/>
  <c r="H436" i="42"/>
  <c r="K272" i="45"/>
  <c r="G272" i="45" s="1"/>
  <c r="I108" i="42"/>
  <c r="H1010" i="42"/>
  <c r="J26" i="45"/>
  <c r="F26" i="45" s="1"/>
  <c r="J518" i="45"/>
  <c r="F518" i="45" s="1"/>
  <c r="L108" i="45"/>
  <c r="H108" i="45" s="1"/>
  <c r="K764" i="45"/>
  <c r="G764" i="45" s="1"/>
  <c r="G436" i="42"/>
  <c r="G272" i="42"/>
  <c r="G518" i="42"/>
  <c r="G846" i="42"/>
  <c r="I1010" i="42"/>
  <c r="I1174" i="42"/>
  <c r="J764" i="45"/>
  <c r="F764" i="45" s="1"/>
  <c r="H272" i="42"/>
  <c r="L846" i="45"/>
  <c r="H846" i="45" s="1"/>
  <c r="G108" i="42"/>
  <c r="G1010" i="42"/>
  <c r="K600" i="45"/>
  <c r="G600" i="45" s="1"/>
  <c r="H518" i="42"/>
  <c r="D36" i="41" l="1"/>
  <c r="J27" i="45"/>
  <c r="F27" i="45" s="1"/>
  <c r="L683" i="45"/>
  <c r="H683" i="45" s="1"/>
  <c r="K683" i="45"/>
  <c r="G683" i="45" s="1"/>
  <c r="J847" i="45"/>
  <c r="F847" i="45" s="1"/>
  <c r="J355" i="45"/>
  <c r="F355" i="45" s="1"/>
  <c r="H191" i="42"/>
  <c r="H437" i="42"/>
  <c r="I601" i="42"/>
  <c r="H847" i="42"/>
  <c r="G1093" i="42"/>
  <c r="J437" i="45"/>
  <c r="F437" i="45" s="1"/>
  <c r="J109" i="45"/>
  <c r="F109" i="45" s="1"/>
  <c r="I929" i="42"/>
  <c r="J683" i="45"/>
  <c r="F683" i="45" s="1"/>
  <c r="H519" i="42"/>
  <c r="K191" i="45"/>
  <c r="G191" i="45" s="1"/>
  <c r="I27" i="42"/>
  <c r="G1011" i="42"/>
  <c r="L109" i="45"/>
  <c r="H109" i="45" s="1"/>
  <c r="G601" i="42"/>
  <c r="K27" i="45"/>
  <c r="G27" i="45" s="1"/>
  <c r="K601" i="45"/>
  <c r="G601" i="45" s="1"/>
  <c r="L519" i="45"/>
  <c r="H519" i="45" s="1"/>
  <c r="K355" i="45"/>
  <c r="G355" i="45" s="1"/>
  <c r="H27" i="42"/>
  <c r="G191" i="42"/>
  <c r="I437" i="42"/>
  <c r="I683" i="42"/>
  <c r="G847" i="42"/>
  <c r="H1093" i="42"/>
  <c r="J191" i="45"/>
  <c r="F191" i="45" s="1"/>
  <c r="G27" i="42"/>
  <c r="I519" i="42"/>
  <c r="K519" i="45"/>
  <c r="G519" i="45" s="1"/>
  <c r="H273" i="42"/>
  <c r="G1175" i="42"/>
  <c r="L437" i="45"/>
  <c r="H437" i="45" s="1"/>
  <c r="I765" i="42"/>
  <c r="J273" i="45"/>
  <c r="F273" i="45" s="1"/>
  <c r="G355" i="42"/>
  <c r="L191" i="45"/>
  <c r="H191" i="45" s="1"/>
  <c r="K273" i="45"/>
  <c r="G273" i="45" s="1"/>
  <c r="J765" i="45"/>
  <c r="F765" i="45" s="1"/>
  <c r="K765" i="45"/>
  <c r="G765" i="45" s="1"/>
  <c r="G109" i="42"/>
  <c r="I273" i="42"/>
  <c r="G437" i="42"/>
  <c r="G683" i="42"/>
  <c r="G929" i="42"/>
  <c r="I1093" i="42"/>
  <c r="L847" i="45"/>
  <c r="H847" i="45" s="1"/>
  <c r="G273" i="42"/>
  <c r="H683" i="42"/>
  <c r="L27" i="45"/>
  <c r="H27" i="45" s="1"/>
  <c r="H109" i="42"/>
  <c r="H929" i="42"/>
  <c r="J601" i="45"/>
  <c r="F601" i="45" s="1"/>
  <c r="G519" i="42"/>
  <c r="L355" i="45"/>
  <c r="H355" i="45" s="1"/>
  <c r="I109" i="42"/>
  <c r="I1011" i="42"/>
  <c r="K437" i="45"/>
  <c r="G437" i="45" s="1"/>
  <c r="K109" i="45"/>
  <c r="G109" i="45" s="1"/>
  <c r="J519" i="45"/>
  <c r="F519" i="45" s="1"/>
  <c r="L601" i="45"/>
  <c r="H601" i="45" s="1"/>
  <c r="I191" i="42"/>
  <c r="H355" i="42"/>
  <c r="H601" i="42"/>
  <c r="I847" i="42"/>
  <c r="H1011" i="42"/>
  <c r="H1175" i="42"/>
  <c r="K847" i="45"/>
  <c r="G847" i="45" s="1"/>
  <c r="H765" i="42"/>
  <c r="L765" i="45"/>
  <c r="H765" i="45" s="1"/>
  <c r="I355" i="42"/>
  <c r="I1175" i="42"/>
  <c r="L273" i="45"/>
  <c r="H273" i="45" s="1"/>
  <c r="G765" i="42"/>
  <c r="D37" i="41" l="1"/>
  <c r="J520" i="45"/>
  <c r="F520" i="45" s="1"/>
  <c r="L684" i="45"/>
  <c r="H684" i="45" s="1"/>
  <c r="J766" i="45"/>
  <c r="F766" i="45" s="1"/>
  <c r="K110" i="45"/>
  <c r="G110" i="45" s="1"/>
  <c r="K520" i="45"/>
  <c r="G520" i="45" s="1"/>
  <c r="H192" i="42"/>
  <c r="G438" i="42"/>
  <c r="I602" i="42"/>
  <c r="G848" i="42"/>
  <c r="H1094" i="42"/>
  <c r="K356" i="45"/>
  <c r="G356" i="45" s="1"/>
  <c r="G28" i="42"/>
  <c r="I930" i="42"/>
  <c r="L110" i="45"/>
  <c r="H110" i="45" s="1"/>
  <c r="I520" i="42"/>
  <c r="J192" i="45"/>
  <c r="F192" i="45" s="1"/>
  <c r="I28" i="42"/>
  <c r="G1176" i="42"/>
  <c r="L438" i="45"/>
  <c r="H438" i="45" s="1"/>
  <c r="G766" i="42"/>
  <c r="K192" i="45"/>
  <c r="G192" i="45" s="1"/>
  <c r="K28" i="45"/>
  <c r="G28" i="45" s="1"/>
  <c r="K684" i="45"/>
  <c r="G684" i="45" s="1"/>
  <c r="J848" i="45"/>
  <c r="F848" i="45" s="1"/>
  <c r="I110" i="42"/>
  <c r="I274" i="42"/>
  <c r="H438" i="42"/>
  <c r="I684" i="42"/>
  <c r="I848" i="42"/>
  <c r="G1094" i="42"/>
  <c r="L356" i="45"/>
  <c r="H356" i="45" s="1"/>
  <c r="G274" i="42"/>
  <c r="I1176" i="42"/>
  <c r="L28" i="45"/>
  <c r="H28" i="45" s="1"/>
  <c r="H766" i="42"/>
  <c r="K848" i="45"/>
  <c r="G848" i="45" s="1"/>
  <c r="I356" i="42"/>
  <c r="L192" i="45"/>
  <c r="H192" i="45" s="1"/>
  <c r="H356" i="42"/>
  <c r="L766" i="45"/>
  <c r="H766" i="45" s="1"/>
  <c r="K602" i="45"/>
  <c r="G602" i="45" s="1"/>
  <c r="J602" i="45"/>
  <c r="F602" i="45" s="1"/>
  <c r="J274" i="45"/>
  <c r="F274" i="45" s="1"/>
  <c r="H110" i="42"/>
  <c r="G192" i="42"/>
  <c r="I438" i="42"/>
  <c r="G684" i="42"/>
  <c r="H930" i="42"/>
  <c r="I1094" i="42"/>
  <c r="L602" i="45"/>
  <c r="H602" i="45" s="1"/>
  <c r="J438" i="45"/>
  <c r="F438" i="45" s="1"/>
  <c r="H684" i="42"/>
  <c r="L520" i="45"/>
  <c r="H520" i="45" s="1"/>
  <c r="G110" i="42"/>
  <c r="G930" i="42"/>
  <c r="L848" i="45"/>
  <c r="H848" i="45" s="1"/>
  <c r="H520" i="42"/>
  <c r="H1012" i="42"/>
  <c r="K274" i="45"/>
  <c r="G274" i="45" s="1"/>
  <c r="H602" i="42"/>
  <c r="K438" i="45"/>
  <c r="G438" i="45" s="1"/>
  <c r="L274" i="45"/>
  <c r="H274" i="45" s="1"/>
  <c r="J356" i="45"/>
  <c r="F356" i="45" s="1"/>
  <c r="J28" i="45"/>
  <c r="F28" i="45" s="1"/>
  <c r="I192" i="42"/>
  <c r="G356" i="42"/>
  <c r="G602" i="42"/>
  <c r="H848" i="42"/>
  <c r="G1012" i="42"/>
  <c r="G520" i="42"/>
  <c r="J110" i="45"/>
  <c r="F110" i="45" s="1"/>
  <c r="H274" i="42"/>
  <c r="H1176" i="42"/>
  <c r="J684" i="45"/>
  <c r="F684" i="45" s="1"/>
  <c r="I766" i="42"/>
  <c r="K766" i="45"/>
  <c r="G766" i="45" s="1"/>
  <c r="H28" i="42"/>
  <c r="I1012" i="42"/>
  <c r="D38" i="41" l="1"/>
  <c r="L29" i="45"/>
  <c r="H29" i="45" s="1"/>
  <c r="L685" i="45"/>
  <c r="H685" i="45" s="1"/>
  <c r="J275" i="45"/>
  <c r="F275" i="45" s="1"/>
  <c r="K275" i="45"/>
  <c r="G275" i="45" s="1"/>
  <c r="J439" i="45"/>
  <c r="F439" i="45" s="1"/>
  <c r="H193" i="42"/>
  <c r="H357" i="42"/>
  <c r="G111" i="42"/>
  <c r="H849" i="42"/>
  <c r="H1095" i="42"/>
  <c r="J193" i="45"/>
  <c r="F193" i="45" s="1"/>
  <c r="K193" i="45"/>
  <c r="G193" i="45" s="1"/>
  <c r="H603" i="42"/>
  <c r="I1177" i="42"/>
  <c r="K603" i="45"/>
  <c r="G603" i="45" s="1"/>
  <c r="G767" i="42"/>
  <c r="K439" i="45"/>
  <c r="G439" i="45" s="1"/>
  <c r="G275" i="42"/>
  <c r="H1177" i="42"/>
  <c r="J849" i="45"/>
  <c r="F849" i="45" s="1"/>
  <c r="H767" i="42"/>
  <c r="J29" i="45"/>
  <c r="F29" i="45" s="1"/>
  <c r="J357" i="45"/>
  <c r="F357" i="45" s="1"/>
  <c r="L193" i="45"/>
  <c r="H193" i="45" s="1"/>
  <c r="L767" i="45"/>
  <c r="H767" i="45" s="1"/>
  <c r="I29" i="42"/>
  <c r="I111" i="42"/>
  <c r="I275" i="42"/>
  <c r="I685" i="42"/>
  <c r="G849" i="42"/>
  <c r="G1095" i="42"/>
  <c r="L275" i="45"/>
  <c r="H275" i="45" s="1"/>
  <c r="G29" i="42"/>
  <c r="H685" i="42"/>
  <c r="L439" i="45"/>
  <c r="H439" i="45" s="1"/>
  <c r="I521" i="42"/>
  <c r="K111" i="45"/>
  <c r="G111" i="45" s="1"/>
  <c r="G521" i="42"/>
  <c r="K767" i="45"/>
  <c r="G767" i="45" s="1"/>
  <c r="H439" i="42"/>
  <c r="I1013" i="42"/>
  <c r="K29" i="45"/>
  <c r="G29" i="45" s="1"/>
  <c r="J111" i="45"/>
  <c r="F111" i="45" s="1"/>
  <c r="L603" i="45"/>
  <c r="H603" i="45" s="1"/>
  <c r="K521" i="45"/>
  <c r="G521" i="45" s="1"/>
  <c r="H29" i="42"/>
  <c r="G357" i="42"/>
  <c r="H275" i="42"/>
  <c r="G685" i="42"/>
  <c r="H931" i="42"/>
  <c r="I1095" i="42"/>
  <c r="L849" i="45"/>
  <c r="H849" i="45" s="1"/>
  <c r="I439" i="42"/>
  <c r="K357" i="45"/>
  <c r="G357" i="45" s="1"/>
  <c r="G439" i="42"/>
  <c r="I931" i="42"/>
  <c r="J685" i="45"/>
  <c r="F685" i="45" s="1"/>
  <c r="G193" i="42"/>
  <c r="H1013" i="42"/>
  <c r="J767" i="45"/>
  <c r="F767" i="45" s="1"/>
  <c r="H111" i="42"/>
  <c r="J521" i="45"/>
  <c r="F521" i="45" s="1"/>
  <c r="K685" i="45"/>
  <c r="G685" i="45" s="1"/>
  <c r="L521" i="45"/>
  <c r="H521" i="45" s="1"/>
  <c r="L357" i="45"/>
  <c r="H357" i="45" s="1"/>
  <c r="I603" i="42"/>
  <c r="I357" i="42"/>
  <c r="H521" i="42"/>
  <c r="I849" i="42"/>
  <c r="G1013" i="42"/>
  <c r="G931" i="42"/>
  <c r="K849" i="45"/>
  <c r="G849" i="45" s="1"/>
  <c r="G603" i="42"/>
  <c r="G1177" i="42"/>
  <c r="L111" i="45"/>
  <c r="H111" i="45" s="1"/>
  <c r="I767" i="42"/>
  <c r="J603" i="45"/>
  <c r="F603" i="45" s="1"/>
  <c r="I193" i="42"/>
  <c r="D39" i="41" l="1"/>
  <c r="L30" i="45"/>
  <c r="H30" i="45" s="1"/>
  <c r="K112" i="45"/>
  <c r="G112" i="45" s="1"/>
  <c r="J112" i="45"/>
  <c r="F112" i="45" s="1"/>
  <c r="J850" i="45"/>
  <c r="F850" i="45" s="1"/>
  <c r="K604" i="45"/>
  <c r="G604" i="45" s="1"/>
  <c r="H194" i="42"/>
  <c r="I112" i="42"/>
  <c r="H604" i="42"/>
  <c r="G850" i="42"/>
  <c r="H1096" i="42"/>
  <c r="J194" i="45"/>
  <c r="F194" i="45" s="1"/>
  <c r="I30" i="42"/>
  <c r="I686" i="42"/>
  <c r="K850" i="45"/>
  <c r="G850" i="45" s="1"/>
  <c r="G522" i="42"/>
  <c r="J604" i="45"/>
  <c r="F604" i="45" s="1"/>
  <c r="G30" i="42"/>
  <c r="I1014" i="42"/>
  <c r="L440" i="45"/>
  <c r="H440" i="45" s="1"/>
  <c r="H112" i="42"/>
  <c r="K30" i="45"/>
  <c r="G30" i="45" s="1"/>
  <c r="J276" i="45"/>
  <c r="F276" i="45" s="1"/>
  <c r="K194" i="45"/>
  <c r="G194" i="45" s="1"/>
  <c r="K686" i="45"/>
  <c r="G686" i="45" s="1"/>
  <c r="H30" i="42"/>
  <c r="H440" i="42"/>
  <c r="G112" i="42"/>
  <c r="H686" i="42"/>
  <c r="I850" i="42"/>
  <c r="I1096" i="42"/>
  <c r="J522" i="45"/>
  <c r="F522" i="45" s="1"/>
  <c r="G440" i="42"/>
  <c r="H1178" i="42"/>
  <c r="L276" i="45"/>
  <c r="H276" i="45" s="1"/>
  <c r="G768" i="42"/>
  <c r="K358" i="45"/>
  <c r="G358" i="45" s="1"/>
  <c r="I604" i="42"/>
  <c r="G1178" i="42"/>
  <c r="L850" i="45"/>
  <c r="H850" i="45" s="1"/>
  <c r="I768" i="42"/>
  <c r="J30" i="45"/>
  <c r="F30" i="45" s="1"/>
  <c r="L194" i="45"/>
  <c r="H194" i="45" s="1"/>
  <c r="L686" i="45"/>
  <c r="H686" i="45" s="1"/>
  <c r="J440" i="45"/>
  <c r="F440" i="45" s="1"/>
  <c r="H358" i="42"/>
  <c r="I194" i="42"/>
  <c r="G194" i="42"/>
  <c r="G686" i="42"/>
  <c r="G932" i="42"/>
  <c r="G1096" i="42"/>
  <c r="K768" i="45"/>
  <c r="G768" i="45" s="1"/>
  <c r="L604" i="45"/>
  <c r="H604" i="45" s="1"/>
  <c r="G276" i="42"/>
  <c r="K276" i="45"/>
  <c r="G276" i="45" s="1"/>
  <c r="I358" i="42"/>
  <c r="I1178" i="42"/>
  <c r="J686" i="45"/>
  <c r="F686" i="45" s="1"/>
  <c r="H768" i="42"/>
  <c r="K522" i="45"/>
  <c r="G522" i="45" s="1"/>
  <c r="H276" i="42"/>
  <c r="L768" i="45"/>
  <c r="H768" i="45" s="1"/>
  <c r="J768" i="45"/>
  <c r="F768" i="45" s="1"/>
  <c r="L358" i="45"/>
  <c r="H358" i="45" s="1"/>
  <c r="K440" i="45"/>
  <c r="G440" i="45" s="1"/>
  <c r="I522" i="42"/>
  <c r="I440" i="42"/>
  <c r="H522" i="42"/>
  <c r="H850" i="42"/>
  <c r="H1014" i="42"/>
  <c r="H932" i="42"/>
  <c r="L112" i="45"/>
  <c r="H112" i="45" s="1"/>
  <c r="G604" i="42"/>
  <c r="I932" i="42"/>
  <c r="J358" i="45"/>
  <c r="F358" i="45" s="1"/>
  <c r="I276" i="42"/>
  <c r="L522" i="45"/>
  <c r="H522" i="45" s="1"/>
  <c r="G358" i="42"/>
  <c r="G1014" i="42"/>
  <c r="D40" i="41" l="1"/>
  <c r="L687" i="45"/>
  <c r="H687" i="45" s="1"/>
  <c r="L769" i="45"/>
  <c r="H769" i="45" s="1"/>
  <c r="J523" i="45"/>
  <c r="F523" i="45" s="1"/>
  <c r="K31" i="45"/>
  <c r="G31" i="45" s="1"/>
  <c r="L441" i="45"/>
  <c r="H441" i="45" s="1"/>
  <c r="G195" i="42"/>
  <c r="I441" i="42"/>
  <c r="H605" i="42"/>
  <c r="G851" i="42"/>
  <c r="H1097" i="42"/>
  <c r="H1179" i="42"/>
  <c r="J277" i="45"/>
  <c r="F277" i="45" s="1"/>
  <c r="G523" i="42"/>
  <c r="H933" i="42"/>
  <c r="J605" i="45"/>
  <c r="F605" i="45" s="1"/>
  <c r="H523" i="42"/>
  <c r="J851" i="45"/>
  <c r="F851" i="45" s="1"/>
  <c r="H113" i="42"/>
  <c r="G1015" i="42"/>
  <c r="J687" i="45"/>
  <c r="F687" i="45" s="1"/>
  <c r="I851" i="42"/>
  <c r="J359" i="45"/>
  <c r="F359" i="45" s="1"/>
  <c r="L605" i="45"/>
  <c r="H605" i="45" s="1"/>
  <c r="K605" i="45"/>
  <c r="G605" i="45" s="1"/>
  <c r="K277" i="45"/>
  <c r="G277" i="45" s="1"/>
  <c r="H31" i="42"/>
  <c r="H195" i="42"/>
  <c r="G441" i="42"/>
  <c r="I687" i="42"/>
  <c r="H851" i="42"/>
  <c r="I1097" i="42"/>
  <c r="G933" i="42"/>
  <c r="L523" i="45"/>
  <c r="H523" i="45" s="1"/>
  <c r="G769" i="42"/>
  <c r="L31" i="45"/>
  <c r="H31" i="45" s="1"/>
  <c r="I359" i="42"/>
  <c r="I1179" i="42"/>
  <c r="L195" i="45"/>
  <c r="H195" i="45" s="1"/>
  <c r="G605" i="42"/>
  <c r="K769" i="45"/>
  <c r="G769" i="45" s="1"/>
  <c r="H359" i="42"/>
  <c r="K113" i="45"/>
  <c r="G113" i="45" s="1"/>
  <c r="K851" i="45"/>
  <c r="G851" i="45" s="1"/>
  <c r="J195" i="45"/>
  <c r="F195" i="45" s="1"/>
  <c r="K441" i="45"/>
  <c r="G441" i="45" s="1"/>
  <c r="I31" i="42"/>
  <c r="H277" i="42"/>
  <c r="H441" i="42"/>
  <c r="G687" i="42"/>
  <c r="I933" i="42"/>
  <c r="G1097" i="42"/>
  <c r="H687" i="42"/>
  <c r="K687" i="45"/>
  <c r="G687" i="45" s="1"/>
  <c r="I277" i="42"/>
  <c r="G1179" i="42"/>
  <c r="L113" i="45"/>
  <c r="H113" i="45" s="1"/>
  <c r="H769" i="42"/>
  <c r="K195" i="45"/>
  <c r="G195" i="45" s="1"/>
  <c r="G359" i="42"/>
  <c r="L277" i="45"/>
  <c r="H277" i="45" s="1"/>
  <c r="I195" i="42"/>
  <c r="I1015" i="42"/>
  <c r="L851" i="45"/>
  <c r="H851" i="45" s="1"/>
  <c r="J441" i="45"/>
  <c r="F441" i="45" s="1"/>
  <c r="J769" i="45"/>
  <c r="F769" i="45" s="1"/>
  <c r="K359" i="45"/>
  <c r="G359" i="45" s="1"/>
  <c r="G31" i="42"/>
  <c r="G277" i="42"/>
  <c r="I523" i="42"/>
  <c r="K523" i="45"/>
  <c r="G523" i="45" s="1"/>
  <c r="G113" i="42"/>
  <c r="J113" i="45"/>
  <c r="F113" i="45" s="1"/>
  <c r="I113" i="42"/>
  <c r="H1015" i="42"/>
  <c r="J31" i="45"/>
  <c r="F31" i="45" s="1"/>
  <c r="I769" i="42"/>
  <c r="L359" i="45"/>
  <c r="H359" i="45" s="1"/>
  <c r="I605" i="42"/>
  <c r="D41" i="41" l="1"/>
  <c r="L32" i="45"/>
  <c r="H32" i="45" s="1"/>
  <c r="K770" i="45"/>
  <c r="G770" i="45" s="1"/>
  <c r="J114" i="45"/>
  <c r="F114" i="45" s="1"/>
  <c r="K360" i="45"/>
  <c r="G360" i="45" s="1"/>
  <c r="J606" i="45"/>
  <c r="F606" i="45" s="1"/>
  <c r="G278" i="42"/>
  <c r="G442" i="42"/>
  <c r="G606" i="42"/>
  <c r="G852" i="42"/>
  <c r="G1098" i="42"/>
  <c r="I1180" i="42"/>
  <c r="J278" i="45"/>
  <c r="F278" i="45" s="1"/>
  <c r="G114" i="42"/>
  <c r="G1180" i="42"/>
  <c r="K196" i="45"/>
  <c r="G196" i="45" s="1"/>
  <c r="G770" i="42"/>
  <c r="L360" i="45"/>
  <c r="H360" i="45" s="1"/>
  <c r="H360" i="42"/>
  <c r="L852" i="45"/>
  <c r="H852" i="45" s="1"/>
  <c r="I196" i="42"/>
  <c r="G1016" i="42"/>
  <c r="K32" i="45"/>
  <c r="G32" i="45" s="1"/>
  <c r="L114" i="45"/>
  <c r="H114" i="45" s="1"/>
  <c r="L442" i="45"/>
  <c r="H442" i="45" s="1"/>
  <c r="L196" i="45"/>
  <c r="H196" i="45" s="1"/>
  <c r="G32" i="42"/>
  <c r="G196" i="42"/>
  <c r="I442" i="42"/>
  <c r="H688" i="42"/>
  <c r="I852" i="42"/>
  <c r="H1098" i="42"/>
  <c r="I934" i="42"/>
  <c r="K114" i="45"/>
  <c r="G114" i="45" s="1"/>
  <c r="I114" i="42"/>
  <c r="L606" i="45"/>
  <c r="H606" i="45" s="1"/>
  <c r="I360" i="42"/>
  <c r="H1180" i="42"/>
  <c r="K524" i="45"/>
  <c r="G524" i="45" s="1"/>
  <c r="I770" i="42"/>
  <c r="K278" i="45"/>
  <c r="G278" i="45" s="1"/>
  <c r="I606" i="42"/>
  <c r="J32" i="45"/>
  <c r="F32" i="45" s="1"/>
  <c r="J688" i="45"/>
  <c r="F688" i="45" s="1"/>
  <c r="L524" i="45"/>
  <c r="H524" i="45" s="1"/>
  <c r="J442" i="45"/>
  <c r="F442" i="45" s="1"/>
  <c r="H32" i="42"/>
  <c r="H278" i="42"/>
  <c r="H442" i="42"/>
  <c r="I688" i="42"/>
  <c r="H934" i="42"/>
  <c r="I1098" i="42"/>
  <c r="G688" i="42"/>
  <c r="J852" i="45"/>
  <c r="F852" i="45" s="1"/>
  <c r="I524" i="42"/>
  <c r="G934" i="42"/>
  <c r="K442" i="45"/>
  <c r="G442" i="45" s="1"/>
  <c r="H524" i="42"/>
  <c r="L688" i="45"/>
  <c r="H688" i="45" s="1"/>
  <c r="H114" i="42"/>
  <c r="H1016" i="42"/>
  <c r="J360" i="45"/>
  <c r="F360" i="45" s="1"/>
  <c r="H852" i="42"/>
  <c r="K688" i="45"/>
  <c r="G688" i="45" s="1"/>
  <c r="L278" i="45"/>
  <c r="H278" i="45" s="1"/>
  <c r="K606" i="45"/>
  <c r="G606" i="45" s="1"/>
  <c r="J524" i="45"/>
  <c r="F524" i="45" s="1"/>
  <c r="I32" i="42"/>
  <c r="H196" i="42"/>
  <c r="G524" i="42"/>
  <c r="K852" i="45"/>
  <c r="G852" i="45" s="1"/>
  <c r="H770" i="42"/>
  <c r="J196" i="45"/>
  <c r="F196" i="45" s="1"/>
  <c r="I278" i="42"/>
  <c r="I1016" i="42"/>
  <c r="L770" i="45"/>
  <c r="H770" i="45" s="1"/>
  <c r="H606" i="42"/>
  <c r="J770" i="45"/>
  <c r="F770" i="45" s="1"/>
  <c r="G360" i="42"/>
  <c r="D42" i="41" l="1"/>
  <c r="L361" i="45"/>
  <c r="H361" i="45" s="1"/>
  <c r="L771" i="45"/>
  <c r="H771" i="45" s="1"/>
  <c r="K115" i="45"/>
  <c r="G115" i="45" s="1"/>
  <c r="L115" i="45"/>
  <c r="H115" i="45" s="1"/>
  <c r="K279" i="45"/>
  <c r="G279" i="45" s="1"/>
  <c r="G197" i="42"/>
  <c r="G443" i="42"/>
  <c r="G607" i="42"/>
  <c r="I853" i="42"/>
  <c r="H1099" i="42"/>
  <c r="I525" i="42"/>
  <c r="J853" i="45"/>
  <c r="F853" i="45" s="1"/>
  <c r="G279" i="42"/>
  <c r="H935" i="42"/>
  <c r="K689" i="45"/>
  <c r="G689" i="45" s="1"/>
  <c r="G771" i="42"/>
  <c r="J771" i="45"/>
  <c r="F771" i="45" s="1"/>
  <c r="G33" i="42"/>
  <c r="I1017" i="42"/>
  <c r="K525" i="45"/>
  <c r="G525" i="45" s="1"/>
  <c r="H853" i="42"/>
  <c r="K197" i="45"/>
  <c r="G197" i="45" s="1"/>
  <c r="J115" i="45"/>
  <c r="F115" i="45" s="1"/>
  <c r="J443" i="45"/>
  <c r="F443" i="45" s="1"/>
  <c r="K853" i="45"/>
  <c r="G853" i="45" s="1"/>
  <c r="H115" i="42"/>
  <c r="H197" i="42"/>
  <c r="I443" i="42"/>
  <c r="G689" i="42"/>
  <c r="G853" i="42"/>
  <c r="G1099" i="42"/>
  <c r="I689" i="42"/>
  <c r="L443" i="45"/>
  <c r="H443" i="45" s="1"/>
  <c r="I115" i="42"/>
  <c r="H1181" i="42"/>
  <c r="L197" i="45"/>
  <c r="H197" i="45" s="1"/>
  <c r="H525" i="42"/>
  <c r="K361" i="45"/>
  <c r="G361" i="45" s="1"/>
  <c r="G361" i="42"/>
  <c r="K607" i="45"/>
  <c r="G607" i="45" s="1"/>
  <c r="I197" i="42"/>
  <c r="G1017" i="42"/>
  <c r="J525" i="45"/>
  <c r="F525" i="45" s="1"/>
  <c r="K443" i="45"/>
  <c r="G443" i="45" s="1"/>
  <c r="J33" i="45"/>
  <c r="F33" i="45" s="1"/>
  <c r="J607" i="45"/>
  <c r="F607" i="45" s="1"/>
  <c r="G115" i="42"/>
  <c r="I279" i="42"/>
  <c r="H443" i="42"/>
  <c r="H689" i="42"/>
  <c r="I935" i="42"/>
  <c r="I1099" i="42"/>
  <c r="G1181" i="42"/>
  <c r="L689" i="45"/>
  <c r="H689" i="45" s="1"/>
  <c r="I771" i="42"/>
  <c r="J361" i="45"/>
  <c r="F361" i="45" s="1"/>
  <c r="I361" i="42"/>
  <c r="I1181" i="42"/>
  <c r="J689" i="45"/>
  <c r="F689" i="45" s="1"/>
  <c r="H771" i="42"/>
  <c r="J197" i="45"/>
  <c r="F197" i="45" s="1"/>
  <c r="H361" i="42"/>
  <c r="J279" i="45"/>
  <c r="F279" i="45" s="1"/>
  <c r="K33" i="45"/>
  <c r="G33" i="45" s="1"/>
  <c r="L853" i="45"/>
  <c r="H853" i="45" s="1"/>
  <c r="L525" i="45"/>
  <c r="H525" i="45" s="1"/>
  <c r="H33" i="42"/>
  <c r="H279" i="42"/>
  <c r="G935" i="42"/>
  <c r="L279" i="45"/>
  <c r="H279" i="45" s="1"/>
  <c r="G525" i="42"/>
  <c r="L33" i="45"/>
  <c r="H33" i="45" s="1"/>
  <c r="I33" i="42"/>
  <c r="H1017" i="42"/>
  <c r="K771" i="45"/>
  <c r="G771" i="45" s="1"/>
  <c r="I607" i="42"/>
  <c r="L607" i="45"/>
  <c r="H607" i="45" s="1"/>
  <c r="H607" i="42"/>
  <c r="D43" i="41" l="1"/>
  <c r="K34" i="45"/>
  <c r="G34" i="45" s="1"/>
  <c r="J608" i="45"/>
  <c r="F608" i="45" s="1"/>
  <c r="K772" i="45"/>
  <c r="G772" i="45" s="1"/>
  <c r="L198" i="45"/>
  <c r="H198" i="45" s="1"/>
  <c r="J280" i="45"/>
  <c r="F280" i="45" s="1"/>
  <c r="H526" i="42"/>
  <c r="G116" i="42"/>
  <c r="H280" i="42"/>
  <c r="G854" i="42"/>
  <c r="G1100" i="42"/>
  <c r="H116" i="42"/>
  <c r="K608" i="45"/>
  <c r="G608" i="45" s="1"/>
  <c r="I362" i="42"/>
  <c r="J854" i="45"/>
  <c r="F854" i="45" s="1"/>
  <c r="H34" i="42"/>
  <c r="G1018" i="42"/>
  <c r="K444" i="45"/>
  <c r="G444" i="45" s="1"/>
  <c r="H772" i="42"/>
  <c r="J772" i="45"/>
  <c r="F772" i="45" s="1"/>
  <c r="G280" i="42"/>
  <c r="L34" i="45"/>
  <c r="H34" i="45" s="1"/>
  <c r="K854" i="45"/>
  <c r="G854" i="45" s="1"/>
  <c r="J116" i="45"/>
  <c r="F116" i="45" s="1"/>
  <c r="K198" i="45"/>
  <c r="G198" i="45" s="1"/>
  <c r="G198" i="42"/>
  <c r="H444" i="42"/>
  <c r="G608" i="42"/>
  <c r="G690" i="42"/>
  <c r="I854" i="42"/>
  <c r="H1100" i="42"/>
  <c r="I690" i="42"/>
  <c r="K116" i="45"/>
  <c r="G116" i="45" s="1"/>
  <c r="G34" i="42"/>
  <c r="G936" i="42"/>
  <c r="K690" i="45"/>
  <c r="G690" i="45" s="1"/>
  <c r="G772" i="42"/>
  <c r="J444" i="45"/>
  <c r="F444" i="45" s="1"/>
  <c r="I116" i="42"/>
  <c r="J362" i="45"/>
  <c r="F362" i="45" s="1"/>
  <c r="G444" i="42"/>
  <c r="J34" i="45"/>
  <c r="F34" i="45" s="1"/>
  <c r="L444" i="45"/>
  <c r="H444" i="45" s="1"/>
  <c r="L854" i="45"/>
  <c r="H854" i="45" s="1"/>
  <c r="L526" i="45"/>
  <c r="H526" i="45" s="1"/>
  <c r="H198" i="42"/>
  <c r="H362" i="42"/>
  <c r="I280" i="42"/>
  <c r="H690" i="42"/>
  <c r="I936" i="42"/>
  <c r="I1100" i="42"/>
  <c r="G1182" i="42"/>
  <c r="L772" i="45"/>
  <c r="H772" i="45" s="1"/>
  <c r="H608" i="42"/>
  <c r="H1182" i="42"/>
  <c r="L280" i="45"/>
  <c r="H280" i="45" s="1"/>
  <c r="I608" i="42"/>
  <c r="L362" i="45"/>
  <c r="H362" i="45" s="1"/>
  <c r="I34" i="42"/>
  <c r="H1018" i="42"/>
  <c r="K526" i="45"/>
  <c r="G526" i="45" s="1"/>
  <c r="H854" i="42"/>
  <c r="J526" i="45"/>
  <c r="F526" i="45" s="1"/>
  <c r="K362" i="45"/>
  <c r="G362" i="45" s="1"/>
  <c r="K280" i="45"/>
  <c r="G280" i="45" s="1"/>
  <c r="J198" i="45"/>
  <c r="F198" i="45" s="1"/>
  <c r="I198" i="42"/>
  <c r="I526" i="42"/>
  <c r="H936" i="42"/>
  <c r="J690" i="45"/>
  <c r="F690" i="45" s="1"/>
  <c r="I772" i="42"/>
  <c r="L608" i="45"/>
  <c r="H608" i="45" s="1"/>
  <c r="I444" i="42"/>
  <c r="I1182" i="42"/>
  <c r="L690" i="45"/>
  <c r="H690" i="45" s="1"/>
  <c r="G526" i="42"/>
  <c r="L116" i="45"/>
  <c r="H116" i="45" s="1"/>
  <c r="G362" i="42"/>
  <c r="I1018" i="42"/>
  <c r="L609" i="45" l="1"/>
  <c r="H609" i="45" s="1"/>
  <c r="K117" i="45"/>
  <c r="G117" i="45" s="1"/>
  <c r="L527" i="45"/>
  <c r="H527" i="45" s="1"/>
  <c r="J445" i="45"/>
  <c r="F445" i="45" s="1"/>
  <c r="J363" i="45"/>
  <c r="F363" i="45" s="1"/>
  <c r="G609" i="42"/>
  <c r="G117" i="42"/>
  <c r="H117" i="42"/>
  <c r="H855" i="42"/>
  <c r="I1101" i="42"/>
  <c r="G691" i="42"/>
  <c r="L363" i="45"/>
  <c r="H363" i="45" s="1"/>
  <c r="H363" i="42"/>
  <c r="I937" i="42"/>
  <c r="J35" i="45"/>
  <c r="F35" i="45" s="1"/>
  <c r="H527" i="42"/>
  <c r="K609" i="45"/>
  <c r="G609" i="45" s="1"/>
  <c r="I117" i="42"/>
  <c r="G1019" i="42"/>
  <c r="J855" i="45"/>
  <c r="F855" i="45" s="1"/>
  <c r="I855" i="42"/>
  <c r="J281" i="45"/>
  <c r="F281" i="45" s="1"/>
  <c r="K855" i="45"/>
  <c r="G855" i="45" s="1"/>
  <c r="K35" i="45"/>
  <c r="G35" i="45" s="1"/>
  <c r="L281" i="45"/>
  <c r="H281" i="45" s="1"/>
  <c r="H35" i="42"/>
  <c r="H609" i="42"/>
  <c r="G527" i="42"/>
  <c r="I691" i="42"/>
  <c r="G855" i="42"/>
  <c r="G1101" i="42"/>
  <c r="G363" i="42"/>
  <c r="J117" i="45"/>
  <c r="F117" i="45" s="1"/>
  <c r="I281" i="42"/>
  <c r="I1183" i="42"/>
  <c r="L691" i="45"/>
  <c r="H691" i="45" s="1"/>
  <c r="I773" i="42"/>
  <c r="J527" i="45"/>
  <c r="F527" i="45" s="1"/>
  <c r="G199" i="42"/>
  <c r="K691" i="45"/>
  <c r="G691" i="45" s="1"/>
  <c r="I199" i="42"/>
  <c r="J691" i="45"/>
  <c r="F691" i="45" s="1"/>
  <c r="J773" i="45"/>
  <c r="F773" i="45" s="1"/>
  <c r="L445" i="45"/>
  <c r="H445" i="45" s="1"/>
  <c r="K363" i="45"/>
  <c r="G363" i="45" s="1"/>
  <c r="G35" i="42"/>
  <c r="H445" i="42"/>
  <c r="G445" i="42"/>
  <c r="H691" i="42"/>
  <c r="H937" i="42"/>
  <c r="H1101" i="42"/>
  <c r="H1183" i="42"/>
  <c r="K199" i="45"/>
  <c r="G199" i="45" s="1"/>
  <c r="G773" i="42"/>
  <c r="K445" i="45"/>
  <c r="G445" i="45" s="1"/>
  <c r="I527" i="42"/>
  <c r="G1183" i="42"/>
  <c r="K527" i="45"/>
  <c r="G527" i="45" s="1"/>
  <c r="H281" i="42"/>
  <c r="L199" i="45"/>
  <c r="H199" i="45" s="1"/>
  <c r="I445" i="42"/>
  <c r="I1019" i="42"/>
  <c r="L117" i="45"/>
  <c r="H117" i="45" s="1"/>
  <c r="J609" i="45"/>
  <c r="F609" i="45" s="1"/>
  <c r="L773" i="45"/>
  <c r="H773" i="45" s="1"/>
  <c r="K773" i="45"/>
  <c r="G773" i="45" s="1"/>
  <c r="I35" i="42"/>
  <c r="G281" i="42"/>
  <c r="G937" i="42"/>
  <c r="L35" i="45"/>
  <c r="H35" i="45" s="1"/>
  <c r="I609" i="42"/>
  <c r="L855" i="45"/>
  <c r="H855" i="45" s="1"/>
  <c r="H199" i="42"/>
  <c r="H1019" i="42"/>
  <c r="K281" i="45"/>
  <c r="G281" i="45" s="1"/>
  <c r="H773" i="42"/>
  <c r="J199" i="45"/>
  <c r="F199" i="45" s="1"/>
  <c r="I363" i="42"/>
  <c r="D44" i="41"/>
  <c r="E43" i="41"/>
  <c r="F43" i="41"/>
  <c r="H43" i="41"/>
  <c r="G43" i="41"/>
  <c r="H363" i="63" l="1"/>
  <c r="H117" i="63"/>
  <c r="F117" i="63"/>
  <c r="F363" i="63"/>
  <c r="G199" i="63"/>
  <c r="F199" i="63"/>
  <c r="H281" i="63"/>
  <c r="G363" i="63"/>
  <c r="G35" i="63"/>
  <c r="G117" i="63"/>
  <c r="H445" i="63"/>
  <c r="G281" i="63"/>
  <c r="G445" i="63"/>
  <c r="H527" i="63"/>
  <c r="H35" i="63"/>
  <c r="F281" i="63"/>
  <c r="G527" i="63"/>
  <c r="F35" i="63"/>
  <c r="F445" i="63"/>
  <c r="H199" i="63"/>
  <c r="F527" i="63"/>
  <c r="E42" i="41"/>
  <c r="E40" i="41"/>
  <c r="E23" i="41"/>
  <c r="E28" i="41"/>
  <c r="E22" i="41"/>
  <c r="E29" i="41"/>
  <c r="E35" i="41"/>
  <c r="E16" i="41"/>
  <c r="E25" i="41"/>
  <c r="E37" i="41"/>
  <c r="E14" i="41"/>
  <c r="E21" i="41"/>
  <c r="E32" i="41"/>
  <c r="E41" i="41"/>
  <c r="E27" i="41"/>
  <c r="E13" i="41"/>
  <c r="E34" i="41"/>
  <c r="E33" i="41"/>
  <c r="E26" i="41"/>
  <c r="E15" i="41"/>
  <c r="E19" i="41"/>
  <c r="E39" i="41"/>
  <c r="E30" i="41"/>
  <c r="E36" i="41"/>
  <c r="E20" i="41"/>
  <c r="E17" i="41"/>
  <c r="E24" i="41"/>
  <c r="E38" i="41"/>
  <c r="E18" i="41"/>
  <c r="E31" i="41"/>
  <c r="L199" i="61"/>
  <c r="H199" i="61" s="1"/>
  <c r="L117" i="61"/>
  <c r="H117" i="61" s="1"/>
  <c r="L527" i="61"/>
  <c r="H527" i="61" s="1"/>
  <c r="K117" i="61"/>
  <c r="G117" i="61" s="1"/>
  <c r="K691" i="61"/>
  <c r="G691" i="61" s="1"/>
  <c r="L281" i="61"/>
  <c r="H281" i="61" s="1"/>
  <c r="K35" i="61"/>
  <c r="G35" i="61" s="1"/>
  <c r="J855" i="61"/>
  <c r="F855" i="61" s="1"/>
  <c r="L855" i="61"/>
  <c r="H855" i="61" s="1"/>
  <c r="J35" i="61"/>
  <c r="F35" i="61" s="1"/>
  <c r="J117" i="61"/>
  <c r="F117" i="61" s="1"/>
  <c r="J363" i="61"/>
  <c r="F363" i="61" s="1"/>
  <c r="K281" i="61"/>
  <c r="G281" i="61" s="1"/>
  <c r="J199" i="61"/>
  <c r="F199" i="61" s="1"/>
  <c r="L773" i="61"/>
  <c r="H773" i="61" s="1"/>
  <c r="J281" i="61"/>
  <c r="F281" i="61" s="1"/>
  <c r="K363" i="61"/>
  <c r="G363" i="61" s="1"/>
  <c r="K199" i="61"/>
  <c r="G199" i="61" s="1"/>
  <c r="K527" i="61"/>
  <c r="G527" i="61" s="1"/>
  <c r="J609" i="61"/>
  <c r="F609" i="61" s="1"/>
  <c r="K855" i="61"/>
  <c r="G855" i="61" s="1"/>
  <c r="L445" i="61"/>
  <c r="H445" i="61" s="1"/>
  <c r="L363" i="61"/>
  <c r="H363" i="61" s="1"/>
  <c r="K445" i="61"/>
  <c r="G445" i="61" s="1"/>
  <c r="K609" i="61"/>
  <c r="G609" i="61" s="1"/>
  <c r="L35" i="61"/>
  <c r="H35" i="61" s="1"/>
  <c r="J527" i="61"/>
  <c r="F527" i="61" s="1"/>
  <c r="J691" i="61"/>
  <c r="F691" i="61" s="1"/>
  <c r="J773" i="61"/>
  <c r="F773" i="61" s="1"/>
  <c r="K773" i="61"/>
  <c r="G773" i="61" s="1"/>
  <c r="L609" i="61"/>
  <c r="H609" i="61" s="1"/>
  <c r="L691" i="61"/>
  <c r="H691" i="61" s="1"/>
  <c r="J445" i="61"/>
  <c r="F445" i="61" s="1"/>
  <c r="H28" i="41"/>
  <c r="Q43" i="41"/>
  <c r="H40" i="41"/>
  <c r="H14" i="41"/>
  <c r="N43" i="41"/>
  <c r="H18" i="41"/>
  <c r="H19" i="41"/>
  <c r="H20" i="41"/>
  <c r="H21" i="41"/>
  <c r="H38" i="41"/>
  <c r="H22" i="41"/>
  <c r="M43" i="41"/>
  <c r="H24" i="41"/>
  <c r="H13" i="41"/>
  <c r="R43" i="41"/>
  <c r="H39" i="41"/>
  <c r="T43" i="41"/>
  <c r="S43" i="41"/>
  <c r="H31" i="41"/>
  <c r="H25" i="41"/>
  <c r="I43" i="41"/>
  <c r="H15" i="41"/>
  <c r="H26" i="41"/>
  <c r="H27" i="41"/>
  <c r="O43" i="41"/>
  <c r="H32" i="41"/>
  <c r="H33" i="41"/>
  <c r="H30" i="41"/>
  <c r="H29" i="41"/>
  <c r="H16" i="41"/>
  <c r="H23" i="41"/>
  <c r="J43" i="41"/>
  <c r="H35" i="41"/>
  <c r="H37" i="41"/>
  <c r="H42" i="41"/>
  <c r="H17" i="41"/>
  <c r="P43" i="41"/>
  <c r="H36" i="41"/>
  <c r="H41" i="41"/>
  <c r="H34" i="41"/>
  <c r="J36" i="45"/>
  <c r="F36" i="45" s="1"/>
  <c r="K200" i="45"/>
  <c r="G200" i="45" s="1"/>
  <c r="J282" i="45"/>
  <c r="F282" i="45" s="1"/>
  <c r="L446" i="45"/>
  <c r="H446" i="45" s="1"/>
  <c r="J200" i="45"/>
  <c r="F200" i="45" s="1"/>
  <c r="G446" i="42"/>
  <c r="I610" i="42"/>
  <c r="H364" i="42"/>
  <c r="G856" i="42"/>
  <c r="H1102" i="42"/>
  <c r="J774" i="45"/>
  <c r="F774" i="45" s="1"/>
  <c r="H446" i="42"/>
  <c r="H1184" i="42"/>
  <c r="J446" i="45"/>
  <c r="F446" i="45" s="1"/>
  <c r="G118" i="42"/>
  <c r="H1020" i="42"/>
  <c r="K446" i="45"/>
  <c r="G446" i="45" s="1"/>
  <c r="I446" i="42"/>
  <c r="G1020" i="42"/>
  <c r="L774" i="45"/>
  <c r="H774" i="45" s="1"/>
  <c r="I200" i="42"/>
  <c r="K36" i="45"/>
  <c r="G36" i="45" s="1"/>
  <c r="J118" i="45"/>
  <c r="F118" i="45" s="1"/>
  <c r="J364" i="45"/>
  <c r="F364" i="45" s="1"/>
  <c r="K118" i="45"/>
  <c r="G118" i="45" s="1"/>
  <c r="I36" i="42"/>
  <c r="H118" i="42"/>
  <c r="G528" i="42"/>
  <c r="I692" i="42"/>
  <c r="H856" i="42"/>
  <c r="I1102" i="42"/>
  <c r="K610" i="45"/>
  <c r="G610" i="45" s="1"/>
  <c r="I364" i="42"/>
  <c r="H938" i="42"/>
  <c r="K528" i="45"/>
  <c r="G528" i="45" s="1"/>
  <c r="H610" i="42"/>
  <c r="G1184" i="42"/>
  <c r="L528" i="45"/>
  <c r="H528" i="45" s="1"/>
  <c r="I528" i="42"/>
  <c r="K282" i="45"/>
  <c r="G282" i="45" s="1"/>
  <c r="I118" i="42"/>
  <c r="I1020" i="42"/>
  <c r="L36" i="45"/>
  <c r="H36" i="45" s="1"/>
  <c r="L610" i="45"/>
  <c r="H610" i="45" s="1"/>
  <c r="L692" i="45"/>
  <c r="H692" i="45" s="1"/>
  <c r="J610" i="45"/>
  <c r="F610" i="45" s="1"/>
  <c r="G36" i="42"/>
  <c r="G364" i="42"/>
  <c r="H282" i="42"/>
  <c r="G692" i="42"/>
  <c r="I938" i="42"/>
  <c r="G1102" i="42"/>
  <c r="L282" i="45"/>
  <c r="H282" i="45" s="1"/>
  <c r="H528" i="42"/>
  <c r="K692" i="45"/>
  <c r="G692" i="45" s="1"/>
  <c r="I282" i="42"/>
  <c r="L364" i="45"/>
  <c r="H364" i="45" s="1"/>
  <c r="G610" i="42"/>
  <c r="L856" i="45"/>
  <c r="H856" i="45" s="1"/>
  <c r="I856" i="42"/>
  <c r="J856" i="45"/>
  <c r="F856" i="45" s="1"/>
  <c r="J528" i="45"/>
  <c r="F528" i="45" s="1"/>
  <c r="L118" i="45"/>
  <c r="H118" i="45" s="1"/>
  <c r="J692" i="45"/>
  <c r="F692" i="45" s="1"/>
  <c r="H36" i="42"/>
  <c r="G200" i="42"/>
  <c r="G282" i="42"/>
  <c r="H692" i="42"/>
  <c r="G938" i="42"/>
  <c r="I1184" i="42"/>
  <c r="K774" i="45"/>
  <c r="G774" i="45" s="1"/>
  <c r="I774" i="42"/>
  <c r="K856" i="45"/>
  <c r="G856" i="45" s="1"/>
  <c r="H774" i="42"/>
  <c r="L200" i="45"/>
  <c r="H200" i="45" s="1"/>
  <c r="G774" i="42"/>
  <c r="K364" i="45"/>
  <c r="G364" i="45" s="1"/>
  <c r="H200" i="42"/>
  <c r="G44" i="41"/>
  <c r="D45" i="41"/>
  <c r="F44" i="41"/>
  <c r="H44" i="41"/>
  <c r="E44" i="41"/>
  <c r="L35" i="50"/>
  <c r="H35" i="50" s="1"/>
  <c r="L35" i="57"/>
  <c r="H35" i="57" s="1"/>
  <c r="M35" i="58"/>
  <c r="I35" i="58" s="1"/>
  <c r="L363" i="57"/>
  <c r="H363" i="57" s="1"/>
  <c r="M117" i="53"/>
  <c r="I117" i="53" s="1"/>
  <c r="K199" i="50"/>
  <c r="G199" i="50" s="1"/>
  <c r="L117" i="50"/>
  <c r="H117" i="50" s="1"/>
  <c r="K117" i="51"/>
  <c r="G117" i="51" s="1"/>
  <c r="M117" i="52"/>
  <c r="I117" i="52" s="1"/>
  <c r="M117" i="59"/>
  <c r="I117" i="59" s="1"/>
  <c r="K445" i="57"/>
  <c r="G445" i="57" s="1"/>
  <c r="L199" i="55"/>
  <c r="H199" i="55" s="1"/>
  <c r="M199" i="56"/>
  <c r="I199" i="56" s="1"/>
  <c r="M199" i="55"/>
  <c r="I199" i="55" s="1"/>
  <c r="M363" i="50"/>
  <c r="I363" i="50" s="1"/>
  <c r="M363" i="53"/>
  <c r="I363" i="53" s="1"/>
  <c r="L281" i="55"/>
  <c r="H281" i="55" s="1"/>
  <c r="M281" i="58"/>
  <c r="I281" i="58" s="1"/>
  <c r="M363" i="52"/>
  <c r="I363" i="52" s="1"/>
  <c r="M363" i="58"/>
  <c r="I363" i="58" s="1"/>
  <c r="L363" i="56"/>
  <c r="H363" i="56" s="1"/>
  <c r="M363" i="59"/>
  <c r="I363" i="59" s="1"/>
  <c r="K445" i="53"/>
  <c r="G445" i="53" s="1"/>
  <c r="L527" i="55"/>
  <c r="H527" i="55" s="1"/>
  <c r="M445" i="55"/>
  <c r="I445" i="55" s="1"/>
  <c r="M445" i="52"/>
  <c r="I445" i="52" s="1"/>
  <c r="K35" i="58"/>
  <c r="G35" i="58" s="1"/>
  <c r="M117" i="57"/>
  <c r="I117" i="57" s="1"/>
  <c r="M281" i="54"/>
  <c r="I281" i="54" s="1"/>
  <c r="M363" i="54"/>
  <c r="I363" i="54" s="1"/>
  <c r="K445" i="50"/>
  <c r="G445" i="50" s="1"/>
  <c r="K527" i="52"/>
  <c r="G527" i="52" s="1"/>
  <c r="L35" i="58"/>
  <c r="H35" i="58" s="1"/>
  <c r="L117" i="51"/>
  <c r="H117" i="51" s="1"/>
  <c r="L281" i="53"/>
  <c r="H281" i="53" s="1"/>
  <c r="K281" i="59"/>
  <c r="G281" i="59" s="1"/>
  <c r="M445" i="50"/>
  <c r="I445" i="50" s="1"/>
  <c r="K445" i="52"/>
  <c r="G445" i="52" s="1"/>
  <c r="M35" i="52"/>
  <c r="I35" i="52" s="1"/>
  <c r="K199" i="57"/>
  <c r="G199" i="57" s="1"/>
  <c r="L199" i="58"/>
  <c r="H199" i="58" s="1"/>
  <c r="L363" i="51"/>
  <c r="H363" i="51" s="1"/>
  <c r="M527" i="50"/>
  <c r="I527" i="50" s="1"/>
  <c r="L445" i="59"/>
  <c r="H445" i="59" s="1"/>
  <c r="L35" i="53"/>
  <c r="H35" i="53" s="1"/>
  <c r="M35" i="55"/>
  <c r="I35" i="55" s="1"/>
  <c r="K199" i="51"/>
  <c r="G199" i="51" s="1"/>
  <c r="M199" i="52"/>
  <c r="I199" i="52" s="1"/>
  <c r="L363" i="50"/>
  <c r="H363" i="50" s="1"/>
  <c r="M527" i="53"/>
  <c r="I527" i="53" s="1"/>
  <c r="K527" i="56"/>
  <c r="G527" i="56" s="1"/>
  <c r="M117" i="54"/>
  <c r="I117" i="54" s="1"/>
  <c r="K35" i="53"/>
  <c r="G35" i="53" s="1"/>
  <c r="M363" i="57"/>
  <c r="I363" i="57" s="1"/>
  <c r="M117" i="58"/>
  <c r="I117" i="58" s="1"/>
  <c r="L35" i="54"/>
  <c r="H35" i="54" s="1"/>
  <c r="M199" i="50"/>
  <c r="I199" i="50" s="1"/>
  <c r="M117" i="51"/>
  <c r="I117" i="51" s="1"/>
  <c r="M117" i="56"/>
  <c r="I117" i="56" s="1"/>
  <c r="M117" i="55"/>
  <c r="I117" i="55" s="1"/>
  <c r="M199" i="54"/>
  <c r="I199" i="54" s="1"/>
  <c r="K527" i="57"/>
  <c r="G527" i="57" s="1"/>
  <c r="K199" i="58"/>
  <c r="G199" i="58" s="1"/>
  <c r="L199" i="59"/>
  <c r="H199" i="59" s="1"/>
  <c r="M281" i="51"/>
  <c r="I281" i="51" s="1"/>
  <c r="L281" i="56"/>
  <c r="H281" i="56" s="1"/>
  <c r="K363" i="51"/>
  <c r="G363" i="51" s="1"/>
  <c r="K281" i="58"/>
  <c r="G281" i="58" s="1"/>
  <c r="M281" i="59"/>
  <c r="I281" i="59" s="1"/>
  <c r="M445" i="51"/>
  <c r="I445" i="51" s="1"/>
  <c r="K363" i="52"/>
  <c r="G363" i="52" s="1"/>
  <c r="L363" i="59"/>
  <c r="H363" i="59" s="1"/>
  <c r="L445" i="54"/>
  <c r="H445" i="54" s="1"/>
  <c r="L445" i="53"/>
  <c r="H445" i="53" s="1"/>
  <c r="K445" i="59"/>
  <c r="G445" i="59" s="1"/>
  <c r="K445" i="58"/>
  <c r="G445" i="58" s="1"/>
  <c r="K445" i="56"/>
  <c r="G445" i="56" s="1"/>
  <c r="M35" i="54"/>
  <c r="I35" i="54" s="1"/>
  <c r="M117" i="50"/>
  <c r="I117" i="50" s="1"/>
  <c r="M199" i="58"/>
  <c r="I199" i="58" s="1"/>
  <c r="K281" i="56"/>
  <c r="G281" i="56" s="1"/>
  <c r="M527" i="51"/>
  <c r="I527" i="51" s="1"/>
  <c r="M527" i="55"/>
  <c r="I527" i="55" s="1"/>
  <c r="K363" i="57"/>
  <c r="G363" i="57" s="1"/>
  <c r="M199" i="53"/>
  <c r="I199" i="53" s="1"/>
  <c r="K281" i="50"/>
  <c r="G281" i="50" s="1"/>
  <c r="L363" i="53"/>
  <c r="H363" i="53" s="1"/>
  <c r="L527" i="54"/>
  <c r="H527" i="54" s="1"/>
  <c r="L527" i="59"/>
  <c r="H527" i="59" s="1"/>
  <c r="M35" i="53"/>
  <c r="I35" i="53" s="1"/>
  <c r="K117" i="53"/>
  <c r="G117" i="53" s="1"/>
  <c r="L117" i="55"/>
  <c r="H117" i="55" s="1"/>
  <c r="K199" i="59"/>
  <c r="G199" i="59" s="1"/>
  <c r="L363" i="54"/>
  <c r="H363" i="54" s="1"/>
  <c r="L445" i="50"/>
  <c r="H445" i="50" s="1"/>
  <c r="K445" i="55"/>
  <c r="G445" i="55" s="1"/>
  <c r="L117" i="53"/>
  <c r="H117" i="53" s="1"/>
  <c r="L117" i="56"/>
  <c r="H117" i="56" s="1"/>
  <c r="M199" i="59"/>
  <c r="I199" i="59" s="1"/>
  <c r="K281" i="52"/>
  <c r="G281" i="52" s="1"/>
  <c r="K527" i="54"/>
  <c r="G527" i="54" s="1"/>
  <c r="L527" i="52"/>
  <c r="H527" i="52" s="1"/>
  <c r="L117" i="54"/>
  <c r="H117" i="54" s="1"/>
  <c r="K35" i="57"/>
  <c r="G35" i="57" s="1"/>
  <c r="M35" i="56"/>
  <c r="I35" i="56" s="1"/>
  <c r="M35" i="57"/>
  <c r="I35" i="57" s="1"/>
  <c r="K35" i="51"/>
  <c r="G35" i="51" s="1"/>
  <c r="M281" i="57"/>
  <c r="I281" i="57" s="1"/>
  <c r="L199" i="57"/>
  <c r="H199" i="57" s="1"/>
  <c r="K117" i="56"/>
  <c r="G117" i="56" s="1"/>
  <c r="L199" i="51"/>
  <c r="H199" i="51" s="1"/>
  <c r="K117" i="55"/>
  <c r="G117" i="55" s="1"/>
  <c r="K281" i="57"/>
  <c r="G281" i="57" s="1"/>
  <c r="K199" i="55"/>
  <c r="G199" i="55" s="1"/>
  <c r="K199" i="52"/>
  <c r="G199" i="52" s="1"/>
  <c r="K199" i="56"/>
  <c r="G199" i="56" s="1"/>
  <c r="L281" i="59"/>
  <c r="H281" i="59" s="1"/>
  <c r="M281" i="55"/>
  <c r="I281" i="55" s="1"/>
  <c r="K363" i="54"/>
  <c r="G363" i="54" s="1"/>
  <c r="L281" i="58"/>
  <c r="H281" i="58" s="1"/>
  <c r="K527" i="50"/>
  <c r="G527" i="50" s="1"/>
  <c r="M363" i="55"/>
  <c r="I363" i="55" s="1"/>
  <c r="K363" i="55"/>
  <c r="G363" i="55" s="1"/>
  <c r="K445" i="54"/>
  <c r="G445" i="54" s="1"/>
  <c r="M445" i="59"/>
  <c r="I445" i="59" s="1"/>
  <c r="M445" i="58"/>
  <c r="I445" i="58" s="1"/>
  <c r="K527" i="59"/>
  <c r="G527" i="59" s="1"/>
  <c r="L445" i="52"/>
  <c r="H445" i="52" s="1"/>
  <c r="K117" i="54"/>
  <c r="G117" i="54" s="1"/>
  <c r="L35" i="59"/>
  <c r="H35" i="59" s="1"/>
  <c r="L199" i="53"/>
  <c r="H199" i="53" s="1"/>
  <c r="M281" i="50"/>
  <c r="I281" i="50" s="1"/>
  <c r="K363" i="50"/>
  <c r="G363" i="50" s="1"/>
  <c r="M445" i="54"/>
  <c r="I445" i="54" s="1"/>
  <c r="L445" i="58"/>
  <c r="H445" i="58" s="1"/>
  <c r="L35" i="51"/>
  <c r="H35" i="51" s="1"/>
  <c r="K35" i="59"/>
  <c r="G35" i="59" s="1"/>
  <c r="K199" i="54"/>
  <c r="G199" i="54" s="1"/>
  <c r="L281" i="54"/>
  <c r="H281" i="54" s="1"/>
  <c r="L281" i="52"/>
  <c r="H281" i="52" s="1"/>
  <c r="K363" i="56"/>
  <c r="G363" i="56" s="1"/>
  <c r="K527" i="58"/>
  <c r="G527" i="58" s="1"/>
  <c r="M35" i="50"/>
  <c r="I35" i="50" s="1"/>
  <c r="K35" i="55"/>
  <c r="G35" i="55" s="1"/>
  <c r="L445" i="57"/>
  <c r="H445" i="57" s="1"/>
  <c r="K281" i="54"/>
  <c r="G281" i="54" s="1"/>
  <c r="K363" i="53"/>
  <c r="G363" i="53" s="1"/>
  <c r="K527" i="53"/>
  <c r="G527" i="53" s="1"/>
  <c r="M445" i="56"/>
  <c r="I445" i="56" s="1"/>
  <c r="L117" i="58"/>
  <c r="H117" i="58" s="1"/>
  <c r="M445" i="57"/>
  <c r="I445" i="57" s="1"/>
  <c r="L117" i="57"/>
  <c r="H117" i="57" s="1"/>
  <c r="K281" i="51"/>
  <c r="G281" i="51" s="1"/>
  <c r="L527" i="50"/>
  <c r="H527" i="50" s="1"/>
  <c r="L363" i="55"/>
  <c r="H363" i="55" s="1"/>
  <c r="M527" i="59"/>
  <c r="I527" i="59" s="1"/>
  <c r="M35" i="51"/>
  <c r="I35" i="51" s="1"/>
  <c r="L35" i="55"/>
  <c r="H35" i="55" s="1"/>
  <c r="K117" i="58"/>
  <c r="G117" i="58" s="1"/>
  <c r="K35" i="52"/>
  <c r="G35" i="52" s="1"/>
  <c r="K35" i="54"/>
  <c r="G35" i="54" s="1"/>
  <c r="L281" i="57"/>
  <c r="H281" i="57" s="1"/>
  <c r="L117" i="59"/>
  <c r="H117" i="59" s="1"/>
  <c r="L117" i="52"/>
  <c r="H117" i="52" s="1"/>
  <c r="K117" i="52"/>
  <c r="G117" i="52" s="1"/>
  <c r="L527" i="57"/>
  <c r="H527" i="57" s="1"/>
  <c r="M199" i="51"/>
  <c r="I199" i="51" s="1"/>
  <c r="L281" i="50"/>
  <c r="H281" i="50" s="1"/>
  <c r="M527" i="57"/>
  <c r="I527" i="57" s="1"/>
  <c r="M281" i="53"/>
  <c r="I281" i="53" s="1"/>
  <c r="M363" i="51"/>
  <c r="I363" i="51" s="1"/>
  <c r="M281" i="52"/>
  <c r="I281" i="52" s="1"/>
  <c r="M281" i="56"/>
  <c r="I281" i="56" s="1"/>
  <c r="M527" i="54"/>
  <c r="I527" i="54" s="1"/>
  <c r="L363" i="52"/>
  <c r="H363" i="52" s="1"/>
  <c r="L527" i="51"/>
  <c r="H527" i="51" s="1"/>
  <c r="L527" i="53"/>
  <c r="H527" i="53" s="1"/>
  <c r="L363" i="58"/>
  <c r="H363" i="58" s="1"/>
  <c r="L527" i="56"/>
  <c r="H527" i="56" s="1"/>
  <c r="K527" i="55"/>
  <c r="G527" i="55" s="1"/>
  <c r="L445" i="56"/>
  <c r="H445" i="56" s="1"/>
  <c r="L445" i="55"/>
  <c r="H445" i="55" s="1"/>
  <c r="L35" i="52"/>
  <c r="H35" i="52" s="1"/>
  <c r="K117" i="50"/>
  <c r="G117" i="50" s="1"/>
  <c r="K117" i="57"/>
  <c r="G117" i="57" s="1"/>
  <c r="L199" i="52"/>
  <c r="H199" i="52" s="1"/>
  <c r="M363" i="56"/>
  <c r="I363" i="56" s="1"/>
  <c r="K363" i="59"/>
  <c r="G363" i="59" s="1"/>
  <c r="M527" i="52"/>
  <c r="I527" i="52" s="1"/>
  <c r="L35" i="56"/>
  <c r="H35" i="56" s="1"/>
  <c r="L199" i="50"/>
  <c r="H199" i="50" s="1"/>
  <c r="L199" i="54"/>
  <c r="H199" i="54" s="1"/>
  <c r="L281" i="51"/>
  <c r="H281" i="51" s="1"/>
  <c r="L445" i="51"/>
  <c r="H445" i="51" s="1"/>
  <c r="K527" i="51"/>
  <c r="G527" i="51" s="1"/>
  <c r="M527" i="58"/>
  <c r="I527" i="58" s="1"/>
  <c r="K35" i="56"/>
  <c r="G35" i="56" s="1"/>
  <c r="K199" i="53"/>
  <c r="G199" i="53" s="1"/>
  <c r="M199" i="57"/>
  <c r="I199" i="57" s="1"/>
  <c r="L199" i="56"/>
  <c r="H199" i="56" s="1"/>
  <c r="K445" i="51"/>
  <c r="G445" i="51" s="1"/>
  <c r="M445" i="53"/>
  <c r="I445" i="53" s="1"/>
  <c r="M527" i="56"/>
  <c r="I527" i="56" s="1"/>
  <c r="K35" i="50"/>
  <c r="G35" i="50" s="1"/>
  <c r="M35" i="59"/>
  <c r="I35" i="59" s="1"/>
  <c r="K117" i="59"/>
  <c r="G117" i="59" s="1"/>
  <c r="K281" i="53"/>
  <c r="G281" i="53" s="1"/>
  <c r="K281" i="55"/>
  <c r="G281" i="55" s="1"/>
  <c r="K363" i="58"/>
  <c r="G363" i="58" s="1"/>
  <c r="L527" i="58"/>
  <c r="H527" i="58" s="1"/>
  <c r="G26" i="41"/>
  <c r="G14" i="41"/>
  <c r="G28" i="41"/>
  <c r="G37" i="41"/>
  <c r="G16" i="41"/>
  <c r="G17" i="41"/>
  <c r="G29" i="41"/>
  <c r="G15" i="41"/>
  <c r="G18" i="41"/>
  <c r="G21" i="41"/>
  <c r="G34" i="41"/>
  <c r="G20" i="41"/>
  <c r="G42" i="41"/>
  <c r="G33" i="41"/>
  <c r="G19" i="41"/>
  <c r="G38" i="41"/>
  <c r="G25" i="41"/>
  <c r="G22" i="41"/>
  <c r="G23" i="41"/>
  <c r="G27" i="41"/>
  <c r="G24" i="41"/>
  <c r="G36" i="41"/>
  <c r="G30" i="41"/>
  <c r="G32" i="41"/>
  <c r="G13" i="41"/>
  <c r="G40" i="41"/>
  <c r="G31" i="41"/>
  <c r="G35" i="41"/>
  <c r="G39" i="41"/>
  <c r="G41" i="41"/>
  <c r="F17" i="41"/>
  <c r="F24" i="41"/>
  <c r="F34" i="41"/>
  <c r="F13" i="41"/>
  <c r="F15" i="41"/>
  <c r="F33" i="41"/>
  <c r="F42" i="41"/>
  <c r="F32" i="41"/>
  <c r="F29" i="41"/>
  <c r="F18" i="41"/>
  <c r="F41" i="41"/>
  <c r="F40" i="41"/>
  <c r="F22" i="41"/>
  <c r="F39" i="41"/>
  <c r="F31" i="41"/>
  <c r="F20" i="41"/>
  <c r="F30" i="41"/>
  <c r="F38" i="41"/>
  <c r="F28" i="41"/>
  <c r="F14" i="41"/>
  <c r="F36" i="41"/>
  <c r="F21" i="41"/>
  <c r="F25" i="41"/>
  <c r="F23" i="41"/>
  <c r="F26" i="41"/>
  <c r="F37" i="41"/>
  <c r="F27" i="41"/>
  <c r="F16" i="41"/>
  <c r="F35" i="41"/>
  <c r="F19" i="41"/>
  <c r="M268" i="52" l="1"/>
  <c r="I268" i="52" s="1"/>
  <c r="M104" i="58"/>
  <c r="I104" i="58" s="1"/>
  <c r="K22" i="56"/>
  <c r="G22" i="56" s="1"/>
  <c r="M22" i="53"/>
  <c r="I22" i="53" s="1"/>
  <c r="L350" i="52"/>
  <c r="H350" i="52" s="1"/>
  <c r="L22" i="59"/>
  <c r="H22" i="59" s="1"/>
  <c r="L104" i="50"/>
  <c r="H104" i="50" s="1"/>
  <c r="L186" i="53"/>
  <c r="H186" i="53" s="1"/>
  <c r="L186" i="51"/>
  <c r="H186" i="51" s="1"/>
  <c r="L432" i="52"/>
  <c r="H432" i="52" s="1"/>
  <c r="M514" i="52"/>
  <c r="I514" i="52" s="1"/>
  <c r="L104" i="51"/>
  <c r="H104" i="51" s="1"/>
  <c r="M268" i="59"/>
  <c r="I268" i="59" s="1"/>
  <c r="M186" i="56"/>
  <c r="I186" i="56" s="1"/>
  <c r="M186" i="57"/>
  <c r="I186" i="57" s="1"/>
  <c r="L268" i="57"/>
  <c r="H268" i="57" s="1"/>
  <c r="L268" i="54"/>
  <c r="H268" i="54" s="1"/>
  <c r="M268" i="54"/>
  <c r="I268" i="54" s="1"/>
  <c r="M432" i="51"/>
  <c r="I432" i="51" s="1"/>
  <c r="M432" i="53"/>
  <c r="I432" i="53" s="1"/>
  <c r="L432" i="50"/>
  <c r="H432" i="50" s="1"/>
  <c r="K350" i="54"/>
  <c r="G350" i="54" s="1"/>
  <c r="M350" i="57"/>
  <c r="I350" i="57" s="1"/>
  <c r="M432" i="57"/>
  <c r="I432" i="57" s="1"/>
  <c r="M432" i="58"/>
  <c r="I432" i="58" s="1"/>
  <c r="K432" i="58"/>
  <c r="G432" i="58" s="1"/>
  <c r="M22" i="50"/>
  <c r="I22" i="50" s="1"/>
  <c r="L22" i="54"/>
  <c r="H22" i="54" s="1"/>
  <c r="L104" i="58"/>
  <c r="H104" i="58" s="1"/>
  <c r="K268" i="52"/>
  <c r="G268" i="52" s="1"/>
  <c r="M22" i="52"/>
  <c r="I22" i="52" s="1"/>
  <c r="K22" i="53"/>
  <c r="G22" i="53" s="1"/>
  <c r="K22" i="59"/>
  <c r="G22" i="59" s="1"/>
  <c r="M186" i="50"/>
  <c r="I186" i="50" s="1"/>
  <c r="K186" i="50"/>
  <c r="G186" i="50" s="1"/>
  <c r="K268" i="55"/>
  <c r="G268" i="55" s="1"/>
  <c r="L104" i="57"/>
  <c r="H104" i="57" s="1"/>
  <c r="M186" i="55"/>
  <c r="I186" i="55" s="1"/>
  <c r="L350" i="55"/>
  <c r="H350" i="55" s="1"/>
  <c r="K268" i="53"/>
  <c r="G268" i="53" s="1"/>
  <c r="L186" i="54"/>
  <c r="H186" i="54" s="1"/>
  <c r="K268" i="59"/>
  <c r="G268" i="59" s="1"/>
  <c r="K432" i="55"/>
  <c r="G432" i="55" s="1"/>
  <c r="K350" i="50"/>
  <c r="G350" i="50" s="1"/>
  <c r="L268" i="56"/>
  <c r="H268" i="56" s="1"/>
  <c r="L432" i="51"/>
  <c r="H432" i="51" s="1"/>
  <c r="M350" i="56"/>
  <c r="I350" i="56" s="1"/>
  <c r="K432" i="53"/>
  <c r="G432" i="53" s="1"/>
  <c r="M514" i="50"/>
  <c r="I514" i="50" s="1"/>
  <c r="L350" i="57"/>
  <c r="H350" i="57" s="1"/>
  <c r="L432" i="57"/>
  <c r="H432" i="57" s="1"/>
  <c r="L514" i="57"/>
  <c r="H514" i="57" s="1"/>
  <c r="L432" i="56"/>
  <c r="H432" i="56" s="1"/>
  <c r="L22" i="50"/>
  <c r="H22" i="50" s="1"/>
  <c r="M104" i="54"/>
  <c r="I104" i="54" s="1"/>
  <c r="M104" i="59"/>
  <c r="I104" i="59" s="1"/>
  <c r="K104" i="54"/>
  <c r="G104" i="54" s="1"/>
  <c r="K104" i="53"/>
  <c r="G104" i="53" s="1"/>
  <c r="K22" i="52"/>
  <c r="G22" i="52" s="1"/>
  <c r="K350" i="52"/>
  <c r="G350" i="52" s="1"/>
  <c r="L186" i="50"/>
  <c r="H186" i="50" s="1"/>
  <c r="L104" i="55"/>
  <c r="H104" i="55" s="1"/>
  <c r="K186" i="53"/>
  <c r="G186" i="53" s="1"/>
  <c r="K104" i="56"/>
  <c r="G104" i="56" s="1"/>
  <c r="M186" i="59"/>
  <c r="I186" i="59" s="1"/>
  <c r="K186" i="54"/>
  <c r="G186" i="54" s="1"/>
  <c r="L350" i="51"/>
  <c r="H350" i="51" s="1"/>
  <c r="K350" i="51"/>
  <c r="G350" i="51" s="1"/>
  <c r="L268" i="50"/>
  <c r="H268" i="50" s="1"/>
  <c r="L514" i="55"/>
  <c r="H514" i="55" s="1"/>
  <c r="M350" i="50"/>
  <c r="I350" i="50" s="1"/>
  <c r="K268" i="58"/>
  <c r="G268" i="58" s="1"/>
  <c r="K432" i="51"/>
  <c r="G432" i="51" s="1"/>
  <c r="K350" i="58"/>
  <c r="G350" i="58" s="1"/>
  <c r="K514" i="59"/>
  <c r="G514" i="59" s="1"/>
  <c r="M514" i="53"/>
  <c r="I514" i="53" s="1"/>
  <c r="L350" i="54"/>
  <c r="H350" i="54" s="1"/>
  <c r="K432" i="54"/>
  <c r="G432" i="54" s="1"/>
  <c r="M514" i="58"/>
  <c r="I514" i="58" s="1"/>
  <c r="M514" i="54"/>
  <c r="I514" i="54" s="1"/>
  <c r="K22" i="51"/>
  <c r="G22" i="51" s="1"/>
  <c r="M22" i="55"/>
  <c r="I22" i="55" s="1"/>
  <c r="M22" i="58"/>
  <c r="I22" i="58" s="1"/>
  <c r="L22" i="57"/>
  <c r="H22" i="57" s="1"/>
  <c r="K186" i="52"/>
  <c r="G186" i="52" s="1"/>
  <c r="M22" i="51"/>
  <c r="I22" i="51" s="1"/>
  <c r="M186" i="52"/>
  <c r="I186" i="52" s="1"/>
  <c r="K268" i="51"/>
  <c r="G268" i="51" s="1"/>
  <c r="M104" i="56"/>
  <c r="I104" i="56" s="1"/>
  <c r="M432" i="52"/>
  <c r="I432" i="52" s="1"/>
  <c r="M186" i="51"/>
  <c r="I186" i="51" s="1"/>
  <c r="L186" i="55"/>
  <c r="H186" i="55" s="1"/>
  <c r="K350" i="55"/>
  <c r="G350" i="55" s="1"/>
  <c r="K268" i="50"/>
  <c r="G268" i="50" s="1"/>
  <c r="L186" i="57"/>
  <c r="H186" i="57" s="1"/>
  <c r="K186" i="57"/>
  <c r="G186" i="57" s="1"/>
  <c r="K350" i="53"/>
  <c r="G350" i="53" s="1"/>
  <c r="M350" i="59"/>
  <c r="I350" i="59" s="1"/>
  <c r="M432" i="55"/>
  <c r="I432" i="55" s="1"/>
  <c r="M268" i="58"/>
  <c r="I268" i="58" s="1"/>
  <c r="L514" i="53"/>
  <c r="H514" i="53" s="1"/>
  <c r="M432" i="59"/>
  <c r="I432" i="59" s="1"/>
  <c r="M350" i="58"/>
  <c r="I350" i="58" s="1"/>
  <c r="M432" i="54"/>
  <c r="I432" i="54" s="1"/>
  <c r="L514" i="56"/>
  <c r="H514" i="56" s="1"/>
  <c r="L432" i="58"/>
  <c r="H432" i="58" s="1"/>
  <c r="K22" i="50"/>
  <c r="G22" i="50" s="1"/>
  <c r="M22" i="56"/>
  <c r="I22" i="56" s="1"/>
  <c r="M350" i="52"/>
  <c r="I350" i="52" s="1"/>
  <c r="M104" i="53"/>
  <c r="I104" i="53" s="1"/>
  <c r="K104" i="50"/>
  <c r="G104" i="50" s="1"/>
  <c r="L268" i="55"/>
  <c r="H268" i="55" s="1"/>
  <c r="M186" i="58"/>
  <c r="I186" i="58" s="1"/>
  <c r="M350" i="55"/>
  <c r="I350" i="55" s="1"/>
  <c r="M514" i="51"/>
  <c r="I514" i="51" s="1"/>
  <c r="K268" i="56"/>
  <c r="G268" i="56" s="1"/>
  <c r="M432" i="50"/>
  <c r="I432" i="50" s="1"/>
  <c r="K350" i="57"/>
  <c r="G350" i="57" s="1"/>
  <c r="M514" i="57"/>
  <c r="I514" i="57" s="1"/>
  <c r="L104" i="53"/>
  <c r="H104" i="53" s="1"/>
  <c r="L186" i="59"/>
  <c r="H186" i="59" s="1"/>
  <c r="L268" i="58"/>
  <c r="H268" i="58" s="1"/>
  <c r="L104" i="59"/>
  <c r="H104" i="59" s="1"/>
  <c r="L104" i="52"/>
  <c r="H104" i="52" s="1"/>
  <c r="K104" i="52"/>
  <c r="G104" i="52" s="1"/>
  <c r="M22" i="57"/>
  <c r="I22" i="57" s="1"/>
  <c r="K104" i="55"/>
  <c r="G104" i="55" s="1"/>
  <c r="K104" i="57"/>
  <c r="G104" i="57" s="1"/>
  <c r="L268" i="53"/>
  <c r="H268" i="53" s="1"/>
  <c r="K186" i="56"/>
  <c r="G186" i="56" s="1"/>
  <c r="K268" i="57"/>
  <c r="G268" i="57" s="1"/>
  <c r="M268" i="56"/>
  <c r="I268" i="56" s="1"/>
  <c r="L432" i="53"/>
  <c r="H432" i="53" s="1"/>
  <c r="L514" i="59"/>
  <c r="H514" i="59" s="1"/>
  <c r="K514" i="58"/>
  <c r="G514" i="58" s="1"/>
  <c r="L22" i="58"/>
  <c r="H22" i="58" s="1"/>
  <c r="K186" i="58"/>
  <c r="G186" i="58" s="1"/>
  <c r="K432" i="50"/>
  <c r="G432" i="50" s="1"/>
  <c r="K104" i="58"/>
  <c r="G104" i="58" s="1"/>
  <c r="L268" i="52"/>
  <c r="H268" i="52" s="1"/>
  <c r="L22" i="53"/>
  <c r="H22" i="53" s="1"/>
  <c r="K104" i="59"/>
  <c r="G104" i="59" s="1"/>
  <c r="L104" i="56"/>
  <c r="H104" i="56" s="1"/>
  <c r="K186" i="59"/>
  <c r="G186" i="59" s="1"/>
  <c r="M350" i="51"/>
  <c r="I350" i="51" s="1"/>
  <c r="L268" i="59"/>
  <c r="H268" i="59" s="1"/>
  <c r="K514" i="55"/>
  <c r="G514" i="55" s="1"/>
  <c r="K268" i="54"/>
  <c r="G268" i="54" s="1"/>
  <c r="L350" i="56"/>
  <c r="H350" i="56" s="1"/>
  <c r="L350" i="58"/>
  <c r="H350" i="58" s="1"/>
  <c r="K432" i="57"/>
  <c r="G432" i="57" s="1"/>
  <c r="L22" i="51"/>
  <c r="H22" i="51" s="1"/>
  <c r="M104" i="57"/>
  <c r="I104" i="57" s="1"/>
  <c r="K350" i="59"/>
  <c r="G350" i="59" s="1"/>
  <c r="K514" i="57"/>
  <c r="G514" i="57" s="1"/>
  <c r="M22" i="54"/>
  <c r="I22" i="54" s="1"/>
  <c r="K22" i="58"/>
  <c r="G22" i="58" s="1"/>
  <c r="L22" i="52"/>
  <c r="H22" i="52" s="1"/>
  <c r="M104" i="50"/>
  <c r="I104" i="50" s="1"/>
  <c r="M268" i="51"/>
  <c r="I268" i="51" s="1"/>
  <c r="K186" i="51"/>
  <c r="G186" i="51" s="1"/>
  <c r="L186" i="58"/>
  <c r="H186" i="58" s="1"/>
  <c r="M268" i="53"/>
  <c r="I268" i="53" s="1"/>
  <c r="L514" i="51"/>
  <c r="H514" i="51" s="1"/>
  <c r="L350" i="59"/>
  <c r="H350" i="59" s="1"/>
  <c r="K514" i="53"/>
  <c r="G514" i="53" s="1"/>
  <c r="K432" i="59"/>
  <c r="G432" i="59" s="1"/>
  <c r="K514" i="56"/>
  <c r="G514" i="56" s="1"/>
  <c r="L514" i="52"/>
  <c r="H514" i="52" s="1"/>
  <c r="M268" i="57"/>
  <c r="I268" i="57" s="1"/>
  <c r="K432" i="56"/>
  <c r="G432" i="56" s="1"/>
  <c r="K22" i="55"/>
  <c r="G22" i="55" s="1"/>
  <c r="M186" i="53"/>
  <c r="I186" i="53" s="1"/>
  <c r="M514" i="55"/>
  <c r="I514" i="55" s="1"/>
  <c r="M350" i="54"/>
  <c r="I350" i="54" s="1"/>
  <c r="K514" i="54"/>
  <c r="G514" i="54" s="1"/>
  <c r="M268" i="50"/>
  <c r="I268" i="50" s="1"/>
  <c r="L186" i="56"/>
  <c r="H186" i="56" s="1"/>
  <c r="M186" i="54"/>
  <c r="I186" i="54" s="1"/>
  <c r="K514" i="50"/>
  <c r="G514" i="50" s="1"/>
  <c r="L186" i="52"/>
  <c r="H186" i="52" s="1"/>
  <c r="K186" i="55"/>
  <c r="G186" i="55" s="1"/>
  <c r="L350" i="53"/>
  <c r="H350" i="53" s="1"/>
  <c r="M514" i="59"/>
  <c r="I514" i="59" s="1"/>
  <c r="L22" i="55"/>
  <c r="H22" i="55" s="1"/>
  <c r="L432" i="54"/>
  <c r="H432" i="54" s="1"/>
  <c r="L514" i="50"/>
  <c r="H514" i="50" s="1"/>
  <c r="K104" i="51"/>
  <c r="G104" i="51" s="1"/>
  <c r="L432" i="55"/>
  <c r="H432" i="55" s="1"/>
  <c r="K22" i="54"/>
  <c r="G22" i="54" s="1"/>
  <c r="M22" i="59"/>
  <c r="I22" i="59" s="1"/>
  <c r="M104" i="51"/>
  <c r="I104" i="51" s="1"/>
  <c r="L350" i="50"/>
  <c r="H350" i="50" s="1"/>
  <c r="L432" i="59"/>
  <c r="H432" i="59" s="1"/>
  <c r="K432" i="52"/>
  <c r="G432" i="52" s="1"/>
  <c r="M104" i="55"/>
  <c r="I104" i="55" s="1"/>
  <c r="M104" i="52"/>
  <c r="I104" i="52" s="1"/>
  <c r="L514" i="58"/>
  <c r="H514" i="58" s="1"/>
  <c r="M268" i="55"/>
  <c r="I268" i="55" s="1"/>
  <c r="L104" i="54"/>
  <c r="H104" i="54" s="1"/>
  <c r="K514" i="52"/>
  <c r="G514" i="52" s="1"/>
  <c r="L268" i="51"/>
  <c r="H268" i="51" s="1"/>
  <c r="M350" i="53"/>
  <c r="I350" i="53" s="1"/>
  <c r="L514" i="54"/>
  <c r="H514" i="54" s="1"/>
  <c r="K514" i="51"/>
  <c r="G514" i="51" s="1"/>
  <c r="L22" i="56"/>
  <c r="H22" i="56" s="1"/>
  <c r="M514" i="56"/>
  <c r="I514" i="56" s="1"/>
  <c r="K350" i="56"/>
  <c r="G350" i="56" s="1"/>
  <c r="K22" i="57"/>
  <c r="G22" i="57" s="1"/>
  <c r="M432" i="56"/>
  <c r="I432" i="56" s="1"/>
  <c r="F36" i="63"/>
  <c r="G200" i="63"/>
  <c r="G282" i="63"/>
  <c r="H200" i="63"/>
  <c r="H446" i="63"/>
  <c r="F528" i="63"/>
  <c r="F446" i="63"/>
  <c r="H36" i="63"/>
  <c r="G528" i="63"/>
  <c r="H364" i="63"/>
  <c r="H118" i="63"/>
  <c r="H528" i="63"/>
  <c r="F364" i="63"/>
  <c r="F118" i="63"/>
  <c r="G36" i="63"/>
  <c r="F200" i="63"/>
  <c r="H282" i="63"/>
  <c r="G364" i="63"/>
  <c r="G118" i="63"/>
  <c r="F282" i="63"/>
  <c r="G446" i="63"/>
  <c r="F9" i="63"/>
  <c r="H255" i="63"/>
  <c r="H501" i="63"/>
  <c r="F419" i="63"/>
  <c r="G255" i="63"/>
  <c r="G91" i="63"/>
  <c r="H91" i="63"/>
  <c r="F337" i="63"/>
  <c r="G501" i="63"/>
  <c r="H419" i="63"/>
  <c r="F255" i="63"/>
  <c r="H337" i="63"/>
  <c r="G419" i="63"/>
  <c r="H9" i="63"/>
  <c r="G337" i="63"/>
  <c r="G9" i="63"/>
  <c r="F501" i="63"/>
  <c r="H173" i="63"/>
  <c r="F173" i="63"/>
  <c r="G173" i="63"/>
  <c r="F91" i="63"/>
  <c r="G524" i="63"/>
  <c r="H196" i="63"/>
  <c r="H114" i="63"/>
  <c r="G32" i="63"/>
  <c r="F278" i="63"/>
  <c r="H360" i="63"/>
  <c r="F442" i="63"/>
  <c r="F32" i="63"/>
  <c r="F196" i="63"/>
  <c r="H32" i="63"/>
  <c r="F524" i="63"/>
  <c r="G114" i="63"/>
  <c r="H278" i="63"/>
  <c r="F114" i="63"/>
  <c r="G360" i="63"/>
  <c r="H524" i="63"/>
  <c r="G196" i="63"/>
  <c r="G278" i="63"/>
  <c r="G442" i="63"/>
  <c r="H442" i="63"/>
  <c r="F360" i="63"/>
  <c r="J37" i="45"/>
  <c r="F37" i="45" s="1"/>
  <c r="J775" i="45"/>
  <c r="F775" i="45" s="1"/>
  <c r="J857" i="45"/>
  <c r="F857" i="45" s="1"/>
  <c r="K529" i="45"/>
  <c r="G529" i="45" s="1"/>
  <c r="I37" i="42"/>
  <c r="G529" i="42"/>
  <c r="G611" i="42"/>
  <c r="I693" i="42"/>
  <c r="I857" i="42"/>
  <c r="H1103" i="42"/>
  <c r="K37" i="45"/>
  <c r="G37" i="45" s="1"/>
  <c r="K283" i="45"/>
  <c r="G283" i="45" s="1"/>
  <c r="K775" i="45"/>
  <c r="G775" i="45" s="1"/>
  <c r="K693" i="45"/>
  <c r="G693" i="45" s="1"/>
  <c r="G37" i="42"/>
  <c r="G201" i="42"/>
  <c r="I365" i="42"/>
  <c r="H693" i="42"/>
  <c r="I939" i="42"/>
  <c r="G1103" i="42"/>
  <c r="K201" i="45"/>
  <c r="G201" i="45" s="1"/>
  <c r="J119" i="45"/>
  <c r="F119" i="45" s="1"/>
  <c r="L857" i="45"/>
  <c r="H857" i="45" s="1"/>
  <c r="J529" i="45"/>
  <c r="F529" i="45" s="1"/>
  <c r="H37" i="42"/>
  <c r="H283" i="42"/>
  <c r="I529" i="42"/>
  <c r="G693" i="42"/>
  <c r="G939" i="42"/>
  <c r="H1185" i="42"/>
  <c r="L283" i="45"/>
  <c r="H283" i="45" s="1"/>
  <c r="J447" i="45"/>
  <c r="F447" i="45" s="1"/>
  <c r="L529" i="45"/>
  <c r="H529" i="45" s="1"/>
  <c r="L201" i="45"/>
  <c r="H201" i="45" s="1"/>
  <c r="H201" i="42"/>
  <c r="H611" i="42"/>
  <c r="H447" i="42"/>
  <c r="I775" i="42"/>
  <c r="H939" i="42"/>
  <c r="I1185" i="42"/>
  <c r="K611" i="45"/>
  <c r="G611" i="45" s="1"/>
  <c r="J611" i="45"/>
  <c r="F611" i="45" s="1"/>
  <c r="I611" i="42"/>
  <c r="G775" i="42"/>
  <c r="G1185" i="42"/>
  <c r="K857" i="45"/>
  <c r="G857" i="45" s="1"/>
  <c r="L447" i="45"/>
  <c r="H447" i="45" s="1"/>
  <c r="H529" i="42"/>
  <c r="H775" i="42"/>
  <c r="K365" i="45"/>
  <c r="G365" i="45" s="1"/>
  <c r="L119" i="45"/>
  <c r="H119" i="45" s="1"/>
  <c r="G447" i="42"/>
  <c r="G857" i="42"/>
  <c r="L37" i="45"/>
  <c r="H37" i="45" s="1"/>
  <c r="L775" i="45"/>
  <c r="H775" i="45" s="1"/>
  <c r="J283" i="45"/>
  <c r="F283" i="45" s="1"/>
  <c r="I119" i="42"/>
  <c r="H857" i="42"/>
  <c r="K119" i="45"/>
  <c r="G119" i="45" s="1"/>
  <c r="G119" i="42"/>
  <c r="G1021" i="42"/>
  <c r="K447" i="45"/>
  <c r="G447" i="45" s="1"/>
  <c r="G283" i="42"/>
  <c r="H1021" i="42"/>
  <c r="L611" i="45"/>
  <c r="H611" i="45" s="1"/>
  <c r="I201" i="42"/>
  <c r="I1021" i="42"/>
  <c r="J201" i="45"/>
  <c r="F201" i="45" s="1"/>
  <c r="H365" i="42"/>
  <c r="I1103" i="42"/>
  <c r="I447" i="42"/>
  <c r="G365" i="42"/>
  <c r="I283" i="42"/>
  <c r="H119" i="42"/>
  <c r="J693" i="45"/>
  <c r="F693" i="45" s="1"/>
  <c r="L365" i="45"/>
  <c r="H365" i="45" s="1"/>
  <c r="L693" i="45"/>
  <c r="H693" i="45" s="1"/>
  <c r="J365" i="45"/>
  <c r="F365" i="45" s="1"/>
  <c r="D46" i="41"/>
  <c r="H45" i="41"/>
  <c r="F45" i="41"/>
  <c r="E45" i="41"/>
  <c r="G45" i="41"/>
  <c r="J764" i="61"/>
  <c r="F764" i="61" s="1"/>
  <c r="K682" i="61"/>
  <c r="G682" i="61" s="1"/>
  <c r="L108" i="61"/>
  <c r="H108" i="61" s="1"/>
  <c r="L600" i="61"/>
  <c r="H600" i="61" s="1"/>
  <c r="J518" i="61"/>
  <c r="F518" i="61" s="1"/>
  <c r="L518" i="61"/>
  <c r="H518" i="61" s="1"/>
  <c r="J436" i="61"/>
  <c r="F436" i="61" s="1"/>
  <c r="J846" i="61"/>
  <c r="F846" i="61" s="1"/>
  <c r="L190" i="61"/>
  <c r="H190" i="61" s="1"/>
  <c r="J272" i="61"/>
  <c r="F272" i="61" s="1"/>
  <c r="L26" i="61"/>
  <c r="H26" i="61" s="1"/>
  <c r="K846" i="61"/>
  <c r="G846" i="61" s="1"/>
  <c r="L764" i="61"/>
  <c r="H764" i="61" s="1"/>
  <c r="K436" i="61"/>
  <c r="G436" i="61" s="1"/>
  <c r="K108" i="61"/>
  <c r="G108" i="61" s="1"/>
  <c r="K600" i="61"/>
  <c r="G600" i="61" s="1"/>
  <c r="L682" i="61"/>
  <c r="H682" i="61" s="1"/>
  <c r="J108" i="61"/>
  <c r="F108" i="61" s="1"/>
  <c r="K190" i="61"/>
  <c r="G190" i="61" s="1"/>
  <c r="J600" i="61"/>
  <c r="F600" i="61" s="1"/>
  <c r="K272" i="61"/>
  <c r="G272" i="61" s="1"/>
  <c r="J190" i="61"/>
  <c r="F190" i="61" s="1"/>
  <c r="L436" i="61"/>
  <c r="H436" i="61" s="1"/>
  <c r="L846" i="61"/>
  <c r="H846" i="61" s="1"/>
  <c r="L354" i="61"/>
  <c r="H354" i="61" s="1"/>
  <c r="J26" i="61"/>
  <c r="F26" i="61" s="1"/>
  <c r="K354" i="61"/>
  <c r="G354" i="61" s="1"/>
  <c r="J354" i="61"/>
  <c r="F354" i="61" s="1"/>
  <c r="K764" i="61"/>
  <c r="G764" i="61" s="1"/>
  <c r="K26" i="61"/>
  <c r="G26" i="61" s="1"/>
  <c r="J682" i="61"/>
  <c r="F682" i="61" s="1"/>
  <c r="K518" i="61"/>
  <c r="G518" i="61" s="1"/>
  <c r="L272" i="61"/>
  <c r="H272" i="61" s="1"/>
  <c r="K35" i="48"/>
  <c r="G35" i="48" s="1"/>
  <c r="M363" i="48"/>
  <c r="I363" i="48" s="1"/>
  <c r="M527" i="48"/>
  <c r="I527" i="48" s="1"/>
  <c r="K117" i="48"/>
  <c r="G117" i="48" s="1"/>
  <c r="L363" i="48"/>
  <c r="H363" i="48" s="1"/>
  <c r="L199" i="48"/>
  <c r="H199" i="48" s="1"/>
  <c r="K363" i="48"/>
  <c r="G363" i="48" s="1"/>
  <c r="M199" i="48"/>
  <c r="I199" i="48" s="1"/>
  <c r="L445" i="48"/>
  <c r="H445" i="48" s="1"/>
  <c r="K199" i="48"/>
  <c r="G199" i="48" s="1"/>
  <c r="M35" i="48"/>
  <c r="I35" i="48" s="1"/>
  <c r="K281" i="48"/>
  <c r="G281" i="48" s="1"/>
  <c r="M281" i="48"/>
  <c r="I281" i="48" s="1"/>
  <c r="L281" i="48"/>
  <c r="H281" i="48" s="1"/>
  <c r="K445" i="48"/>
  <c r="G445" i="48" s="1"/>
  <c r="M445" i="48"/>
  <c r="I445" i="48" s="1"/>
  <c r="L35" i="48"/>
  <c r="H35" i="48" s="1"/>
  <c r="L117" i="48"/>
  <c r="H117" i="48" s="1"/>
  <c r="K527" i="48"/>
  <c r="G527" i="48" s="1"/>
  <c r="M117" i="48"/>
  <c r="I117" i="48" s="1"/>
  <c r="L527" i="48"/>
  <c r="H527" i="48" s="1"/>
  <c r="J20" i="41"/>
  <c r="J37" i="41"/>
  <c r="J17" i="41"/>
  <c r="J22" i="41"/>
  <c r="K43" i="41"/>
  <c r="J30" i="41"/>
  <c r="J18" i="41"/>
  <c r="J31" i="41"/>
  <c r="J15" i="41"/>
  <c r="J38" i="41"/>
  <c r="J24" i="41"/>
  <c r="J28" i="41"/>
  <c r="J41" i="41"/>
  <c r="J27" i="41"/>
  <c r="J25" i="41"/>
  <c r="J33" i="41"/>
  <c r="J14" i="41"/>
  <c r="J13" i="41"/>
  <c r="J19" i="41"/>
  <c r="J42" i="41"/>
  <c r="J32" i="41"/>
  <c r="J40" i="41"/>
  <c r="J39" i="41"/>
  <c r="J29" i="41"/>
  <c r="J26" i="41"/>
  <c r="L43" i="41"/>
  <c r="J35" i="41"/>
  <c r="J16" i="41"/>
  <c r="J34" i="41"/>
  <c r="J36" i="41"/>
  <c r="J21" i="41"/>
  <c r="J23" i="41"/>
  <c r="J757" i="61"/>
  <c r="F757" i="61" s="1"/>
  <c r="K429" i="61"/>
  <c r="G429" i="61" s="1"/>
  <c r="K511" i="61"/>
  <c r="G511" i="61" s="1"/>
  <c r="J183" i="61"/>
  <c r="F183" i="61" s="1"/>
  <c r="J347" i="61"/>
  <c r="F347" i="61" s="1"/>
  <c r="J265" i="61"/>
  <c r="F265" i="61" s="1"/>
  <c r="L19" i="61"/>
  <c r="H19" i="61" s="1"/>
  <c r="L265" i="61"/>
  <c r="H265" i="61" s="1"/>
  <c r="K839" i="61"/>
  <c r="G839" i="61" s="1"/>
  <c r="K593" i="61"/>
  <c r="G593" i="61" s="1"/>
  <c r="J429" i="61"/>
  <c r="F429" i="61" s="1"/>
  <c r="K101" i="61"/>
  <c r="G101" i="61" s="1"/>
  <c r="J839" i="61"/>
  <c r="F839" i="61" s="1"/>
  <c r="L347" i="61"/>
  <c r="H347" i="61" s="1"/>
  <c r="J675" i="61"/>
  <c r="F675" i="61" s="1"/>
  <c r="L183" i="61"/>
  <c r="H183" i="61" s="1"/>
  <c r="L429" i="61"/>
  <c r="H429" i="61" s="1"/>
  <c r="J593" i="61"/>
  <c r="F593" i="61" s="1"/>
  <c r="K19" i="61"/>
  <c r="G19" i="61" s="1"/>
  <c r="K347" i="61"/>
  <c r="G347" i="61" s="1"/>
  <c r="J101" i="61"/>
  <c r="F101" i="61" s="1"/>
  <c r="K757" i="61"/>
  <c r="G757" i="61" s="1"/>
  <c r="K183" i="61"/>
  <c r="G183" i="61" s="1"/>
  <c r="J511" i="61"/>
  <c r="F511" i="61" s="1"/>
  <c r="L757" i="61"/>
  <c r="H757" i="61" s="1"/>
  <c r="K265" i="61"/>
  <c r="G265" i="61" s="1"/>
  <c r="L675" i="61"/>
  <c r="H675" i="61" s="1"/>
  <c r="L593" i="61"/>
  <c r="H593" i="61" s="1"/>
  <c r="L101" i="61"/>
  <c r="H101" i="61" s="1"/>
  <c r="L511" i="61"/>
  <c r="H511" i="61" s="1"/>
  <c r="L839" i="61"/>
  <c r="H839" i="61" s="1"/>
  <c r="J19" i="61"/>
  <c r="F19" i="61" s="1"/>
  <c r="K675" i="61"/>
  <c r="G675" i="61" s="1"/>
  <c r="K195" i="61"/>
  <c r="G195" i="61" s="1"/>
  <c r="K769" i="61"/>
  <c r="G769" i="61" s="1"/>
  <c r="L605" i="61"/>
  <c r="H605" i="61" s="1"/>
  <c r="J31" i="61"/>
  <c r="F31" i="61" s="1"/>
  <c r="K113" i="61"/>
  <c r="G113" i="61" s="1"/>
  <c r="K277" i="61"/>
  <c r="G277" i="61" s="1"/>
  <c r="J687" i="61"/>
  <c r="F687" i="61" s="1"/>
  <c r="L769" i="61"/>
  <c r="H769" i="61" s="1"/>
  <c r="J113" i="61"/>
  <c r="F113" i="61" s="1"/>
  <c r="L523" i="61"/>
  <c r="H523" i="61" s="1"/>
  <c r="K605" i="61"/>
  <c r="G605" i="61" s="1"/>
  <c r="K851" i="61"/>
  <c r="G851" i="61" s="1"/>
  <c r="L441" i="61"/>
  <c r="H441" i="61" s="1"/>
  <c r="J769" i="61"/>
  <c r="F769" i="61" s="1"/>
  <c r="K687" i="61"/>
  <c r="G687" i="61" s="1"/>
  <c r="J851" i="61"/>
  <c r="F851" i="61" s="1"/>
  <c r="J277" i="61"/>
  <c r="F277" i="61" s="1"/>
  <c r="J359" i="61"/>
  <c r="F359" i="61" s="1"/>
  <c r="J605" i="61"/>
  <c r="F605" i="61" s="1"/>
  <c r="J195" i="61"/>
  <c r="F195" i="61" s="1"/>
  <c r="K523" i="61"/>
  <c r="G523" i="61" s="1"/>
  <c r="L851" i="61"/>
  <c r="H851" i="61" s="1"/>
  <c r="J441" i="61"/>
  <c r="F441" i="61" s="1"/>
  <c r="L195" i="61"/>
  <c r="H195" i="61" s="1"/>
  <c r="K31" i="61"/>
  <c r="G31" i="61" s="1"/>
  <c r="L113" i="61"/>
  <c r="H113" i="61" s="1"/>
  <c r="L687" i="61"/>
  <c r="H687" i="61" s="1"/>
  <c r="K441" i="61"/>
  <c r="G441" i="61" s="1"/>
  <c r="L277" i="61"/>
  <c r="H277" i="61" s="1"/>
  <c r="K359" i="61"/>
  <c r="G359" i="61" s="1"/>
  <c r="J523" i="61"/>
  <c r="F523" i="61" s="1"/>
  <c r="L359" i="61"/>
  <c r="H359" i="61" s="1"/>
  <c r="L31" i="61"/>
  <c r="H31" i="61" s="1"/>
  <c r="L586" i="61"/>
  <c r="H586" i="61" s="1"/>
  <c r="J422" i="61"/>
  <c r="F422" i="61" s="1"/>
  <c r="L504" i="61"/>
  <c r="H504" i="61" s="1"/>
  <c r="L94" i="61"/>
  <c r="H94" i="61" s="1"/>
  <c r="J258" i="61"/>
  <c r="F258" i="61" s="1"/>
  <c r="K586" i="61"/>
  <c r="G586" i="61" s="1"/>
  <c r="J12" i="61"/>
  <c r="F12" i="61" s="1"/>
  <c r="J340" i="61"/>
  <c r="F340" i="61" s="1"/>
  <c r="K258" i="61"/>
  <c r="G258" i="61" s="1"/>
  <c r="J586" i="61"/>
  <c r="F586" i="61" s="1"/>
  <c r="K340" i="61"/>
  <c r="G340" i="61" s="1"/>
  <c r="K750" i="61"/>
  <c r="G750" i="61" s="1"/>
  <c r="L176" i="61"/>
  <c r="H176" i="61" s="1"/>
  <c r="J668" i="61"/>
  <c r="F668" i="61" s="1"/>
  <c r="L668" i="61"/>
  <c r="H668" i="61" s="1"/>
  <c r="L832" i="61"/>
  <c r="H832" i="61" s="1"/>
  <c r="J832" i="61"/>
  <c r="F832" i="61" s="1"/>
  <c r="K504" i="61"/>
  <c r="G504" i="61" s="1"/>
  <c r="K176" i="61"/>
  <c r="G176" i="61" s="1"/>
  <c r="K668" i="61"/>
  <c r="G668" i="61" s="1"/>
  <c r="K94" i="61"/>
  <c r="G94" i="61" s="1"/>
  <c r="J504" i="61"/>
  <c r="F504" i="61" s="1"/>
  <c r="L750" i="61"/>
  <c r="H750" i="61" s="1"/>
  <c r="K422" i="61"/>
  <c r="G422" i="61" s="1"/>
  <c r="L340" i="61"/>
  <c r="H340" i="61" s="1"/>
  <c r="J94" i="61"/>
  <c r="F94" i="61" s="1"/>
  <c r="J750" i="61"/>
  <c r="F750" i="61" s="1"/>
  <c r="L258" i="61"/>
  <c r="H258" i="61" s="1"/>
  <c r="J176" i="61"/>
  <c r="F176" i="61" s="1"/>
  <c r="K832" i="61"/>
  <c r="G832" i="61" s="1"/>
  <c r="L12" i="61"/>
  <c r="H12" i="61" s="1"/>
  <c r="K12" i="61"/>
  <c r="G12" i="61" s="1"/>
  <c r="L422" i="61"/>
  <c r="H422" i="61" s="1"/>
  <c r="G104" i="63"/>
  <c r="F186" i="63"/>
  <c r="G514" i="63"/>
  <c r="F22" i="63"/>
  <c r="G268" i="63"/>
  <c r="F514" i="63"/>
  <c r="H104" i="63"/>
  <c r="G186" i="63"/>
  <c r="G432" i="63"/>
  <c r="G22" i="63"/>
  <c r="H22" i="63"/>
  <c r="F432" i="63"/>
  <c r="H350" i="63"/>
  <c r="F268" i="63"/>
  <c r="F104" i="63"/>
  <c r="G350" i="63"/>
  <c r="H186" i="63"/>
  <c r="F350" i="63"/>
  <c r="H268" i="63"/>
  <c r="H432" i="63"/>
  <c r="H514" i="63"/>
  <c r="F101" i="63"/>
  <c r="G265" i="63"/>
  <c r="H101" i="63"/>
  <c r="H183" i="63"/>
  <c r="F347" i="63"/>
  <c r="H347" i="63"/>
  <c r="G101" i="63"/>
  <c r="H429" i="63"/>
  <c r="G183" i="63"/>
  <c r="F19" i="63"/>
  <c r="F265" i="63"/>
  <c r="G429" i="63"/>
  <c r="H265" i="63"/>
  <c r="H19" i="63"/>
  <c r="F429" i="63"/>
  <c r="G347" i="63"/>
  <c r="F183" i="63"/>
  <c r="H511" i="63"/>
  <c r="G19" i="63"/>
  <c r="G511" i="63"/>
  <c r="F511" i="63"/>
  <c r="G27" i="63"/>
  <c r="F355" i="63"/>
  <c r="F273" i="63"/>
  <c r="H27" i="63"/>
  <c r="G355" i="63"/>
  <c r="G437" i="63"/>
  <c r="F109" i="63"/>
  <c r="H355" i="63"/>
  <c r="F437" i="63"/>
  <c r="H191" i="63"/>
  <c r="H519" i="63"/>
  <c r="F191" i="63"/>
  <c r="F519" i="63"/>
  <c r="G191" i="63"/>
  <c r="F27" i="63"/>
  <c r="G519" i="63"/>
  <c r="G109" i="63"/>
  <c r="G273" i="63"/>
  <c r="H273" i="63"/>
  <c r="H109" i="63"/>
  <c r="H437" i="63"/>
  <c r="L11" i="50"/>
  <c r="H11" i="50" s="1"/>
  <c r="M93" i="55"/>
  <c r="I93" i="55" s="1"/>
  <c r="M93" i="54"/>
  <c r="I93" i="54" s="1"/>
  <c r="M93" i="56"/>
  <c r="I93" i="56" s="1"/>
  <c r="M11" i="51"/>
  <c r="I11" i="51" s="1"/>
  <c r="L175" i="50"/>
  <c r="H175" i="50" s="1"/>
  <c r="M93" i="50"/>
  <c r="I93" i="50" s="1"/>
  <c r="K93" i="59"/>
  <c r="G93" i="59" s="1"/>
  <c r="K93" i="52"/>
  <c r="G93" i="52" s="1"/>
  <c r="K175" i="51"/>
  <c r="G175" i="51" s="1"/>
  <c r="K257" i="51"/>
  <c r="G257" i="51" s="1"/>
  <c r="K175" i="58"/>
  <c r="G175" i="58" s="1"/>
  <c r="K175" i="53"/>
  <c r="G175" i="53" s="1"/>
  <c r="K257" i="55"/>
  <c r="G257" i="55" s="1"/>
  <c r="M339" i="51"/>
  <c r="I339" i="51" s="1"/>
  <c r="M257" i="57"/>
  <c r="I257" i="57" s="1"/>
  <c r="K257" i="57"/>
  <c r="G257" i="57" s="1"/>
  <c r="K257" i="52"/>
  <c r="G257" i="52" s="1"/>
  <c r="M503" i="51"/>
  <c r="I503" i="51" s="1"/>
  <c r="K339" i="54"/>
  <c r="G339" i="54" s="1"/>
  <c r="L421" i="51"/>
  <c r="H421" i="51" s="1"/>
  <c r="M421" i="51"/>
  <c r="I421" i="51" s="1"/>
  <c r="L503" i="52"/>
  <c r="H503" i="52" s="1"/>
  <c r="M421" i="52"/>
  <c r="I421" i="52" s="1"/>
  <c r="K503" i="58"/>
  <c r="G503" i="58" s="1"/>
  <c r="K503" i="52"/>
  <c r="G503" i="52" s="1"/>
  <c r="L93" i="55"/>
  <c r="H93" i="55" s="1"/>
  <c r="M11" i="55"/>
  <c r="I11" i="55" s="1"/>
  <c r="M11" i="56"/>
  <c r="I11" i="56" s="1"/>
  <c r="L93" i="54"/>
  <c r="H93" i="54" s="1"/>
  <c r="K93" i="53"/>
  <c r="G93" i="53" s="1"/>
  <c r="K175" i="50"/>
  <c r="G175" i="50" s="1"/>
  <c r="L175" i="55"/>
  <c r="H175" i="55" s="1"/>
  <c r="M93" i="51"/>
  <c r="I93" i="51" s="1"/>
  <c r="L175" i="56"/>
  <c r="H175" i="56" s="1"/>
  <c r="L93" i="51"/>
  <c r="H93" i="51" s="1"/>
  <c r="M257" i="55"/>
  <c r="I257" i="55" s="1"/>
  <c r="M175" i="52"/>
  <c r="I175" i="52" s="1"/>
  <c r="M175" i="54"/>
  <c r="I175" i="54" s="1"/>
  <c r="M421" i="50"/>
  <c r="I421" i="50" s="1"/>
  <c r="L339" i="55"/>
  <c r="H339" i="55" s="1"/>
  <c r="M257" i="53"/>
  <c r="I257" i="53" s="1"/>
  <c r="M257" i="54"/>
  <c r="I257" i="54" s="1"/>
  <c r="K257" i="58"/>
  <c r="G257" i="58" s="1"/>
  <c r="M339" i="54"/>
  <c r="I339" i="54" s="1"/>
  <c r="M339" i="53"/>
  <c r="I339" i="53" s="1"/>
  <c r="L339" i="53"/>
  <c r="H339" i="53" s="1"/>
  <c r="M503" i="55"/>
  <c r="I503" i="55" s="1"/>
  <c r="K503" i="57"/>
  <c r="G503" i="57" s="1"/>
  <c r="K421" i="58"/>
  <c r="G421" i="58" s="1"/>
  <c r="K421" i="59"/>
  <c r="G421" i="59" s="1"/>
  <c r="M503" i="54"/>
  <c r="I503" i="54" s="1"/>
  <c r="L11" i="53"/>
  <c r="H11" i="53" s="1"/>
  <c r="M11" i="52"/>
  <c r="I11" i="52" s="1"/>
  <c r="L93" i="53"/>
  <c r="H93" i="53" s="1"/>
  <c r="L11" i="54"/>
  <c r="H11" i="54" s="1"/>
  <c r="M93" i="53"/>
  <c r="I93" i="53" s="1"/>
  <c r="M175" i="50"/>
  <c r="I175" i="50" s="1"/>
  <c r="M93" i="59"/>
  <c r="I93" i="59" s="1"/>
  <c r="K93" i="57"/>
  <c r="G93" i="57" s="1"/>
  <c r="M93" i="52"/>
  <c r="I93" i="52" s="1"/>
  <c r="M175" i="56"/>
  <c r="I175" i="56" s="1"/>
  <c r="L175" i="59"/>
  <c r="H175" i="59" s="1"/>
  <c r="L175" i="53"/>
  <c r="H175" i="53" s="1"/>
  <c r="L339" i="56"/>
  <c r="H339" i="56" s="1"/>
  <c r="M257" i="59"/>
  <c r="I257" i="59" s="1"/>
  <c r="K421" i="50"/>
  <c r="G421" i="50" s="1"/>
  <c r="L503" i="50"/>
  <c r="H503" i="50" s="1"/>
  <c r="K257" i="54"/>
  <c r="G257" i="54" s="1"/>
  <c r="L257" i="54"/>
  <c r="H257" i="54" s="1"/>
  <c r="L339" i="52"/>
  <c r="H339" i="52" s="1"/>
  <c r="K339" i="53"/>
  <c r="G339" i="53" s="1"/>
  <c r="L339" i="59"/>
  <c r="H339" i="59" s="1"/>
  <c r="L503" i="55"/>
  <c r="H503" i="55" s="1"/>
  <c r="K421" i="54"/>
  <c r="G421" i="54" s="1"/>
  <c r="L503" i="58"/>
  <c r="H503" i="58" s="1"/>
  <c r="M503" i="59"/>
  <c r="I503" i="59" s="1"/>
  <c r="M421" i="54"/>
  <c r="I421" i="54" s="1"/>
  <c r="M11" i="53"/>
  <c r="I11" i="53" s="1"/>
  <c r="K11" i="55"/>
  <c r="G11" i="55" s="1"/>
  <c r="M11" i="54"/>
  <c r="I11" i="54" s="1"/>
  <c r="K11" i="58"/>
  <c r="G11" i="58" s="1"/>
  <c r="L11" i="59"/>
  <c r="H11" i="59" s="1"/>
  <c r="K93" i="50"/>
  <c r="G93" i="50" s="1"/>
  <c r="K93" i="58"/>
  <c r="G93" i="58" s="1"/>
  <c r="L257" i="56"/>
  <c r="H257" i="56" s="1"/>
  <c r="M175" i="51"/>
  <c r="I175" i="51" s="1"/>
  <c r="L339" i="50"/>
  <c r="H339" i="50" s="1"/>
  <c r="K175" i="57"/>
  <c r="G175" i="57" s="1"/>
  <c r="K175" i="54"/>
  <c r="G175" i="54" s="1"/>
  <c r="L175" i="54"/>
  <c r="H175" i="54" s="1"/>
  <c r="M421" i="56"/>
  <c r="I421" i="56" s="1"/>
  <c r="M503" i="50"/>
  <c r="I503" i="50" s="1"/>
  <c r="K339" i="51"/>
  <c r="G339" i="51" s="1"/>
  <c r="M257" i="58"/>
  <c r="I257" i="58" s="1"/>
  <c r="L257" i="53"/>
  <c r="H257" i="53" s="1"/>
  <c r="M339" i="58"/>
  <c r="I339" i="58" s="1"/>
  <c r="L339" i="58"/>
  <c r="H339" i="58" s="1"/>
  <c r="L339" i="57"/>
  <c r="H339" i="57" s="1"/>
  <c r="M503" i="52"/>
  <c r="I503" i="52" s="1"/>
  <c r="M421" i="58"/>
  <c r="I421" i="58" s="1"/>
  <c r="M421" i="59"/>
  <c r="I421" i="59" s="1"/>
  <c r="M503" i="53"/>
  <c r="I503" i="53" s="1"/>
  <c r="K421" i="53"/>
  <c r="G421" i="53" s="1"/>
  <c r="M11" i="57"/>
  <c r="I11" i="57" s="1"/>
  <c r="L11" i="55"/>
  <c r="H11" i="55" s="1"/>
  <c r="L257" i="50"/>
  <c r="H257" i="50" s="1"/>
  <c r="K93" i="51"/>
  <c r="G93" i="51" s="1"/>
  <c r="K339" i="50"/>
  <c r="G339" i="50" s="1"/>
  <c r="K339" i="56"/>
  <c r="G339" i="56" s="1"/>
  <c r="M339" i="55"/>
  <c r="I339" i="55" s="1"/>
  <c r="M503" i="56"/>
  <c r="I503" i="56" s="1"/>
  <c r="K257" i="53"/>
  <c r="G257" i="53" s="1"/>
  <c r="M421" i="55"/>
  <c r="I421" i="55" s="1"/>
  <c r="L503" i="57"/>
  <c r="H503" i="57" s="1"/>
  <c r="L503" i="59"/>
  <c r="H503" i="59" s="1"/>
  <c r="M503" i="58"/>
  <c r="I503" i="58" s="1"/>
  <c r="K175" i="55"/>
  <c r="G175" i="55" s="1"/>
  <c r="K257" i="59"/>
  <c r="G257" i="59" s="1"/>
  <c r="L421" i="53"/>
  <c r="H421" i="53" s="1"/>
  <c r="K11" i="53"/>
  <c r="G11" i="53" s="1"/>
  <c r="L93" i="59"/>
  <c r="H93" i="59" s="1"/>
  <c r="K421" i="56"/>
  <c r="G421" i="56" s="1"/>
  <c r="L421" i="58"/>
  <c r="H421" i="58" s="1"/>
  <c r="L93" i="56"/>
  <c r="H93" i="56" s="1"/>
  <c r="L93" i="58"/>
  <c r="H93" i="58" s="1"/>
  <c r="L257" i="52"/>
  <c r="H257" i="52" s="1"/>
  <c r="L503" i="53"/>
  <c r="H503" i="53" s="1"/>
  <c r="K257" i="50"/>
  <c r="G257" i="50" s="1"/>
  <c r="K339" i="55"/>
  <c r="G339" i="55" s="1"/>
  <c r="L503" i="54"/>
  <c r="H503" i="54" s="1"/>
  <c r="K11" i="50"/>
  <c r="G11" i="50" s="1"/>
  <c r="K11" i="52"/>
  <c r="G11" i="52" s="1"/>
  <c r="K93" i="54"/>
  <c r="G93" i="54" s="1"/>
  <c r="L93" i="50"/>
  <c r="H93" i="50" s="1"/>
  <c r="M257" i="56"/>
  <c r="I257" i="56" s="1"/>
  <c r="M257" i="51"/>
  <c r="I257" i="51" s="1"/>
  <c r="M175" i="59"/>
  <c r="I175" i="59" s="1"/>
  <c r="L421" i="50"/>
  <c r="H421" i="50" s="1"/>
  <c r="L257" i="57"/>
  <c r="H257" i="57" s="1"/>
  <c r="L421" i="55"/>
  <c r="H421" i="55" s="1"/>
  <c r="K339" i="58"/>
  <c r="G339" i="58" s="1"/>
  <c r="L421" i="54"/>
  <c r="H421" i="54" s="1"/>
  <c r="K421" i="57"/>
  <c r="G421" i="57" s="1"/>
  <c r="K503" i="59"/>
  <c r="G503" i="59" s="1"/>
  <c r="K11" i="57"/>
  <c r="G11" i="57" s="1"/>
  <c r="L93" i="52"/>
  <c r="H93" i="52" s="1"/>
  <c r="M257" i="52"/>
  <c r="I257" i="52" s="1"/>
  <c r="L421" i="59"/>
  <c r="H421" i="59" s="1"/>
  <c r="K175" i="59"/>
  <c r="G175" i="59" s="1"/>
  <c r="L339" i="54"/>
  <c r="H339" i="54" s="1"/>
  <c r="K93" i="55"/>
  <c r="G93" i="55" s="1"/>
  <c r="M175" i="53"/>
  <c r="I175" i="53" s="1"/>
  <c r="K339" i="52"/>
  <c r="G339" i="52" s="1"/>
  <c r="K93" i="56"/>
  <c r="G93" i="56" s="1"/>
  <c r="M93" i="57"/>
  <c r="I93" i="57" s="1"/>
  <c r="L257" i="58"/>
  <c r="H257" i="58" s="1"/>
  <c r="M503" i="57"/>
  <c r="I503" i="57" s="1"/>
  <c r="M11" i="50"/>
  <c r="I11" i="50" s="1"/>
  <c r="K11" i="56"/>
  <c r="G11" i="56" s="1"/>
  <c r="M11" i="59"/>
  <c r="I11" i="59" s="1"/>
  <c r="L93" i="57"/>
  <c r="H93" i="57" s="1"/>
  <c r="K175" i="56"/>
  <c r="G175" i="56" s="1"/>
  <c r="M339" i="50"/>
  <c r="I339" i="50" s="1"/>
  <c r="L175" i="57"/>
  <c r="H175" i="57" s="1"/>
  <c r="L257" i="59"/>
  <c r="H257" i="59" s="1"/>
  <c r="K503" i="50"/>
  <c r="G503" i="50" s="1"/>
  <c r="K421" i="55"/>
  <c r="G421" i="55" s="1"/>
  <c r="M339" i="59"/>
  <c r="I339" i="59" s="1"/>
  <c r="K503" i="53"/>
  <c r="G503" i="53" s="1"/>
  <c r="K503" i="54"/>
  <c r="G503" i="54" s="1"/>
  <c r="K421" i="52"/>
  <c r="G421" i="52" s="1"/>
  <c r="K11" i="54"/>
  <c r="G11" i="54" s="1"/>
  <c r="L175" i="58"/>
  <c r="H175" i="58" s="1"/>
  <c r="K503" i="55"/>
  <c r="G503" i="55" s="1"/>
  <c r="M11" i="58"/>
  <c r="I11" i="58" s="1"/>
  <c r="L257" i="55"/>
  <c r="H257" i="55" s="1"/>
  <c r="K339" i="59"/>
  <c r="G339" i="59" s="1"/>
  <c r="M93" i="58"/>
  <c r="I93" i="58" s="1"/>
  <c r="L339" i="51"/>
  <c r="H339" i="51" s="1"/>
  <c r="L421" i="57"/>
  <c r="H421" i="57" s="1"/>
  <c r="L11" i="57"/>
  <c r="H11" i="57" s="1"/>
  <c r="M175" i="58"/>
  <c r="I175" i="58" s="1"/>
  <c r="K503" i="51"/>
  <c r="G503" i="51" s="1"/>
  <c r="L11" i="51"/>
  <c r="H11" i="51" s="1"/>
  <c r="L11" i="52"/>
  <c r="H11" i="52" s="1"/>
  <c r="K11" i="59"/>
  <c r="G11" i="59" s="1"/>
  <c r="M175" i="55"/>
  <c r="I175" i="55" s="1"/>
  <c r="K257" i="56"/>
  <c r="G257" i="56" s="1"/>
  <c r="L257" i="51"/>
  <c r="H257" i="51" s="1"/>
  <c r="L175" i="52"/>
  <c r="H175" i="52" s="1"/>
  <c r="L421" i="56"/>
  <c r="H421" i="56" s="1"/>
  <c r="L503" i="56"/>
  <c r="H503" i="56" s="1"/>
  <c r="M339" i="52"/>
  <c r="I339" i="52" s="1"/>
  <c r="M339" i="57"/>
  <c r="I339" i="57" s="1"/>
  <c r="M421" i="53"/>
  <c r="I421" i="53" s="1"/>
  <c r="L421" i="52"/>
  <c r="H421" i="52" s="1"/>
  <c r="K11" i="51"/>
  <c r="G11" i="51" s="1"/>
  <c r="K175" i="52"/>
  <c r="G175" i="52" s="1"/>
  <c r="L503" i="51"/>
  <c r="H503" i="51" s="1"/>
  <c r="L11" i="58"/>
  <c r="H11" i="58" s="1"/>
  <c r="L175" i="51"/>
  <c r="H175" i="51" s="1"/>
  <c r="K503" i="56"/>
  <c r="G503" i="56" s="1"/>
  <c r="M421" i="57"/>
  <c r="I421" i="57" s="1"/>
  <c r="L11" i="56"/>
  <c r="H11" i="56" s="1"/>
  <c r="M339" i="56"/>
  <c r="I339" i="56" s="1"/>
  <c r="K421" i="51"/>
  <c r="G421" i="51" s="1"/>
  <c r="M257" i="50"/>
  <c r="I257" i="50" s="1"/>
  <c r="M175" i="57"/>
  <c r="I175" i="57" s="1"/>
  <c r="K339" i="57"/>
  <c r="G339" i="57" s="1"/>
  <c r="L21" i="54"/>
  <c r="H21" i="54" s="1"/>
  <c r="M185" i="52"/>
  <c r="I185" i="52" s="1"/>
  <c r="L21" i="55"/>
  <c r="H21" i="55" s="1"/>
  <c r="K21" i="53"/>
  <c r="G21" i="53" s="1"/>
  <c r="M21" i="59"/>
  <c r="I21" i="59" s="1"/>
  <c r="K185" i="51"/>
  <c r="G185" i="51" s="1"/>
  <c r="L185" i="51"/>
  <c r="H185" i="51" s="1"/>
  <c r="M185" i="57"/>
  <c r="I185" i="57" s="1"/>
  <c r="L267" i="56"/>
  <c r="H267" i="56" s="1"/>
  <c r="K103" i="54"/>
  <c r="G103" i="54" s="1"/>
  <c r="K267" i="53"/>
  <c r="G267" i="53" s="1"/>
  <c r="L267" i="52"/>
  <c r="H267" i="52" s="1"/>
  <c r="K185" i="55"/>
  <c r="G185" i="55" s="1"/>
  <c r="M185" i="58"/>
  <c r="I185" i="58" s="1"/>
  <c r="L349" i="52"/>
  <c r="H349" i="52" s="1"/>
  <c r="M267" i="58"/>
  <c r="I267" i="58" s="1"/>
  <c r="L267" i="54"/>
  <c r="H267" i="54" s="1"/>
  <c r="K349" i="59"/>
  <c r="G349" i="59" s="1"/>
  <c r="K349" i="54"/>
  <c r="G349" i="54" s="1"/>
  <c r="M349" i="50"/>
  <c r="I349" i="50" s="1"/>
  <c r="M349" i="55"/>
  <c r="I349" i="55" s="1"/>
  <c r="M103" i="52"/>
  <c r="I103" i="52" s="1"/>
  <c r="K103" i="55"/>
  <c r="G103" i="55" s="1"/>
  <c r="K21" i="57"/>
  <c r="G21" i="57" s="1"/>
  <c r="L21" i="57"/>
  <c r="H21" i="57" s="1"/>
  <c r="M21" i="56"/>
  <c r="I21" i="56" s="1"/>
  <c r="L103" i="50"/>
  <c r="H103" i="50" s="1"/>
  <c r="L349" i="56"/>
  <c r="H349" i="56" s="1"/>
  <c r="L103" i="58"/>
  <c r="H103" i="58" s="1"/>
  <c r="K103" i="51"/>
  <c r="G103" i="51" s="1"/>
  <c r="M103" i="54"/>
  <c r="I103" i="54" s="1"/>
  <c r="M185" i="59"/>
  <c r="I185" i="59" s="1"/>
  <c r="K267" i="57"/>
  <c r="G267" i="57" s="1"/>
  <c r="K185" i="58"/>
  <c r="G185" i="58" s="1"/>
  <c r="M267" i="53"/>
  <c r="I267" i="53" s="1"/>
  <c r="L349" i="57"/>
  <c r="H349" i="57" s="1"/>
  <c r="M349" i="51"/>
  <c r="I349" i="51" s="1"/>
  <c r="K349" i="53"/>
  <c r="G349" i="53" s="1"/>
  <c r="K513" i="51"/>
  <c r="G513" i="51" s="1"/>
  <c r="M513" i="57"/>
  <c r="I513" i="57" s="1"/>
  <c r="K349" i="50"/>
  <c r="G349" i="50" s="1"/>
  <c r="L349" i="59"/>
  <c r="H349" i="59" s="1"/>
  <c r="M21" i="50"/>
  <c r="I21" i="50" s="1"/>
  <c r="K21" i="54"/>
  <c r="G21" i="54" s="1"/>
  <c r="L21" i="58"/>
  <c r="H21" i="58" s="1"/>
  <c r="L103" i="57"/>
  <c r="H103" i="57" s="1"/>
  <c r="M103" i="53"/>
  <c r="I103" i="53" s="1"/>
  <c r="K103" i="57"/>
  <c r="G103" i="57" s="1"/>
  <c r="K103" i="50"/>
  <c r="G103" i="50" s="1"/>
  <c r="M185" i="53"/>
  <c r="I185" i="53" s="1"/>
  <c r="L185" i="57"/>
  <c r="H185" i="57" s="1"/>
  <c r="M267" i="56"/>
  <c r="I267" i="56" s="1"/>
  <c r="M103" i="58"/>
  <c r="I103" i="58" s="1"/>
  <c r="M267" i="52"/>
  <c r="I267" i="52" s="1"/>
  <c r="M513" i="56"/>
  <c r="I513" i="56" s="1"/>
  <c r="M267" i="51"/>
  <c r="I267" i="51" s="1"/>
  <c r="K185" i="59"/>
  <c r="G185" i="59" s="1"/>
  <c r="L267" i="50"/>
  <c r="H267" i="50" s="1"/>
  <c r="M267" i="55"/>
  <c r="I267" i="55" s="1"/>
  <c r="K267" i="54"/>
  <c r="G267" i="54" s="1"/>
  <c r="M349" i="59"/>
  <c r="I349" i="59" s="1"/>
  <c r="L349" i="58"/>
  <c r="H349" i="58" s="1"/>
  <c r="K431" i="52"/>
  <c r="G431" i="52" s="1"/>
  <c r="L21" i="50"/>
  <c r="H21" i="50" s="1"/>
  <c r="L103" i="52"/>
  <c r="H103" i="52" s="1"/>
  <c r="L103" i="55"/>
  <c r="H103" i="55" s="1"/>
  <c r="M21" i="58"/>
  <c r="I21" i="58" s="1"/>
  <c r="K21" i="51"/>
  <c r="G21" i="51" s="1"/>
  <c r="L21" i="56"/>
  <c r="H21" i="56" s="1"/>
  <c r="K103" i="56"/>
  <c r="G103" i="56" s="1"/>
  <c r="K349" i="56"/>
  <c r="G349" i="56" s="1"/>
  <c r="M103" i="51"/>
  <c r="I103" i="51" s="1"/>
  <c r="K185" i="53"/>
  <c r="G185" i="53" s="1"/>
  <c r="L185" i="50"/>
  <c r="H185" i="50" s="1"/>
  <c r="K185" i="50"/>
  <c r="G185" i="50" s="1"/>
  <c r="L431" i="56"/>
  <c r="H431" i="56" s="1"/>
  <c r="K513" i="56"/>
  <c r="G513" i="56" s="1"/>
  <c r="L267" i="51"/>
  <c r="H267" i="51" s="1"/>
  <c r="K349" i="52"/>
  <c r="G349" i="52" s="1"/>
  <c r="M349" i="53"/>
  <c r="I349" i="53" s="1"/>
  <c r="M267" i="50"/>
  <c r="I267" i="50" s="1"/>
  <c r="M349" i="54"/>
  <c r="I349" i="54" s="1"/>
  <c r="L513" i="52"/>
  <c r="H513" i="52" s="1"/>
  <c r="M513" i="53"/>
  <c r="I513" i="53" s="1"/>
  <c r="M21" i="51"/>
  <c r="I21" i="51" s="1"/>
  <c r="L21" i="59"/>
  <c r="H21" i="59" s="1"/>
  <c r="M21" i="52"/>
  <c r="I21" i="52" s="1"/>
  <c r="K185" i="56"/>
  <c r="G185" i="56" s="1"/>
  <c r="K103" i="58"/>
  <c r="G103" i="58" s="1"/>
  <c r="M185" i="54"/>
  <c r="I185" i="54" s="1"/>
  <c r="L513" i="56"/>
  <c r="H513" i="56" s="1"/>
  <c r="K267" i="58"/>
  <c r="G267" i="58" s="1"/>
  <c r="K349" i="51"/>
  <c r="G349" i="51" s="1"/>
  <c r="K349" i="55"/>
  <c r="G349" i="55" s="1"/>
  <c r="L513" i="53"/>
  <c r="H513" i="53" s="1"/>
  <c r="L513" i="57"/>
  <c r="H513" i="57" s="1"/>
  <c r="L431" i="55"/>
  <c r="H431" i="55" s="1"/>
  <c r="M431" i="50"/>
  <c r="I431" i="50" s="1"/>
  <c r="L513" i="58"/>
  <c r="H513" i="58" s="1"/>
  <c r="K513" i="58"/>
  <c r="G513" i="58" s="1"/>
  <c r="L185" i="52"/>
  <c r="H185" i="52" s="1"/>
  <c r="M21" i="55"/>
  <c r="I21" i="55" s="1"/>
  <c r="K103" i="53"/>
  <c r="G103" i="53" s="1"/>
  <c r="M185" i="51"/>
  <c r="I185" i="51" s="1"/>
  <c r="K103" i="59"/>
  <c r="G103" i="59" s="1"/>
  <c r="M185" i="50"/>
  <c r="I185" i="50" s="1"/>
  <c r="K431" i="56"/>
  <c r="G431" i="56" s="1"/>
  <c r="K267" i="55"/>
  <c r="G267" i="55" s="1"/>
  <c r="L349" i="53"/>
  <c r="H349" i="53" s="1"/>
  <c r="L349" i="54"/>
  <c r="H349" i="54" s="1"/>
  <c r="L431" i="51"/>
  <c r="H431" i="51" s="1"/>
  <c r="L513" i="51"/>
  <c r="H513" i="51" s="1"/>
  <c r="K431" i="58"/>
  <c r="G431" i="58" s="1"/>
  <c r="K513" i="50"/>
  <c r="G513" i="50" s="1"/>
  <c r="K431" i="59"/>
  <c r="G431" i="59" s="1"/>
  <c r="M513" i="59"/>
  <c r="I513" i="59" s="1"/>
  <c r="K185" i="52"/>
  <c r="G185" i="52" s="1"/>
  <c r="K21" i="59"/>
  <c r="G21" i="59" s="1"/>
  <c r="K21" i="52"/>
  <c r="G21" i="52" s="1"/>
  <c r="M349" i="56"/>
  <c r="I349" i="56" s="1"/>
  <c r="K185" i="57"/>
  <c r="G185" i="57" s="1"/>
  <c r="M267" i="57"/>
  <c r="I267" i="57" s="1"/>
  <c r="L185" i="58"/>
  <c r="H185" i="58" s="1"/>
  <c r="M349" i="52"/>
  <c r="I349" i="52" s="1"/>
  <c r="M267" i="54"/>
  <c r="I267" i="54" s="1"/>
  <c r="M349" i="58"/>
  <c r="I349" i="58" s="1"/>
  <c r="K431" i="51"/>
  <c r="G431" i="51" s="1"/>
  <c r="M431" i="57"/>
  <c r="I431" i="57" s="1"/>
  <c r="M513" i="54"/>
  <c r="I513" i="54" s="1"/>
  <c r="L431" i="50"/>
  <c r="H431" i="50" s="1"/>
  <c r="M513" i="55"/>
  <c r="I513" i="55" s="1"/>
  <c r="K513" i="59"/>
  <c r="G513" i="59" s="1"/>
  <c r="K103" i="52"/>
  <c r="G103" i="52" s="1"/>
  <c r="M103" i="57"/>
  <c r="I103" i="57" s="1"/>
  <c r="L21" i="52"/>
  <c r="H21" i="52" s="1"/>
  <c r="L103" i="54"/>
  <c r="H103" i="54" s="1"/>
  <c r="L103" i="51"/>
  <c r="H103" i="51" s="1"/>
  <c r="L185" i="54"/>
  <c r="H185" i="54" s="1"/>
  <c r="L185" i="55"/>
  <c r="H185" i="55" s="1"/>
  <c r="M349" i="57"/>
  <c r="I349" i="57" s="1"/>
  <c r="L267" i="55"/>
  <c r="H267" i="55" s="1"/>
  <c r="M513" i="52"/>
  <c r="I513" i="52" s="1"/>
  <c r="M431" i="52"/>
  <c r="I431" i="52" s="1"/>
  <c r="K513" i="53"/>
  <c r="G513" i="53" s="1"/>
  <c r="K431" i="55"/>
  <c r="G431" i="55" s="1"/>
  <c r="M513" i="58"/>
  <c r="I513" i="58" s="1"/>
  <c r="K431" i="54"/>
  <c r="G431" i="54" s="1"/>
  <c r="M431" i="55"/>
  <c r="I431" i="55" s="1"/>
  <c r="K21" i="50"/>
  <c r="G21" i="50" s="1"/>
  <c r="K21" i="56"/>
  <c r="G21" i="56" s="1"/>
  <c r="M103" i="59"/>
  <c r="I103" i="59" s="1"/>
  <c r="M185" i="55"/>
  <c r="I185" i="55" s="1"/>
  <c r="L267" i="59"/>
  <c r="H267" i="59" s="1"/>
  <c r="K513" i="52"/>
  <c r="G513" i="52" s="1"/>
  <c r="M431" i="58"/>
  <c r="I431" i="58" s="1"/>
  <c r="L513" i="59"/>
  <c r="H513" i="59" s="1"/>
  <c r="M103" i="55"/>
  <c r="I103" i="55" s="1"/>
  <c r="L103" i="53"/>
  <c r="H103" i="53" s="1"/>
  <c r="L185" i="56"/>
  <c r="H185" i="56" s="1"/>
  <c r="L267" i="53"/>
  <c r="H267" i="53" s="1"/>
  <c r="L267" i="58"/>
  <c r="H267" i="58" s="1"/>
  <c r="L431" i="52"/>
  <c r="H431" i="52" s="1"/>
  <c r="L513" i="54"/>
  <c r="H513" i="54" s="1"/>
  <c r="M431" i="59"/>
  <c r="I431" i="59" s="1"/>
  <c r="M21" i="54"/>
  <c r="I21" i="54" s="1"/>
  <c r="M21" i="53"/>
  <c r="I21" i="53" s="1"/>
  <c r="K267" i="56"/>
  <c r="G267" i="56" s="1"/>
  <c r="K267" i="52"/>
  <c r="G267" i="52" s="1"/>
  <c r="K349" i="57"/>
  <c r="G349" i="57" s="1"/>
  <c r="L349" i="55"/>
  <c r="H349" i="55" s="1"/>
  <c r="L513" i="50"/>
  <c r="H513" i="50" s="1"/>
  <c r="M431" i="54"/>
  <c r="I431" i="54" s="1"/>
  <c r="L21" i="53"/>
  <c r="H21" i="53" s="1"/>
  <c r="M103" i="50"/>
  <c r="I103" i="50" s="1"/>
  <c r="L103" i="56"/>
  <c r="H103" i="56" s="1"/>
  <c r="K267" i="51"/>
  <c r="G267" i="51" s="1"/>
  <c r="K431" i="53"/>
  <c r="G431" i="53" s="1"/>
  <c r="K431" i="57"/>
  <c r="G431" i="57" s="1"/>
  <c r="K513" i="54"/>
  <c r="G513" i="54" s="1"/>
  <c r="K513" i="55"/>
  <c r="G513" i="55" s="1"/>
  <c r="K21" i="55"/>
  <c r="G21" i="55" s="1"/>
  <c r="L267" i="57"/>
  <c r="H267" i="57" s="1"/>
  <c r="L349" i="50"/>
  <c r="H349" i="50" s="1"/>
  <c r="L431" i="59"/>
  <c r="H431" i="59" s="1"/>
  <c r="M21" i="57"/>
  <c r="I21" i="57" s="1"/>
  <c r="M431" i="56"/>
  <c r="I431" i="56" s="1"/>
  <c r="K513" i="57"/>
  <c r="G513" i="57" s="1"/>
  <c r="M513" i="50"/>
  <c r="I513" i="50" s="1"/>
  <c r="L21" i="51"/>
  <c r="H21" i="51" s="1"/>
  <c r="K185" i="54"/>
  <c r="G185" i="54" s="1"/>
  <c r="M431" i="53"/>
  <c r="I431" i="53" s="1"/>
  <c r="K431" i="50"/>
  <c r="G431" i="50" s="1"/>
  <c r="K21" i="58"/>
  <c r="G21" i="58" s="1"/>
  <c r="L185" i="59"/>
  <c r="H185" i="59" s="1"/>
  <c r="M513" i="51"/>
  <c r="I513" i="51" s="1"/>
  <c r="L513" i="55"/>
  <c r="H513" i="55" s="1"/>
  <c r="L185" i="53"/>
  <c r="H185" i="53" s="1"/>
  <c r="L431" i="53"/>
  <c r="H431" i="53" s="1"/>
  <c r="L103" i="59"/>
  <c r="H103" i="59" s="1"/>
  <c r="M431" i="51"/>
  <c r="I431" i="51" s="1"/>
  <c r="M103" i="56"/>
  <c r="I103" i="56" s="1"/>
  <c r="L431" i="57"/>
  <c r="H431" i="57" s="1"/>
  <c r="M185" i="56"/>
  <c r="I185" i="56" s="1"/>
  <c r="K349" i="58"/>
  <c r="G349" i="58" s="1"/>
  <c r="K267" i="50"/>
  <c r="G267" i="50" s="1"/>
  <c r="M267" i="59"/>
  <c r="I267" i="59" s="1"/>
  <c r="L349" i="51"/>
  <c r="H349" i="51" s="1"/>
  <c r="K267" i="59"/>
  <c r="G267" i="59" s="1"/>
  <c r="L431" i="58"/>
  <c r="H431" i="58" s="1"/>
  <c r="L431" i="54"/>
  <c r="H431" i="54" s="1"/>
  <c r="H97" i="63"/>
  <c r="G343" i="63"/>
  <c r="F261" i="63"/>
  <c r="G179" i="63"/>
  <c r="G15" i="63"/>
  <c r="F425" i="63"/>
  <c r="F507" i="63"/>
  <c r="G507" i="63"/>
  <c r="H179" i="63"/>
  <c r="H343" i="63"/>
  <c r="F15" i="63"/>
  <c r="H425" i="63"/>
  <c r="G261" i="63"/>
  <c r="H15" i="63"/>
  <c r="G425" i="63"/>
  <c r="F343" i="63"/>
  <c r="H261" i="63"/>
  <c r="H507" i="63"/>
  <c r="G97" i="63"/>
  <c r="F179" i="63"/>
  <c r="F97" i="63"/>
  <c r="L34" i="61"/>
  <c r="H34" i="61" s="1"/>
  <c r="K198" i="61"/>
  <c r="G198" i="61" s="1"/>
  <c r="L608" i="61"/>
  <c r="H608" i="61" s="1"/>
  <c r="K116" i="61"/>
  <c r="G116" i="61" s="1"/>
  <c r="L116" i="61"/>
  <c r="H116" i="61" s="1"/>
  <c r="K34" i="61"/>
  <c r="G34" i="61" s="1"/>
  <c r="J690" i="61"/>
  <c r="F690" i="61" s="1"/>
  <c r="K280" i="61"/>
  <c r="G280" i="61" s="1"/>
  <c r="K608" i="61"/>
  <c r="G608" i="61" s="1"/>
  <c r="J34" i="61"/>
  <c r="F34" i="61" s="1"/>
  <c r="L526" i="61"/>
  <c r="H526" i="61" s="1"/>
  <c r="J854" i="61"/>
  <c r="F854" i="61" s="1"/>
  <c r="L362" i="61"/>
  <c r="H362" i="61" s="1"/>
  <c r="K772" i="61"/>
  <c r="G772" i="61" s="1"/>
  <c r="L854" i="61"/>
  <c r="H854" i="61" s="1"/>
  <c r="K444" i="61"/>
  <c r="G444" i="61" s="1"/>
  <c r="J526" i="61"/>
  <c r="F526" i="61" s="1"/>
  <c r="J772" i="61"/>
  <c r="F772" i="61" s="1"/>
  <c r="J280" i="61"/>
  <c r="F280" i="61" s="1"/>
  <c r="L198" i="61"/>
  <c r="H198" i="61" s="1"/>
  <c r="J198" i="61"/>
  <c r="F198" i="61" s="1"/>
  <c r="K690" i="61"/>
  <c r="G690" i="61" s="1"/>
  <c r="J444" i="61"/>
  <c r="F444" i="61" s="1"/>
  <c r="L772" i="61"/>
  <c r="H772" i="61" s="1"/>
  <c r="L280" i="61"/>
  <c r="H280" i="61" s="1"/>
  <c r="L444" i="61"/>
  <c r="H444" i="61" s="1"/>
  <c r="K526" i="61"/>
  <c r="G526" i="61" s="1"/>
  <c r="K854" i="61"/>
  <c r="G854" i="61" s="1"/>
  <c r="L690" i="61"/>
  <c r="H690" i="61" s="1"/>
  <c r="K362" i="61"/>
  <c r="G362" i="61" s="1"/>
  <c r="J116" i="61"/>
  <c r="F116" i="61" s="1"/>
  <c r="J362" i="61"/>
  <c r="F362" i="61" s="1"/>
  <c r="J608" i="61"/>
  <c r="F608" i="61" s="1"/>
  <c r="L681" i="61"/>
  <c r="H681" i="61" s="1"/>
  <c r="K763" i="61"/>
  <c r="G763" i="61" s="1"/>
  <c r="J271" i="61"/>
  <c r="F271" i="61" s="1"/>
  <c r="K845" i="61"/>
  <c r="G845" i="61" s="1"/>
  <c r="L353" i="61"/>
  <c r="H353" i="61" s="1"/>
  <c r="K681" i="61"/>
  <c r="G681" i="61" s="1"/>
  <c r="K107" i="61"/>
  <c r="G107" i="61" s="1"/>
  <c r="J107" i="61"/>
  <c r="F107" i="61" s="1"/>
  <c r="J763" i="61"/>
  <c r="F763" i="61" s="1"/>
  <c r="J353" i="61"/>
  <c r="F353" i="61" s="1"/>
  <c r="J435" i="61"/>
  <c r="F435" i="61" s="1"/>
  <c r="L271" i="61"/>
  <c r="H271" i="61" s="1"/>
  <c r="L189" i="61"/>
  <c r="H189" i="61" s="1"/>
  <c r="K353" i="61"/>
  <c r="G353" i="61" s="1"/>
  <c r="L435" i="61"/>
  <c r="H435" i="61" s="1"/>
  <c r="J189" i="61"/>
  <c r="F189" i="61" s="1"/>
  <c r="K189" i="61"/>
  <c r="G189" i="61" s="1"/>
  <c r="L599" i="61"/>
  <c r="H599" i="61" s="1"/>
  <c r="J845" i="61"/>
  <c r="F845" i="61" s="1"/>
  <c r="J681" i="61"/>
  <c r="F681" i="61" s="1"/>
  <c r="K271" i="61"/>
  <c r="G271" i="61" s="1"/>
  <c r="K517" i="61"/>
  <c r="G517" i="61" s="1"/>
  <c r="K599" i="61"/>
  <c r="G599" i="61" s="1"/>
  <c r="L517" i="61"/>
  <c r="H517" i="61" s="1"/>
  <c r="L25" i="61"/>
  <c r="H25" i="61" s="1"/>
  <c r="J599" i="61"/>
  <c r="F599" i="61" s="1"/>
  <c r="J25" i="61"/>
  <c r="F25" i="61" s="1"/>
  <c r="L107" i="61"/>
  <c r="H107" i="61" s="1"/>
  <c r="J517" i="61"/>
  <c r="F517" i="61" s="1"/>
  <c r="L845" i="61"/>
  <c r="H845" i="61" s="1"/>
  <c r="L763" i="61"/>
  <c r="H763" i="61" s="1"/>
  <c r="K25" i="61"/>
  <c r="G25" i="61" s="1"/>
  <c r="K435" i="61"/>
  <c r="G435" i="61" s="1"/>
  <c r="L105" i="61"/>
  <c r="H105" i="61" s="1"/>
  <c r="L761" i="61"/>
  <c r="H761" i="61" s="1"/>
  <c r="L843" i="61"/>
  <c r="H843" i="61" s="1"/>
  <c r="J597" i="61"/>
  <c r="F597" i="61" s="1"/>
  <c r="J105" i="61"/>
  <c r="F105" i="61" s="1"/>
  <c r="L187" i="61"/>
  <c r="H187" i="61" s="1"/>
  <c r="L597" i="61"/>
  <c r="H597" i="61" s="1"/>
  <c r="L351" i="61"/>
  <c r="H351" i="61" s="1"/>
  <c r="L269" i="61"/>
  <c r="H269" i="61" s="1"/>
  <c r="K761" i="61"/>
  <c r="G761" i="61" s="1"/>
  <c r="L515" i="61"/>
  <c r="H515" i="61" s="1"/>
  <c r="L433" i="61"/>
  <c r="H433" i="61" s="1"/>
  <c r="L23" i="61"/>
  <c r="H23" i="61" s="1"/>
  <c r="K187" i="61"/>
  <c r="G187" i="61" s="1"/>
  <c r="K597" i="61"/>
  <c r="G597" i="61" s="1"/>
  <c r="J351" i="61"/>
  <c r="F351" i="61" s="1"/>
  <c r="K269" i="61"/>
  <c r="G269" i="61" s="1"/>
  <c r="K679" i="61"/>
  <c r="G679" i="61" s="1"/>
  <c r="K23" i="61"/>
  <c r="G23" i="61" s="1"/>
  <c r="K433" i="61"/>
  <c r="G433" i="61" s="1"/>
  <c r="J269" i="61"/>
  <c r="F269" i="61" s="1"/>
  <c r="J843" i="61"/>
  <c r="F843" i="61" s="1"/>
  <c r="J23" i="61"/>
  <c r="F23" i="61" s="1"/>
  <c r="K515" i="61"/>
  <c r="G515" i="61" s="1"/>
  <c r="L679" i="61"/>
  <c r="H679" i="61" s="1"/>
  <c r="K843" i="61"/>
  <c r="G843" i="61" s="1"/>
  <c r="K351" i="61"/>
  <c r="G351" i="61" s="1"/>
  <c r="K105" i="61"/>
  <c r="G105" i="61" s="1"/>
  <c r="J433" i="61"/>
  <c r="F433" i="61" s="1"/>
  <c r="J761" i="61"/>
  <c r="F761" i="61" s="1"/>
  <c r="J679" i="61"/>
  <c r="F679" i="61" s="1"/>
  <c r="J187" i="61"/>
  <c r="F187" i="61" s="1"/>
  <c r="J515" i="61"/>
  <c r="F515" i="61" s="1"/>
  <c r="J260" i="61"/>
  <c r="F260" i="61" s="1"/>
  <c r="L588" i="61"/>
  <c r="H588" i="61" s="1"/>
  <c r="J178" i="61"/>
  <c r="F178" i="61" s="1"/>
  <c r="J96" i="61"/>
  <c r="F96" i="61" s="1"/>
  <c r="J506" i="61"/>
  <c r="F506" i="61" s="1"/>
  <c r="K588" i="61"/>
  <c r="G588" i="61" s="1"/>
  <c r="L96" i="61"/>
  <c r="H96" i="61" s="1"/>
  <c r="L342" i="61"/>
  <c r="H342" i="61" s="1"/>
  <c r="L670" i="61"/>
  <c r="H670" i="61" s="1"/>
  <c r="K506" i="61"/>
  <c r="G506" i="61" s="1"/>
  <c r="J342" i="61"/>
  <c r="F342" i="61" s="1"/>
  <c r="L752" i="61"/>
  <c r="H752" i="61" s="1"/>
  <c r="J14" i="61"/>
  <c r="F14" i="61" s="1"/>
  <c r="K670" i="61"/>
  <c r="G670" i="61" s="1"/>
  <c r="J588" i="61"/>
  <c r="F588" i="61" s="1"/>
  <c r="K752" i="61"/>
  <c r="G752" i="61" s="1"/>
  <c r="K834" i="61"/>
  <c r="G834" i="61" s="1"/>
  <c r="L260" i="61"/>
  <c r="H260" i="61" s="1"/>
  <c r="L424" i="61"/>
  <c r="H424" i="61" s="1"/>
  <c r="L178" i="61"/>
  <c r="H178" i="61" s="1"/>
  <c r="K14" i="61"/>
  <c r="G14" i="61" s="1"/>
  <c r="K178" i="61"/>
  <c r="G178" i="61" s="1"/>
  <c r="K424" i="61"/>
  <c r="G424" i="61" s="1"/>
  <c r="K260" i="61"/>
  <c r="G260" i="61" s="1"/>
  <c r="L834" i="61"/>
  <c r="H834" i="61" s="1"/>
  <c r="L14" i="61"/>
  <c r="H14" i="61" s="1"/>
  <c r="K96" i="61"/>
  <c r="G96" i="61" s="1"/>
  <c r="J834" i="61"/>
  <c r="F834" i="61" s="1"/>
  <c r="J424" i="61"/>
  <c r="F424" i="61" s="1"/>
  <c r="J752" i="61"/>
  <c r="F752" i="61" s="1"/>
  <c r="K342" i="61"/>
  <c r="G342" i="61" s="1"/>
  <c r="L506" i="61"/>
  <c r="H506" i="61" s="1"/>
  <c r="J670" i="61"/>
  <c r="F670" i="61" s="1"/>
  <c r="L524" i="61"/>
  <c r="H524" i="61" s="1"/>
  <c r="K278" i="61"/>
  <c r="G278" i="61" s="1"/>
  <c r="K688" i="61"/>
  <c r="G688" i="61" s="1"/>
  <c r="L114" i="61"/>
  <c r="H114" i="61" s="1"/>
  <c r="K770" i="61"/>
  <c r="G770" i="61" s="1"/>
  <c r="K524" i="61"/>
  <c r="G524" i="61" s="1"/>
  <c r="L278" i="61"/>
  <c r="H278" i="61" s="1"/>
  <c r="K360" i="61"/>
  <c r="G360" i="61" s="1"/>
  <c r="L442" i="61"/>
  <c r="H442" i="61" s="1"/>
  <c r="J524" i="61"/>
  <c r="F524" i="61" s="1"/>
  <c r="K196" i="61"/>
  <c r="G196" i="61" s="1"/>
  <c r="J606" i="61"/>
  <c r="F606" i="61" s="1"/>
  <c r="L770" i="61"/>
  <c r="H770" i="61" s="1"/>
  <c r="K852" i="61"/>
  <c r="G852" i="61" s="1"/>
  <c r="L196" i="61"/>
  <c r="H196" i="61" s="1"/>
  <c r="L32" i="61"/>
  <c r="H32" i="61" s="1"/>
  <c r="J114" i="61"/>
  <c r="F114" i="61" s="1"/>
  <c r="J852" i="61"/>
  <c r="F852" i="61" s="1"/>
  <c r="L360" i="61"/>
  <c r="H360" i="61" s="1"/>
  <c r="K32" i="61"/>
  <c r="G32" i="61" s="1"/>
  <c r="K114" i="61"/>
  <c r="G114" i="61" s="1"/>
  <c r="L852" i="61"/>
  <c r="H852" i="61" s="1"/>
  <c r="K606" i="61"/>
  <c r="G606" i="61" s="1"/>
  <c r="J32" i="61"/>
  <c r="F32" i="61" s="1"/>
  <c r="J360" i="61"/>
  <c r="F360" i="61" s="1"/>
  <c r="J278" i="61"/>
  <c r="F278" i="61" s="1"/>
  <c r="J196" i="61"/>
  <c r="F196" i="61" s="1"/>
  <c r="K442" i="61"/>
  <c r="G442" i="61" s="1"/>
  <c r="L688" i="61"/>
  <c r="H688" i="61" s="1"/>
  <c r="L606" i="61"/>
  <c r="H606" i="61" s="1"/>
  <c r="J442" i="61"/>
  <c r="F442" i="61" s="1"/>
  <c r="J688" i="61"/>
  <c r="F688" i="61" s="1"/>
  <c r="J770" i="61"/>
  <c r="F770" i="61" s="1"/>
  <c r="H107" i="63"/>
  <c r="G107" i="63"/>
  <c r="F189" i="63"/>
  <c r="G353" i="63"/>
  <c r="G189" i="63"/>
  <c r="H517" i="63"/>
  <c r="F271" i="63"/>
  <c r="F435" i="63"/>
  <c r="G517" i="63"/>
  <c r="F25" i="63"/>
  <c r="H435" i="63"/>
  <c r="F107" i="63"/>
  <c r="H271" i="63"/>
  <c r="G25" i="63"/>
  <c r="G271" i="63"/>
  <c r="F353" i="63"/>
  <c r="H189" i="63"/>
  <c r="H25" i="63"/>
  <c r="F517" i="63"/>
  <c r="G435" i="63"/>
  <c r="H353" i="63"/>
  <c r="L111" i="61"/>
  <c r="H111" i="61" s="1"/>
  <c r="J521" i="61"/>
  <c r="F521" i="61" s="1"/>
  <c r="K603" i="61"/>
  <c r="G603" i="61" s="1"/>
  <c r="L275" i="61"/>
  <c r="H275" i="61" s="1"/>
  <c r="L193" i="61"/>
  <c r="H193" i="61" s="1"/>
  <c r="J603" i="61"/>
  <c r="F603" i="61" s="1"/>
  <c r="K767" i="61"/>
  <c r="G767" i="61" s="1"/>
  <c r="J849" i="61"/>
  <c r="F849" i="61" s="1"/>
  <c r="K193" i="61"/>
  <c r="G193" i="61" s="1"/>
  <c r="K357" i="61"/>
  <c r="G357" i="61" s="1"/>
  <c r="L521" i="61"/>
  <c r="H521" i="61" s="1"/>
  <c r="J275" i="61"/>
  <c r="F275" i="61" s="1"/>
  <c r="J111" i="61"/>
  <c r="F111" i="61" s="1"/>
  <c r="J439" i="61"/>
  <c r="F439" i="61" s="1"/>
  <c r="K685" i="61"/>
  <c r="G685" i="61" s="1"/>
  <c r="K521" i="61"/>
  <c r="G521" i="61" s="1"/>
  <c r="L357" i="61"/>
  <c r="H357" i="61" s="1"/>
  <c r="J193" i="61"/>
  <c r="F193" i="61" s="1"/>
  <c r="L849" i="61"/>
  <c r="H849" i="61" s="1"/>
  <c r="J767" i="61"/>
  <c r="F767" i="61" s="1"/>
  <c r="K849" i="61"/>
  <c r="G849" i="61" s="1"/>
  <c r="L767" i="61"/>
  <c r="H767" i="61" s="1"/>
  <c r="L439" i="61"/>
  <c r="H439" i="61" s="1"/>
  <c r="K439" i="61"/>
  <c r="G439" i="61" s="1"/>
  <c r="L685" i="61"/>
  <c r="H685" i="61" s="1"/>
  <c r="J29" i="61"/>
  <c r="F29" i="61" s="1"/>
  <c r="K29" i="61"/>
  <c r="G29" i="61" s="1"/>
  <c r="K111" i="61"/>
  <c r="G111" i="61" s="1"/>
  <c r="L29" i="61"/>
  <c r="H29" i="61" s="1"/>
  <c r="K275" i="61"/>
  <c r="G275" i="61" s="1"/>
  <c r="L603" i="61"/>
  <c r="H603" i="61" s="1"/>
  <c r="J357" i="61"/>
  <c r="F357" i="61" s="1"/>
  <c r="J685" i="61"/>
  <c r="F685" i="61" s="1"/>
  <c r="L194" i="61"/>
  <c r="H194" i="61" s="1"/>
  <c r="L522" i="61"/>
  <c r="H522" i="61" s="1"/>
  <c r="J686" i="61"/>
  <c r="F686" i="61" s="1"/>
  <c r="J850" i="61"/>
  <c r="F850" i="61" s="1"/>
  <c r="K194" i="61"/>
  <c r="G194" i="61" s="1"/>
  <c r="J440" i="61"/>
  <c r="F440" i="61" s="1"/>
  <c r="K604" i="61"/>
  <c r="G604" i="61" s="1"/>
  <c r="K30" i="61"/>
  <c r="G30" i="61" s="1"/>
  <c r="J194" i="61"/>
  <c r="F194" i="61" s="1"/>
  <c r="K522" i="61"/>
  <c r="G522" i="61" s="1"/>
  <c r="L768" i="61"/>
  <c r="H768" i="61" s="1"/>
  <c r="J768" i="61"/>
  <c r="F768" i="61" s="1"/>
  <c r="K440" i="61"/>
  <c r="G440" i="61" s="1"/>
  <c r="J522" i="61"/>
  <c r="F522" i="61" s="1"/>
  <c r="K768" i="61"/>
  <c r="G768" i="61" s="1"/>
  <c r="J30" i="61"/>
  <c r="F30" i="61" s="1"/>
  <c r="L440" i="61"/>
  <c r="H440" i="61" s="1"/>
  <c r="K850" i="61"/>
  <c r="G850" i="61" s="1"/>
  <c r="L276" i="61"/>
  <c r="H276" i="61" s="1"/>
  <c r="L850" i="61"/>
  <c r="H850" i="61" s="1"/>
  <c r="K276" i="61"/>
  <c r="G276" i="61" s="1"/>
  <c r="L30" i="61"/>
  <c r="H30" i="61" s="1"/>
  <c r="J276" i="61"/>
  <c r="F276" i="61" s="1"/>
  <c r="J604" i="61"/>
  <c r="F604" i="61" s="1"/>
  <c r="K358" i="61"/>
  <c r="G358" i="61" s="1"/>
  <c r="K112" i="61"/>
  <c r="G112" i="61" s="1"/>
  <c r="L358" i="61"/>
  <c r="H358" i="61" s="1"/>
  <c r="J112" i="61"/>
  <c r="F112" i="61" s="1"/>
  <c r="L112" i="61"/>
  <c r="H112" i="61" s="1"/>
  <c r="L686" i="61"/>
  <c r="H686" i="61" s="1"/>
  <c r="L604" i="61"/>
  <c r="H604" i="61" s="1"/>
  <c r="J358" i="61"/>
  <c r="F358" i="61" s="1"/>
  <c r="K686" i="61"/>
  <c r="G686" i="61" s="1"/>
  <c r="H94" i="63"/>
  <c r="G504" i="63"/>
  <c r="G258" i="63"/>
  <c r="F422" i="63"/>
  <c r="G340" i="63"/>
  <c r="G94" i="63"/>
  <c r="F176" i="63"/>
  <c r="H422" i="63"/>
  <c r="H504" i="63"/>
  <c r="F258" i="63"/>
  <c r="F12" i="63"/>
  <c r="G422" i="63"/>
  <c r="H340" i="63"/>
  <c r="H176" i="63"/>
  <c r="F94" i="63"/>
  <c r="G12" i="63"/>
  <c r="F340" i="63"/>
  <c r="H12" i="63"/>
  <c r="H258" i="63"/>
  <c r="G176" i="63"/>
  <c r="F504" i="63"/>
  <c r="H26" i="63"/>
  <c r="F436" i="63"/>
  <c r="H272" i="63"/>
  <c r="F26" i="63"/>
  <c r="H190" i="63"/>
  <c r="H354" i="63"/>
  <c r="F354" i="63"/>
  <c r="F518" i="63"/>
  <c r="G354" i="63"/>
  <c r="H108" i="63"/>
  <c r="G436" i="63"/>
  <c r="H518" i="63"/>
  <c r="G272" i="63"/>
  <c r="H436" i="63"/>
  <c r="G26" i="63"/>
  <c r="F108" i="63"/>
  <c r="G518" i="63"/>
  <c r="G190" i="63"/>
  <c r="F272" i="63"/>
  <c r="F190" i="63"/>
  <c r="G108" i="63"/>
  <c r="H17" i="63"/>
  <c r="G427" i="63"/>
  <c r="F99" i="63"/>
  <c r="F181" i="63"/>
  <c r="H427" i="63"/>
  <c r="F509" i="63"/>
  <c r="G17" i="63"/>
  <c r="H263" i="63"/>
  <c r="G345" i="63"/>
  <c r="G99" i="63"/>
  <c r="G181" i="63"/>
  <c r="F345" i="63"/>
  <c r="H181" i="63"/>
  <c r="F17" i="63"/>
  <c r="H99" i="63"/>
  <c r="F427" i="63"/>
  <c r="H509" i="63"/>
  <c r="G509" i="63"/>
  <c r="G263" i="63"/>
  <c r="H345" i="63"/>
  <c r="F263" i="63"/>
  <c r="G34" i="63"/>
  <c r="F34" i="63"/>
  <c r="H116" i="63"/>
  <c r="F444" i="63"/>
  <c r="G444" i="63"/>
  <c r="H526" i="63"/>
  <c r="G526" i="63"/>
  <c r="H444" i="63"/>
  <c r="H198" i="63"/>
  <c r="F526" i="63"/>
  <c r="G198" i="63"/>
  <c r="F280" i="63"/>
  <c r="G116" i="63"/>
  <c r="G280" i="63"/>
  <c r="F116" i="63"/>
  <c r="F362" i="63"/>
  <c r="H362" i="63"/>
  <c r="F198" i="63"/>
  <c r="G362" i="63"/>
  <c r="H280" i="63"/>
  <c r="H34" i="63"/>
  <c r="K109" i="50"/>
  <c r="G109" i="50" s="1"/>
  <c r="L109" i="57"/>
  <c r="H109" i="57" s="1"/>
  <c r="K27" i="55"/>
  <c r="G27" i="55" s="1"/>
  <c r="L27" i="59"/>
  <c r="H27" i="59" s="1"/>
  <c r="K27" i="51"/>
  <c r="G27" i="51" s="1"/>
  <c r="K191" i="50"/>
  <c r="G191" i="50" s="1"/>
  <c r="L109" i="53"/>
  <c r="H109" i="53" s="1"/>
  <c r="K191" i="59"/>
  <c r="G191" i="59" s="1"/>
  <c r="K273" i="58"/>
  <c r="G273" i="58" s="1"/>
  <c r="L109" i="54"/>
  <c r="H109" i="54" s="1"/>
  <c r="M191" i="52"/>
  <c r="I191" i="52" s="1"/>
  <c r="K273" i="59"/>
  <c r="G273" i="59" s="1"/>
  <c r="K273" i="50"/>
  <c r="G273" i="50" s="1"/>
  <c r="M355" i="57"/>
  <c r="I355" i="57" s="1"/>
  <c r="K355" i="57"/>
  <c r="G355" i="57" s="1"/>
  <c r="L273" i="51"/>
  <c r="H273" i="51" s="1"/>
  <c r="L273" i="53"/>
  <c r="H273" i="53" s="1"/>
  <c r="K273" i="52"/>
  <c r="G273" i="52" s="1"/>
  <c r="K355" i="52"/>
  <c r="G355" i="52" s="1"/>
  <c r="M355" i="51"/>
  <c r="I355" i="51" s="1"/>
  <c r="K437" i="59"/>
  <c r="G437" i="59" s="1"/>
  <c r="K519" i="57"/>
  <c r="G519" i="57" s="1"/>
  <c r="L519" i="54"/>
  <c r="H519" i="54" s="1"/>
  <c r="L437" i="51"/>
  <c r="H437" i="51" s="1"/>
  <c r="K437" i="54"/>
  <c r="G437" i="54" s="1"/>
  <c r="K519" i="55"/>
  <c r="G519" i="55" s="1"/>
  <c r="L27" i="51"/>
  <c r="H27" i="51" s="1"/>
  <c r="K109" i="59"/>
  <c r="G109" i="59" s="1"/>
  <c r="M27" i="57"/>
  <c r="I27" i="57" s="1"/>
  <c r="K27" i="54"/>
  <c r="G27" i="54" s="1"/>
  <c r="M27" i="58"/>
  <c r="I27" i="58" s="1"/>
  <c r="M191" i="50"/>
  <c r="I191" i="50" s="1"/>
  <c r="M109" i="58"/>
  <c r="I109" i="58" s="1"/>
  <c r="L109" i="52"/>
  <c r="H109" i="52" s="1"/>
  <c r="L109" i="55"/>
  <c r="H109" i="55" s="1"/>
  <c r="M191" i="56"/>
  <c r="I191" i="56" s="1"/>
  <c r="K191" i="55"/>
  <c r="G191" i="55" s="1"/>
  <c r="K273" i="56"/>
  <c r="G273" i="56" s="1"/>
  <c r="M273" i="57"/>
  <c r="I273" i="57" s="1"/>
  <c r="L355" i="57"/>
  <c r="H355" i="57" s="1"/>
  <c r="L437" i="58"/>
  <c r="H437" i="58" s="1"/>
  <c r="M273" i="55"/>
  <c r="I273" i="55" s="1"/>
  <c r="M273" i="52"/>
  <c r="I273" i="52" s="1"/>
  <c r="L437" i="50"/>
  <c r="H437" i="50" s="1"/>
  <c r="L519" i="56"/>
  <c r="H519" i="56" s="1"/>
  <c r="K519" i="50"/>
  <c r="G519" i="50" s="1"/>
  <c r="M437" i="50"/>
  <c r="I437" i="50" s="1"/>
  <c r="M355" i="52"/>
  <c r="I355" i="52" s="1"/>
  <c r="M437" i="55"/>
  <c r="I437" i="55" s="1"/>
  <c r="L437" i="54"/>
  <c r="H437" i="54" s="1"/>
  <c r="K519" i="53"/>
  <c r="G519" i="53" s="1"/>
  <c r="M519" i="52"/>
  <c r="I519" i="52" s="1"/>
  <c r="M191" i="58"/>
  <c r="I191" i="58" s="1"/>
  <c r="M27" i="55"/>
  <c r="I27" i="55" s="1"/>
  <c r="K27" i="52"/>
  <c r="G27" i="52" s="1"/>
  <c r="K27" i="59"/>
  <c r="G27" i="59" s="1"/>
  <c r="L27" i="54"/>
  <c r="H27" i="54" s="1"/>
  <c r="M109" i="56"/>
  <c r="I109" i="56" s="1"/>
  <c r="L191" i="56"/>
  <c r="H191" i="56" s="1"/>
  <c r="L191" i="57"/>
  <c r="H191" i="57" s="1"/>
  <c r="M109" i="51"/>
  <c r="I109" i="51" s="1"/>
  <c r="M273" i="50"/>
  <c r="I273" i="50" s="1"/>
  <c r="M191" i="53"/>
  <c r="I191" i="53" s="1"/>
  <c r="M355" i="58"/>
  <c r="I355" i="58" s="1"/>
  <c r="M191" i="51"/>
  <c r="I191" i="51" s="1"/>
  <c r="M519" i="58"/>
  <c r="I519" i="58" s="1"/>
  <c r="L273" i="54"/>
  <c r="H273" i="54" s="1"/>
  <c r="L273" i="55"/>
  <c r="H273" i="55" s="1"/>
  <c r="K355" i="56"/>
  <c r="G355" i="56" s="1"/>
  <c r="K355" i="55"/>
  <c r="G355" i="55" s="1"/>
  <c r="K355" i="54"/>
  <c r="G355" i="54" s="1"/>
  <c r="M355" i="55"/>
  <c r="I355" i="55" s="1"/>
  <c r="L519" i="59"/>
  <c r="H519" i="59" s="1"/>
  <c r="M355" i="53"/>
  <c r="I355" i="53" s="1"/>
  <c r="M437" i="54"/>
  <c r="I437" i="54" s="1"/>
  <c r="L519" i="53"/>
  <c r="H519" i="53" s="1"/>
  <c r="L437" i="53"/>
  <c r="H437" i="53" s="1"/>
  <c r="K519" i="52"/>
  <c r="G519" i="52" s="1"/>
  <c r="L27" i="50"/>
  <c r="H27" i="50" s="1"/>
  <c r="M27" i="52"/>
  <c r="I27" i="52" s="1"/>
  <c r="M109" i="59"/>
  <c r="I109" i="59" s="1"/>
  <c r="L27" i="57"/>
  <c r="H27" i="57" s="1"/>
  <c r="L27" i="58"/>
  <c r="H27" i="58" s="1"/>
  <c r="L191" i="50"/>
  <c r="H191" i="50" s="1"/>
  <c r="L191" i="59"/>
  <c r="H191" i="59" s="1"/>
  <c r="K109" i="51"/>
  <c r="G109" i="51" s="1"/>
  <c r="K109" i="55"/>
  <c r="G109" i="55" s="1"/>
  <c r="M191" i="55"/>
  <c r="I191" i="55" s="1"/>
  <c r="L273" i="50"/>
  <c r="H273" i="50" s="1"/>
  <c r="M191" i="54"/>
  <c r="I191" i="54" s="1"/>
  <c r="M273" i="59"/>
  <c r="I273" i="59" s="1"/>
  <c r="M437" i="58"/>
  <c r="I437" i="58" s="1"/>
  <c r="L355" i="50"/>
  <c r="H355" i="50" s="1"/>
  <c r="M273" i="51"/>
  <c r="I273" i="51" s="1"/>
  <c r="M355" i="59"/>
  <c r="I355" i="59" s="1"/>
  <c r="M355" i="54"/>
  <c r="I355" i="54" s="1"/>
  <c r="L437" i="56"/>
  <c r="H437" i="56" s="1"/>
  <c r="K355" i="51"/>
  <c r="G355" i="51" s="1"/>
  <c r="L355" i="53"/>
  <c r="H355" i="53" s="1"/>
  <c r="L519" i="57"/>
  <c r="H519" i="57" s="1"/>
  <c r="M519" i="53"/>
  <c r="I519" i="53" s="1"/>
  <c r="M437" i="53"/>
  <c r="I437" i="53" s="1"/>
  <c r="M519" i="51"/>
  <c r="I519" i="51" s="1"/>
  <c r="L519" i="52"/>
  <c r="H519" i="52" s="1"/>
  <c r="K27" i="50"/>
  <c r="G27" i="50" s="1"/>
  <c r="M27" i="59"/>
  <c r="I27" i="59" s="1"/>
  <c r="L109" i="56"/>
  <c r="H109" i="56" s="1"/>
  <c r="L109" i="58"/>
  <c r="H109" i="58" s="1"/>
  <c r="L273" i="58"/>
  <c r="H273" i="58" s="1"/>
  <c r="M273" i="56"/>
  <c r="I273" i="56" s="1"/>
  <c r="L355" i="58"/>
  <c r="H355" i="58" s="1"/>
  <c r="K355" i="59"/>
  <c r="G355" i="59" s="1"/>
  <c r="L519" i="58"/>
  <c r="H519" i="58" s="1"/>
  <c r="L355" i="52"/>
  <c r="H355" i="52" s="1"/>
  <c r="L437" i="59"/>
  <c r="H437" i="59" s="1"/>
  <c r="K519" i="59"/>
  <c r="G519" i="59" s="1"/>
  <c r="M519" i="54"/>
  <c r="I519" i="54" s="1"/>
  <c r="K519" i="51"/>
  <c r="G519" i="51" s="1"/>
  <c r="M27" i="50"/>
  <c r="I27" i="50" s="1"/>
  <c r="M27" i="51"/>
  <c r="I27" i="51" s="1"/>
  <c r="K27" i="56"/>
  <c r="G27" i="56" s="1"/>
  <c r="K191" i="57"/>
  <c r="G191" i="57" s="1"/>
  <c r="M109" i="55"/>
  <c r="I109" i="55" s="1"/>
  <c r="K191" i="52"/>
  <c r="G191" i="52" s="1"/>
  <c r="L191" i="51"/>
  <c r="H191" i="51" s="1"/>
  <c r="K273" i="53"/>
  <c r="G273" i="53" s="1"/>
  <c r="M273" i="53"/>
  <c r="I273" i="53" s="1"/>
  <c r="K437" i="50"/>
  <c r="G437" i="50" s="1"/>
  <c r="L519" i="50"/>
  <c r="H519" i="50" s="1"/>
  <c r="L355" i="51"/>
  <c r="H355" i="51" s="1"/>
  <c r="L437" i="52"/>
  <c r="H437" i="52" s="1"/>
  <c r="L519" i="55"/>
  <c r="H519" i="55" s="1"/>
  <c r="M109" i="50"/>
  <c r="I109" i="50" s="1"/>
  <c r="L27" i="55"/>
  <c r="H27" i="55" s="1"/>
  <c r="M27" i="56"/>
  <c r="I27" i="56" s="1"/>
  <c r="M109" i="53"/>
  <c r="I109" i="53" s="1"/>
  <c r="K109" i="52"/>
  <c r="G109" i="52" s="1"/>
  <c r="L191" i="55"/>
  <c r="H191" i="55" s="1"/>
  <c r="K355" i="58"/>
  <c r="G355" i="58" s="1"/>
  <c r="K273" i="51"/>
  <c r="G273" i="51" s="1"/>
  <c r="L355" i="56"/>
  <c r="H355" i="56" s="1"/>
  <c r="L355" i="54"/>
  <c r="H355" i="54" s="1"/>
  <c r="M437" i="57"/>
  <c r="I437" i="57" s="1"/>
  <c r="M437" i="59"/>
  <c r="I437" i="59" s="1"/>
  <c r="K437" i="55"/>
  <c r="G437" i="55" s="1"/>
  <c r="L109" i="50"/>
  <c r="H109" i="50" s="1"/>
  <c r="L27" i="52"/>
  <c r="H27" i="52" s="1"/>
  <c r="M27" i="54"/>
  <c r="I27" i="54" s="1"/>
  <c r="K109" i="58"/>
  <c r="G109" i="58" s="1"/>
  <c r="K109" i="53"/>
  <c r="G109" i="53" s="1"/>
  <c r="L273" i="56"/>
  <c r="H273" i="56" s="1"/>
  <c r="K191" i="54"/>
  <c r="G191" i="54" s="1"/>
  <c r="M273" i="54"/>
  <c r="I273" i="54" s="1"/>
  <c r="K519" i="58"/>
  <c r="G519" i="58" s="1"/>
  <c r="M437" i="56"/>
  <c r="I437" i="56" s="1"/>
  <c r="L355" i="55"/>
  <c r="H355" i="55" s="1"/>
  <c r="M519" i="50"/>
  <c r="I519" i="50" s="1"/>
  <c r="K437" i="51"/>
  <c r="G437" i="51" s="1"/>
  <c r="L27" i="53"/>
  <c r="H27" i="53" s="1"/>
  <c r="K109" i="54"/>
  <c r="G109" i="54" s="1"/>
  <c r="L273" i="57"/>
  <c r="H273" i="57" s="1"/>
  <c r="K273" i="54"/>
  <c r="G273" i="54" s="1"/>
  <c r="K519" i="56"/>
  <c r="G519" i="56" s="1"/>
  <c r="K437" i="53"/>
  <c r="G437" i="53" s="1"/>
  <c r="M191" i="57"/>
  <c r="I191" i="57" s="1"/>
  <c r="M519" i="56"/>
  <c r="I519" i="56" s="1"/>
  <c r="K27" i="57"/>
  <c r="G27" i="57" s="1"/>
  <c r="M109" i="52"/>
  <c r="I109" i="52" s="1"/>
  <c r="K191" i="53"/>
  <c r="G191" i="53" s="1"/>
  <c r="M355" i="50"/>
  <c r="I355" i="50" s="1"/>
  <c r="L437" i="57"/>
  <c r="H437" i="57" s="1"/>
  <c r="K519" i="54"/>
  <c r="G519" i="54" s="1"/>
  <c r="L191" i="54"/>
  <c r="H191" i="54" s="1"/>
  <c r="L109" i="59"/>
  <c r="H109" i="59" s="1"/>
  <c r="M273" i="58"/>
  <c r="I273" i="58" s="1"/>
  <c r="L191" i="52"/>
  <c r="H191" i="52" s="1"/>
  <c r="K437" i="58"/>
  <c r="G437" i="58" s="1"/>
  <c r="K437" i="56"/>
  <c r="G437" i="56" s="1"/>
  <c r="M437" i="52"/>
  <c r="I437" i="52" s="1"/>
  <c r="K27" i="58"/>
  <c r="G27" i="58" s="1"/>
  <c r="L273" i="52"/>
  <c r="H273" i="52" s="1"/>
  <c r="K27" i="53"/>
  <c r="G27" i="53" s="1"/>
  <c r="K191" i="56"/>
  <c r="G191" i="56" s="1"/>
  <c r="K191" i="51"/>
  <c r="G191" i="51" s="1"/>
  <c r="K273" i="55"/>
  <c r="G273" i="55" s="1"/>
  <c r="K437" i="57"/>
  <c r="G437" i="57" s="1"/>
  <c r="L437" i="55"/>
  <c r="H437" i="55" s="1"/>
  <c r="L191" i="58"/>
  <c r="H191" i="58" s="1"/>
  <c r="K437" i="52"/>
  <c r="G437" i="52" s="1"/>
  <c r="L109" i="51"/>
  <c r="H109" i="51" s="1"/>
  <c r="L355" i="59"/>
  <c r="H355" i="59" s="1"/>
  <c r="M109" i="57"/>
  <c r="I109" i="57" s="1"/>
  <c r="L273" i="59"/>
  <c r="H273" i="59" s="1"/>
  <c r="L27" i="56"/>
  <c r="H27" i="56" s="1"/>
  <c r="K355" i="50"/>
  <c r="G355" i="50" s="1"/>
  <c r="M109" i="54"/>
  <c r="I109" i="54" s="1"/>
  <c r="M519" i="59"/>
  <c r="I519" i="59" s="1"/>
  <c r="M437" i="51"/>
  <c r="I437" i="51" s="1"/>
  <c r="L519" i="51"/>
  <c r="H519" i="51" s="1"/>
  <c r="M355" i="56"/>
  <c r="I355" i="56" s="1"/>
  <c r="K191" i="58"/>
  <c r="G191" i="58" s="1"/>
  <c r="M191" i="59"/>
  <c r="I191" i="59" s="1"/>
  <c r="K355" i="53"/>
  <c r="G355" i="53" s="1"/>
  <c r="L191" i="53"/>
  <c r="H191" i="53" s="1"/>
  <c r="M27" i="53"/>
  <c r="I27" i="53" s="1"/>
  <c r="K109" i="56"/>
  <c r="G109" i="56" s="1"/>
  <c r="K109" i="57"/>
  <c r="G109" i="57" s="1"/>
  <c r="K273" i="57"/>
  <c r="G273" i="57" s="1"/>
  <c r="M519" i="57"/>
  <c r="I519" i="57" s="1"/>
  <c r="M519" i="55"/>
  <c r="I519" i="55" s="1"/>
  <c r="M101" i="54"/>
  <c r="I101" i="54" s="1"/>
  <c r="K19" i="52"/>
  <c r="G19" i="52" s="1"/>
  <c r="K19" i="57"/>
  <c r="G19" i="57" s="1"/>
  <c r="M19" i="55"/>
  <c r="I19" i="55" s="1"/>
  <c r="M19" i="58"/>
  <c r="I19" i="58" s="1"/>
  <c r="L19" i="54"/>
  <c r="H19" i="54" s="1"/>
  <c r="L101" i="52"/>
  <c r="H101" i="52" s="1"/>
  <c r="K183" i="56"/>
  <c r="G183" i="56" s="1"/>
  <c r="M183" i="54"/>
  <c r="I183" i="54" s="1"/>
  <c r="K265" i="58"/>
  <c r="G265" i="58" s="1"/>
  <c r="L183" i="52"/>
  <c r="H183" i="52" s="1"/>
  <c r="L183" i="53"/>
  <c r="H183" i="53" s="1"/>
  <c r="L183" i="59"/>
  <c r="H183" i="59" s="1"/>
  <c r="L265" i="51"/>
  <c r="H265" i="51" s="1"/>
  <c r="K347" i="58"/>
  <c r="G347" i="58" s="1"/>
  <c r="M265" i="52"/>
  <c r="I265" i="52" s="1"/>
  <c r="K347" i="52"/>
  <c r="G347" i="52" s="1"/>
  <c r="M429" i="55"/>
  <c r="I429" i="55" s="1"/>
  <c r="M511" i="58"/>
  <c r="I511" i="58" s="1"/>
  <c r="M347" i="57"/>
  <c r="I347" i="57" s="1"/>
  <c r="M347" i="59"/>
  <c r="I347" i="59" s="1"/>
  <c r="K511" i="55"/>
  <c r="G511" i="55" s="1"/>
  <c r="M429" i="53"/>
  <c r="I429" i="53" s="1"/>
  <c r="L429" i="53"/>
  <c r="H429" i="53" s="1"/>
  <c r="K429" i="59"/>
  <c r="G429" i="59" s="1"/>
  <c r="K429" i="52"/>
  <c r="G429" i="52" s="1"/>
  <c r="L101" i="54"/>
  <c r="H101" i="54" s="1"/>
  <c r="M183" i="55"/>
  <c r="I183" i="55" s="1"/>
  <c r="K19" i="53"/>
  <c r="G19" i="53" s="1"/>
  <c r="M101" i="55"/>
  <c r="I101" i="55" s="1"/>
  <c r="K101" i="51"/>
  <c r="G101" i="51" s="1"/>
  <c r="K19" i="51"/>
  <c r="G19" i="51" s="1"/>
  <c r="M101" i="57"/>
  <c r="I101" i="57" s="1"/>
  <c r="L183" i="58"/>
  <c r="H183" i="58" s="1"/>
  <c r="K183" i="58"/>
  <c r="G183" i="58" s="1"/>
  <c r="K265" i="54"/>
  <c r="G265" i="54" s="1"/>
  <c r="L265" i="56"/>
  <c r="H265" i="56" s="1"/>
  <c r="M183" i="57"/>
  <c r="I183" i="57" s="1"/>
  <c r="M265" i="50"/>
  <c r="I265" i="50" s="1"/>
  <c r="K265" i="51"/>
  <c r="G265" i="51" s="1"/>
  <c r="L347" i="55"/>
  <c r="H347" i="55" s="1"/>
  <c r="K265" i="57"/>
  <c r="G265" i="57" s="1"/>
  <c r="M429" i="54"/>
  <c r="I429" i="54" s="1"/>
  <c r="K429" i="54"/>
  <c r="G429" i="54" s="1"/>
  <c r="M347" i="51"/>
  <c r="I347" i="51" s="1"/>
  <c r="L347" i="51"/>
  <c r="H347" i="51" s="1"/>
  <c r="M511" i="55"/>
  <c r="I511" i="55" s="1"/>
  <c r="K429" i="51"/>
  <c r="G429" i="51" s="1"/>
  <c r="K429" i="57"/>
  <c r="G429" i="57" s="1"/>
  <c r="M429" i="57"/>
  <c r="I429" i="57" s="1"/>
  <c r="K511" i="57"/>
  <c r="G511" i="57" s="1"/>
  <c r="K511" i="53"/>
  <c r="G511" i="53" s="1"/>
  <c r="K101" i="54"/>
  <c r="G101" i="54" s="1"/>
  <c r="K19" i="59"/>
  <c r="G19" i="59" s="1"/>
  <c r="L19" i="59"/>
  <c r="H19" i="59" s="1"/>
  <c r="K101" i="58"/>
  <c r="G101" i="58" s="1"/>
  <c r="L101" i="51"/>
  <c r="H101" i="51" s="1"/>
  <c r="L19" i="58"/>
  <c r="H19" i="58" s="1"/>
  <c r="M101" i="59"/>
  <c r="I101" i="59" s="1"/>
  <c r="L183" i="54"/>
  <c r="H183" i="54" s="1"/>
  <c r="M183" i="56"/>
  <c r="I183" i="56" s="1"/>
  <c r="L183" i="51"/>
  <c r="H183" i="51" s="1"/>
  <c r="M265" i="55"/>
  <c r="I265" i="55" s="1"/>
  <c r="L265" i="58"/>
  <c r="H265" i="58" s="1"/>
  <c r="L265" i="59"/>
  <c r="H265" i="59" s="1"/>
  <c r="L347" i="58"/>
  <c r="H347" i="58" s="1"/>
  <c r="M265" i="57"/>
  <c r="I265" i="57" s="1"/>
  <c r="M265" i="59"/>
  <c r="I265" i="59" s="1"/>
  <c r="K429" i="58"/>
  <c r="G429" i="58" s="1"/>
  <c r="M429" i="56"/>
  <c r="I429" i="56" s="1"/>
  <c r="M347" i="50"/>
  <c r="I347" i="50" s="1"/>
  <c r="K347" i="50"/>
  <c r="G347" i="50" s="1"/>
  <c r="M511" i="54"/>
  <c r="I511" i="54" s="1"/>
  <c r="L429" i="51"/>
  <c r="H429" i="51" s="1"/>
  <c r="L511" i="59"/>
  <c r="H511" i="59" s="1"/>
  <c r="K511" i="59"/>
  <c r="G511" i="59" s="1"/>
  <c r="M511" i="50"/>
  <c r="I511" i="50" s="1"/>
  <c r="M511" i="53"/>
  <c r="I511" i="53" s="1"/>
  <c r="M19" i="50"/>
  <c r="I19" i="50" s="1"/>
  <c r="L19" i="55"/>
  <c r="H19" i="55" s="1"/>
  <c r="K101" i="55"/>
  <c r="G101" i="55" s="1"/>
  <c r="K183" i="55"/>
  <c r="G183" i="55" s="1"/>
  <c r="M19" i="56"/>
  <c r="I19" i="56" s="1"/>
  <c r="M101" i="56"/>
  <c r="I101" i="56" s="1"/>
  <c r="M101" i="50"/>
  <c r="I101" i="50" s="1"/>
  <c r="K101" i="57"/>
  <c r="G101" i="57" s="1"/>
  <c r="M101" i="53"/>
  <c r="I101" i="53" s="1"/>
  <c r="K183" i="51"/>
  <c r="G183" i="51" s="1"/>
  <c r="L265" i="55"/>
  <c r="H265" i="55" s="1"/>
  <c r="M183" i="50"/>
  <c r="I183" i="50" s="1"/>
  <c r="K265" i="56"/>
  <c r="G265" i="56" s="1"/>
  <c r="K265" i="50"/>
  <c r="G265" i="50" s="1"/>
  <c r="M347" i="58"/>
  <c r="I347" i="58" s="1"/>
  <c r="L265" i="53"/>
  <c r="H265" i="53" s="1"/>
  <c r="L347" i="56"/>
  <c r="H347" i="56" s="1"/>
  <c r="K347" i="59"/>
  <c r="G347" i="59" s="1"/>
  <c r="K511" i="58"/>
  <c r="G511" i="58" s="1"/>
  <c r="K511" i="54"/>
  <c r="G511" i="54" s="1"/>
  <c r="M347" i="52"/>
  <c r="I347" i="52" s="1"/>
  <c r="L347" i="53"/>
  <c r="H347" i="53" s="1"/>
  <c r="K429" i="53"/>
  <c r="G429" i="53" s="1"/>
  <c r="M429" i="59"/>
  <c r="I429" i="59" s="1"/>
  <c r="L429" i="59"/>
  <c r="H429" i="59" s="1"/>
  <c r="L429" i="52"/>
  <c r="H429" i="52" s="1"/>
  <c r="M429" i="52"/>
  <c r="I429" i="52" s="1"/>
  <c r="K19" i="50"/>
  <c r="G19" i="50" s="1"/>
  <c r="M19" i="53"/>
  <c r="I19" i="53" s="1"/>
  <c r="K19" i="54"/>
  <c r="G19" i="54" s="1"/>
  <c r="L101" i="50"/>
  <c r="H101" i="50" s="1"/>
  <c r="K183" i="54"/>
  <c r="G183" i="54" s="1"/>
  <c r="M183" i="52"/>
  <c r="I183" i="52" s="1"/>
  <c r="K183" i="59"/>
  <c r="G183" i="59" s="1"/>
  <c r="M347" i="55"/>
  <c r="I347" i="55" s="1"/>
  <c r="L347" i="54"/>
  <c r="H347" i="54" s="1"/>
  <c r="K347" i="51"/>
  <c r="G347" i="51" s="1"/>
  <c r="K429" i="56"/>
  <c r="G429" i="56" s="1"/>
  <c r="L429" i="57"/>
  <c r="H429" i="57" s="1"/>
  <c r="L511" i="51"/>
  <c r="H511" i="51" s="1"/>
  <c r="M429" i="51"/>
  <c r="I429" i="51" s="1"/>
  <c r="L19" i="52"/>
  <c r="H19" i="52" s="1"/>
  <c r="K183" i="50"/>
  <c r="G183" i="50" s="1"/>
  <c r="L347" i="57"/>
  <c r="H347" i="57" s="1"/>
  <c r="M511" i="52"/>
  <c r="I511" i="52" s="1"/>
  <c r="M101" i="51"/>
  <c r="I101" i="51" s="1"/>
  <c r="L19" i="57"/>
  <c r="H19" i="57" s="1"/>
  <c r="M19" i="59"/>
  <c r="I19" i="59" s="1"/>
  <c r="K101" i="50"/>
  <c r="G101" i="50" s="1"/>
  <c r="L101" i="53"/>
  <c r="H101" i="53" s="1"/>
  <c r="K183" i="57"/>
  <c r="G183" i="57" s="1"/>
  <c r="M183" i="59"/>
  <c r="I183" i="59" s="1"/>
  <c r="M265" i="53"/>
  <c r="I265" i="53" s="1"/>
  <c r="K347" i="54"/>
  <c r="G347" i="54" s="1"/>
  <c r="L347" i="50"/>
  <c r="H347" i="50" s="1"/>
  <c r="L429" i="58"/>
  <c r="H429" i="58" s="1"/>
  <c r="L511" i="57"/>
  <c r="H511" i="57" s="1"/>
  <c r="K511" i="50"/>
  <c r="G511" i="50" s="1"/>
  <c r="M19" i="52"/>
  <c r="I19" i="52" s="1"/>
  <c r="M183" i="53"/>
  <c r="I183" i="53" s="1"/>
  <c r="K347" i="53"/>
  <c r="G347" i="53" s="1"/>
  <c r="L19" i="50"/>
  <c r="H19" i="50" s="1"/>
  <c r="L183" i="55"/>
  <c r="H183" i="55" s="1"/>
  <c r="L101" i="55"/>
  <c r="H101" i="55" s="1"/>
  <c r="K101" i="59"/>
  <c r="G101" i="59" s="1"/>
  <c r="L101" i="59"/>
  <c r="H101" i="59" s="1"/>
  <c r="M265" i="56"/>
  <c r="I265" i="56" s="1"/>
  <c r="M183" i="51"/>
  <c r="I183" i="51" s="1"/>
  <c r="K347" i="56"/>
  <c r="G347" i="56" s="1"/>
  <c r="M347" i="56"/>
  <c r="I347" i="56" s="1"/>
  <c r="L429" i="55"/>
  <c r="H429" i="55" s="1"/>
  <c r="K511" i="56"/>
  <c r="G511" i="56" s="1"/>
  <c r="K511" i="51"/>
  <c r="G511" i="51" s="1"/>
  <c r="K429" i="50"/>
  <c r="G429" i="50" s="1"/>
  <c r="K101" i="52"/>
  <c r="G101" i="52" s="1"/>
  <c r="K347" i="55"/>
  <c r="G347" i="55" s="1"/>
  <c r="M511" i="57"/>
  <c r="I511" i="57" s="1"/>
  <c r="L19" i="51"/>
  <c r="H19" i="51" s="1"/>
  <c r="L19" i="53"/>
  <c r="H19" i="53" s="1"/>
  <c r="M19" i="54"/>
  <c r="I19" i="54" s="1"/>
  <c r="M101" i="52"/>
  <c r="I101" i="52" s="1"/>
  <c r="M183" i="58"/>
  <c r="I183" i="58" s="1"/>
  <c r="K265" i="55"/>
  <c r="G265" i="55" s="1"/>
  <c r="L265" i="54"/>
  <c r="H265" i="54" s="1"/>
  <c r="L265" i="50"/>
  <c r="H265" i="50" s="1"/>
  <c r="L347" i="52"/>
  <c r="H347" i="52" s="1"/>
  <c r="L429" i="56"/>
  <c r="H429" i="56" s="1"/>
  <c r="K429" i="55"/>
  <c r="G429" i="55" s="1"/>
  <c r="M429" i="50"/>
  <c r="I429" i="50" s="1"/>
  <c r="M511" i="59"/>
  <c r="I511" i="59" s="1"/>
  <c r="K101" i="56"/>
  <c r="G101" i="56" s="1"/>
  <c r="K265" i="59"/>
  <c r="G265" i="59" s="1"/>
  <c r="L347" i="59"/>
  <c r="H347" i="59" s="1"/>
  <c r="M101" i="58"/>
  <c r="I101" i="58" s="1"/>
  <c r="M265" i="58"/>
  <c r="I265" i="58" s="1"/>
  <c r="M347" i="54"/>
  <c r="I347" i="54" s="1"/>
  <c r="L511" i="54"/>
  <c r="H511" i="54" s="1"/>
  <c r="K101" i="53"/>
  <c r="G101" i="53" s="1"/>
  <c r="L429" i="50"/>
  <c r="H429" i="50" s="1"/>
  <c r="K183" i="53"/>
  <c r="G183" i="53" s="1"/>
  <c r="K183" i="52"/>
  <c r="G183" i="52" s="1"/>
  <c r="K265" i="53"/>
  <c r="G265" i="53" s="1"/>
  <c r="M19" i="51"/>
  <c r="I19" i="51" s="1"/>
  <c r="L101" i="56"/>
  <c r="H101" i="56" s="1"/>
  <c r="M265" i="54"/>
  <c r="I265" i="54" s="1"/>
  <c r="L429" i="54"/>
  <c r="H429" i="54" s="1"/>
  <c r="M347" i="53"/>
  <c r="I347" i="53" s="1"/>
  <c r="M511" i="56"/>
  <c r="I511" i="56" s="1"/>
  <c r="K265" i="52"/>
  <c r="G265" i="52" s="1"/>
  <c r="K19" i="56"/>
  <c r="G19" i="56" s="1"/>
  <c r="K511" i="52"/>
  <c r="G511" i="52" s="1"/>
  <c r="L183" i="57"/>
  <c r="H183" i="57" s="1"/>
  <c r="K19" i="55"/>
  <c r="G19" i="55" s="1"/>
  <c r="L183" i="56"/>
  <c r="H183" i="56" s="1"/>
  <c r="L183" i="50"/>
  <c r="H183" i="50" s="1"/>
  <c r="L511" i="58"/>
  <c r="H511" i="58" s="1"/>
  <c r="M511" i="51"/>
  <c r="I511" i="51" s="1"/>
  <c r="L19" i="56"/>
  <c r="H19" i="56" s="1"/>
  <c r="L101" i="58"/>
  <c r="H101" i="58" s="1"/>
  <c r="L511" i="53"/>
  <c r="H511" i="53" s="1"/>
  <c r="L511" i="56"/>
  <c r="H511" i="56" s="1"/>
  <c r="K19" i="58"/>
  <c r="G19" i="58" s="1"/>
  <c r="L511" i="52"/>
  <c r="H511" i="52" s="1"/>
  <c r="M19" i="57"/>
  <c r="I19" i="57" s="1"/>
  <c r="L101" i="57"/>
  <c r="H101" i="57" s="1"/>
  <c r="L265" i="52"/>
  <c r="H265" i="52" s="1"/>
  <c r="K347" i="57"/>
  <c r="G347" i="57" s="1"/>
  <c r="L511" i="50"/>
  <c r="H511" i="50" s="1"/>
  <c r="M265" i="51"/>
  <c r="I265" i="51" s="1"/>
  <c r="M429" i="58"/>
  <c r="I429" i="58" s="1"/>
  <c r="L265" i="57"/>
  <c r="H265" i="57" s="1"/>
  <c r="L511" i="55"/>
  <c r="H511" i="55" s="1"/>
  <c r="L94" i="55"/>
  <c r="H94" i="55" s="1"/>
  <c r="L258" i="57"/>
  <c r="H258" i="57" s="1"/>
  <c r="M94" i="52"/>
  <c r="I94" i="52" s="1"/>
  <c r="K94" i="54"/>
  <c r="G94" i="54" s="1"/>
  <c r="M12" i="59"/>
  <c r="I12" i="59" s="1"/>
  <c r="M12" i="54"/>
  <c r="I12" i="54" s="1"/>
  <c r="L94" i="58"/>
  <c r="H94" i="58" s="1"/>
  <c r="M258" i="51"/>
  <c r="I258" i="51" s="1"/>
  <c r="L258" i="55"/>
  <c r="H258" i="55" s="1"/>
  <c r="K94" i="56"/>
  <c r="G94" i="56" s="1"/>
  <c r="M340" i="55"/>
  <c r="I340" i="55" s="1"/>
  <c r="L176" i="53"/>
  <c r="H176" i="53" s="1"/>
  <c r="K176" i="54"/>
  <c r="G176" i="54" s="1"/>
  <c r="M258" i="59"/>
  <c r="I258" i="59" s="1"/>
  <c r="L504" i="51"/>
  <c r="H504" i="51" s="1"/>
  <c r="L258" i="56"/>
  <c r="H258" i="56" s="1"/>
  <c r="K422" i="51"/>
  <c r="G422" i="51" s="1"/>
  <c r="K422" i="57"/>
  <c r="G422" i="57" s="1"/>
  <c r="M340" i="59"/>
  <c r="I340" i="59" s="1"/>
  <c r="M422" i="52"/>
  <c r="I422" i="52" s="1"/>
  <c r="K504" i="59"/>
  <c r="G504" i="59" s="1"/>
  <c r="M422" i="50"/>
  <c r="I422" i="50" s="1"/>
  <c r="K12" i="50"/>
  <c r="G12" i="50" s="1"/>
  <c r="K94" i="55"/>
  <c r="G94" i="55" s="1"/>
  <c r="M94" i="59"/>
  <c r="I94" i="59" s="1"/>
  <c r="K12" i="57"/>
  <c r="G12" i="57" s="1"/>
  <c r="M12" i="58"/>
  <c r="I12" i="58" s="1"/>
  <c r="L94" i="54"/>
  <c r="H94" i="54" s="1"/>
  <c r="L12" i="56"/>
  <c r="H12" i="56" s="1"/>
  <c r="K94" i="58"/>
  <c r="G94" i="58" s="1"/>
  <c r="M176" i="57"/>
  <c r="I176" i="57" s="1"/>
  <c r="M176" i="59"/>
  <c r="I176" i="59" s="1"/>
  <c r="K176" i="57"/>
  <c r="G176" i="57" s="1"/>
  <c r="M176" i="58"/>
  <c r="I176" i="58" s="1"/>
  <c r="K258" i="50"/>
  <c r="G258" i="50" s="1"/>
  <c r="K340" i="51"/>
  <c r="G340" i="51" s="1"/>
  <c r="L176" i="56"/>
  <c r="H176" i="56" s="1"/>
  <c r="K258" i="54"/>
  <c r="G258" i="54" s="1"/>
  <c r="M422" i="51"/>
  <c r="I422" i="51" s="1"/>
  <c r="K340" i="50"/>
  <c r="G340" i="50" s="1"/>
  <c r="M504" i="57"/>
  <c r="I504" i="57" s="1"/>
  <c r="M258" i="53"/>
  <c r="I258" i="53" s="1"/>
  <c r="L504" i="50"/>
  <c r="H504" i="50" s="1"/>
  <c r="L422" i="59"/>
  <c r="H422" i="59" s="1"/>
  <c r="K340" i="54"/>
  <c r="G340" i="54" s="1"/>
  <c r="L12" i="50"/>
  <c r="H12" i="50" s="1"/>
  <c r="M258" i="57"/>
  <c r="I258" i="57" s="1"/>
  <c r="K12" i="51"/>
  <c r="G12" i="51" s="1"/>
  <c r="L12" i="52"/>
  <c r="H12" i="52" s="1"/>
  <c r="K12" i="53"/>
  <c r="G12" i="53" s="1"/>
  <c r="K12" i="55"/>
  <c r="G12" i="55" s="1"/>
  <c r="L176" i="55"/>
  <c r="H176" i="55" s="1"/>
  <c r="M176" i="50"/>
  <c r="I176" i="50" s="1"/>
  <c r="K94" i="53"/>
  <c r="G94" i="53" s="1"/>
  <c r="K176" i="52"/>
  <c r="G176" i="52" s="1"/>
  <c r="M176" i="51"/>
  <c r="I176" i="51" s="1"/>
  <c r="L340" i="55"/>
  <c r="H340" i="55" s="1"/>
  <c r="L340" i="57"/>
  <c r="H340" i="57" s="1"/>
  <c r="L258" i="59"/>
  <c r="H258" i="59" s="1"/>
  <c r="M258" i="52"/>
  <c r="I258" i="52" s="1"/>
  <c r="L504" i="57"/>
  <c r="H504" i="57" s="1"/>
  <c r="L422" i="55"/>
  <c r="H422" i="55" s="1"/>
  <c r="K258" i="58"/>
  <c r="G258" i="58" s="1"/>
  <c r="M258" i="58"/>
  <c r="I258" i="58" s="1"/>
  <c r="M340" i="50"/>
  <c r="I340" i="50" s="1"/>
  <c r="L340" i="58"/>
  <c r="H340" i="58" s="1"/>
  <c r="K422" i="52"/>
  <c r="G422" i="52" s="1"/>
  <c r="L504" i="52"/>
  <c r="H504" i="52" s="1"/>
  <c r="M94" i="50"/>
  <c r="I94" i="50" s="1"/>
  <c r="M94" i="54"/>
  <c r="I94" i="54" s="1"/>
  <c r="L12" i="55"/>
  <c r="H12" i="55" s="1"/>
  <c r="K94" i="59"/>
  <c r="G94" i="59" s="1"/>
  <c r="L12" i="51"/>
  <c r="H12" i="51" s="1"/>
  <c r="K94" i="57"/>
  <c r="G94" i="57" s="1"/>
  <c r="M176" i="55"/>
  <c r="I176" i="55" s="1"/>
  <c r="M94" i="58"/>
  <c r="I94" i="58" s="1"/>
  <c r="L176" i="50"/>
  <c r="H176" i="50" s="1"/>
  <c r="L94" i="51"/>
  <c r="H94" i="51" s="1"/>
  <c r="L258" i="51"/>
  <c r="H258" i="51" s="1"/>
  <c r="L176" i="58"/>
  <c r="H176" i="58" s="1"/>
  <c r="K176" i="53"/>
  <c r="G176" i="53" s="1"/>
  <c r="M176" i="54"/>
  <c r="I176" i="54" s="1"/>
  <c r="K258" i="59"/>
  <c r="G258" i="59" s="1"/>
  <c r="M258" i="56"/>
  <c r="I258" i="56" s="1"/>
  <c r="K340" i="59"/>
  <c r="G340" i="59" s="1"/>
  <c r="K258" i="53"/>
  <c r="G258" i="53" s="1"/>
  <c r="M504" i="51"/>
  <c r="I504" i="51" s="1"/>
  <c r="L258" i="54"/>
  <c r="H258" i="54" s="1"/>
  <c r="L504" i="59"/>
  <c r="H504" i="59" s="1"/>
  <c r="M340" i="54"/>
  <c r="I340" i="54" s="1"/>
  <c r="K94" i="50"/>
  <c r="G94" i="50" s="1"/>
  <c r="L12" i="57"/>
  <c r="H12" i="57" s="1"/>
  <c r="L12" i="53"/>
  <c r="H12" i="53" s="1"/>
  <c r="K12" i="56"/>
  <c r="G12" i="56" s="1"/>
  <c r="L176" i="57"/>
  <c r="H176" i="57" s="1"/>
  <c r="L176" i="51"/>
  <c r="H176" i="51" s="1"/>
  <c r="L258" i="52"/>
  <c r="H258" i="52" s="1"/>
  <c r="K258" i="52"/>
  <c r="G258" i="52" s="1"/>
  <c r="K340" i="52"/>
  <c r="G340" i="52" s="1"/>
  <c r="M422" i="57"/>
  <c r="I422" i="57" s="1"/>
  <c r="M422" i="59"/>
  <c r="I422" i="59" s="1"/>
  <c r="L340" i="56"/>
  <c r="H340" i="56" s="1"/>
  <c r="L422" i="58"/>
  <c r="H422" i="58" s="1"/>
  <c r="L422" i="56"/>
  <c r="H422" i="56" s="1"/>
  <c r="L422" i="54"/>
  <c r="H422" i="54" s="1"/>
  <c r="M12" i="50"/>
  <c r="I12" i="50" s="1"/>
  <c r="M12" i="52"/>
  <c r="I12" i="52" s="1"/>
  <c r="M94" i="57"/>
  <c r="I94" i="57" s="1"/>
  <c r="K176" i="55"/>
  <c r="G176" i="55" s="1"/>
  <c r="M258" i="55"/>
  <c r="I258" i="55" s="1"/>
  <c r="K176" i="51"/>
  <c r="G176" i="51" s="1"/>
  <c r="L176" i="54"/>
  <c r="H176" i="54" s="1"/>
  <c r="K340" i="55"/>
  <c r="G340" i="55" s="1"/>
  <c r="L504" i="55"/>
  <c r="H504" i="55" s="1"/>
  <c r="K504" i="55"/>
  <c r="G504" i="55" s="1"/>
  <c r="L422" i="52"/>
  <c r="H422" i="52" s="1"/>
  <c r="L340" i="53"/>
  <c r="H340" i="53" s="1"/>
  <c r="L504" i="54"/>
  <c r="H504" i="54" s="1"/>
  <c r="M504" i="56"/>
  <c r="I504" i="56" s="1"/>
  <c r="K504" i="56"/>
  <c r="G504" i="56" s="1"/>
  <c r="L94" i="50"/>
  <c r="H94" i="50" s="1"/>
  <c r="K258" i="57"/>
  <c r="G258" i="57" s="1"/>
  <c r="L94" i="57"/>
  <c r="H94" i="57" s="1"/>
  <c r="K12" i="54"/>
  <c r="G12" i="54" s="1"/>
  <c r="K176" i="59"/>
  <c r="G176" i="59" s="1"/>
  <c r="M94" i="51"/>
  <c r="I94" i="51" s="1"/>
  <c r="K176" i="56"/>
  <c r="G176" i="56" s="1"/>
  <c r="L340" i="50"/>
  <c r="H340" i="50" s="1"/>
  <c r="K258" i="56"/>
  <c r="G258" i="56" s="1"/>
  <c r="L258" i="53"/>
  <c r="H258" i="53" s="1"/>
  <c r="K504" i="50"/>
  <c r="G504" i="50" s="1"/>
  <c r="L422" i="50"/>
  <c r="H422" i="50" s="1"/>
  <c r="K422" i="56"/>
  <c r="G422" i="56" s="1"/>
  <c r="L422" i="53"/>
  <c r="H422" i="53" s="1"/>
  <c r="L504" i="58"/>
  <c r="H504" i="58" s="1"/>
  <c r="M12" i="51"/>
  <c r="I12" i="51" s="1"/>
  <c r="L94" i="59"/>
  <c r="H94" i="59" s="1"/>
  <c r="K12" i="59"/>
  <c r="G12" i="59" s="1"/>
  <c r="K176" i="50"/>
  <c r="G176" i="50" s="1"/>
  <c r="L176" i="52"/>
  <c r="H176" i="52" s="1"/>
  <c r="M176" i="52"/>
  <c r="I176" i="52" s="1"/>
  <c r="K176" i="58"/>
  <c r="G176" i="58" s="1"/>
  <c r="L258" i="58"/>
  <c r="H258" i="58" s="1"/>
  <c r="L422" i="51"/>
  <c r="H422" i="51" s="1"/>
  <c r="K422" i="55"/>
  <c r="G422" i="55" s="1"/>
  <c r="K340" i="58"/>
  <c r="G340" i="58" s="1"/>
  <c r="M340" i="56"/>
  <c r="I340" i="56" s="1"/>
  <c r="K422" i="58"/>
  <c r="G422" i="58" s="1"/>
  <c r="L504" i="53"/>
  <c r="H504" i="53" s="1"/>
  <c r="K422" i="54"/>
  <c r="G422" i="54" s="1"/>
  <c r="M94" i="55"/>
  <c r="I94" i="55" s="1"/>
  <c r="L12" i="54"/>
  <c r="H12" i="54" s="1"/>
  <c r="K258" i="55"/>
  <c r="G258" i="55" s="1"/>
  <c r="M340" i="51"/>
  <c r="I340" i="51" s="1"/>
  <c r="K504" i="51"/>
  <c r="G504" i="51" s="1"/>
  <c r="K422" i="50"/>
  <c r="G422" i="50" s="1"/>
  <c r="K504" i="54"/>
  <c r="G504" i="54" s="1"/>
  <c r="M422" i="58"/>
  <c r="I422" i="58" s="1"/>
  <c r="K12" i="58"/>
  <c r="G12" i="58" s="1"/>
  <c r="L12" i="58"/>
  <c r="H12" i="58" s="1"/>
  <c r="L176" i="59"/>
  <c r="H176" i="59" s="1"/>
  <c r="M176" i="56"/>
  <c r="I176" i="56" s="1"/>
  <c r="M258" i="54"/>
  <c r="I258" i="54" s="1"/>
  <c r="K422" i="59"/>
  <c r="G422" i="59" s="1"/>
  <c r="M422" i="56"/>
  <c r="I422" i="56" s="1"/>
  <c r="K504" i="58"/>
  <c r="G504" i="58" s="1"/>
  <c r="M12" i="55"/>
  <c r="I12" i="55" s="1"/>
  <c r="L12" i="59"/>
  <c r="H12" i="59" s="1"/>
  <c r="K258" i="51"/>
  <c r="G258" i="51" s="1"/>
  <c r="K340" i="57"/>
  <c r="G340" i="57" s="1"/>
  <c r="L422" i="57"/>
  <c r="H422" i="57" s="1"/>
  <c r="L340" i="54"/>
  <c r="H340" i="54" s="1"/>
  <c r="M422" i="53"/>
  <c r="I422" i="53" s="1"/>
  <c r="M504" i="54"/>
  <c r="I504" i="54" s="1"/>
  <c r="M12" i="57"/>
  <c r="I12" i="57" s="1"/>
  <c r="M12" i="56"/>
  <c r="I12" i="56" s="1"/>
  <c r="K94" i="51"/>
  <c r="G94" i="51" s="1"/>
  <c r="L340" i="51"/>
  <c r="H340" i="51" s="1"/>
  <c r="K504" i="57"/>
  <c r="G504" i="57" s="1"/>
  <c r="M504" i="52"/>
  <c r="I504" i="52" s="1"/>
  <c r="M504" i="53"/>
  <c r="I504" i="53" s="1"/>
  <c r="M504" i="58"/>
  <c r="I504" i="58" s="1"/>
  <c r="M94" i="56"/>
  <c r="I94" i="56" s="1"/>
  <c r="M422" i="55"/>
  <c r="I422" i="55" s="1"/>
  <c r="K340" i="56"/>
  <c r="G340" i="56" s="1"/>
  <c r="M422" i="54"/>
  <c r="I422" i="54" s="1"/>
  <c r="L94" i="56"/>
  <c r="H94" i="56" s="1"/>
  <c r="L340" i="59"/>
  <c r="H340" i="59" s="1"/>
  <c r="M340" i="53"/>
  <c r="I340" i="53" s="1"/>
  <c r="M258" i="50"/>
  <c r="I258" i="50" s="1"/>
  <c r="M94" i="53"/>
  <c r="I94" i="53" s="1"/>
  <c r="L340" i="52"/>
  <c r="H340" i="52" s="1"/>
  <c r="K504" i="52"/>
  <c r="G504" i="52" s="1"/>
  <c r="M340" i="52"/>
  <c r="I340" i="52" s="1"/>
  <c r="L94" i="53"/>
  <c r="H94" i="53" s="1"/>
  <c r="M504" i="55"/>
  <c r="I504" i="55" s="1"/>
  <c r="K340" i="53"/>
  <c r="G340" i="53" s="1"/>
  <c r="L94" i="52"/>
  <c r="H94" i="52" s="1"/>
  <c r="M12" i="53"/>
  <c r="I12" i="53" s="1"/>
  <c r="K422" i="53"/>
  <c r="G422" i="53" s="1"/>
  <c r="M504" i="59"/>
  <c r="I504" i="59" s="1"/>
  <c r="M176" i="53"/>
  <c r="I176" i="53" s="1"/>
  <c r="K504" i="53"/>
  <c r="G504" i="53" s="1"/>
  <c r="K12" i="52"/>
  <c r="G12" i="52" s="1"/>
  <c r="L504" i="56"/>
  <c r="H504" i="56" s="1"/>
  <c r="L258" i="50"/>
  <c r="H258" i="50" s="1"/>
  <c r="M504" i="50"/>
  <c r="I504" i="50" s="1"/>
  <c r="M340" i="58"/>
  <c r="I340" i="58" s="1"/>
  <c r="M340" i="57"/>
  <c r="I340" i="57" s="1"/>
  <c r="K94" i="52"/>
  <c r="G94" i="52" s="1"/>
  <c r="M29" i="54"/>
  <c r="I29" i="54" s="1"/>
  <c r="K111" i="54"/>
  <c r="G111" i="54" s="1"/>
  <c r="M29" i="53"/>
  <c r="I29" i="53" s="1"/>
  <c r="M29" i="55"/>
  <c r="I29" i="55" s="1"/>
  <c r="L111" i="52"/>
  <c r="H111" i="52" s="1"/>
  <c r="K193" i="57"/>
  <c r="G193" i="57" s="1"/>
  <c r="M193" i="54"/>
  <c r="I193" i="54" s="1"/>
  <c r="M111" i="58"/>
  <c r="I111" i="58" s="1"/>
  <c r="L193" i="57"/>
  <c r="H193" i="57" s="1"/>
  <c r="M275" i="58"/>
  <c r="I275" i="58" s="1"/>
  <c r="K193" i="59"/>
  <c r="G193" i="59" s="1"/>
  <c r="M193" i="56"/>
  <c r="I193" i="56" s="1"/>
  <c r="M193" i="51"/>
  <c r="I193" i="51" s="1"/>
  <c r="K193" i="53"/>
  <c r="G193" i="53" s="1"/>
  <c r="L357" i="55"/>
  <c r="H357" i="55" s="1"/>
  <c r="K357" i="54"/>
  <c r="G357" i="54" s="1"/>
  <c r="M275" i="51"/>
  <c r="I275" i="51" s="1"/>
  <c r="L357" i="52"/>
  <c r="H357" i="52" s="1"/>
  <c r="K357" i="56"/>
  <c r="G357" i="56" s="1"/>
  <c r="L439" i="50"/>
  <c r="H439" i="50" s="1"/>
  <c r="M357" i="51"/>
  <c r="I357" i="51" s="1"/>
  <c r="K439" i="54"/>
  <c r="G439" i="54" s="1"/>
  <c r="K357" i="59"/>
  <c r="G357" i="59" s="1"/>
  <c r="L521" i="51"/>
  <c r="H521" i="51" s="1"/>
  <c r="L521" i="59"/>
  <c r="H521" i="59" s="1"/>
  <c r="M439" i="51"/>
  <c r="I439" i="51" s="1"/>
  <c r="M111" i="56"/>
  <c r="I111" i="56" s="1"/>
  <c r="L29" i="54"/>
  <c r="H29" i="54" s="1"/>
  <c r="K29" i="56"/>
  <c r="G29" i="56" s="1"/>
  <c r="M111" i="52"/>
  <c r="I111" i="52" s="1"/>
  <c r="L29" i="51"/>
  <c r="H29" i="51" s="1"/>
  <c r="M111" i="50"/>
  <c r="I111" i="50" s="1"/>
  <c r="L111" i="51"/>
  <c r="H111" i="51" s="1"/>
  <c r="M193" i="57"/>
  <c r="I193" i="57" s="1"/>
  <c r="K111" i="59"/>
  <c r="G111" i="59" s="1"/>
  <c r="L193" i="55"/>
  <c r="H193" i="55" s="1"/>
  <c r="M357" i="58"/>
  <c r="I357" i="58" s="1"/>
  <c r="L275" i="52"/>
  <c r="H275" i="52" s="1"/>
  <c r="K275" i="57"/>
  <c r="G275" i="57" s="1"/>
  <c r="K275" i="51"/>
  <c r="G275" i="51" s="1"/>
  <c r="L357" i="54"/>
  <c r="H357" i="54" s="1"/>
  <c r="M275" i="56"/>
  <c r="I275" i="56" s="1"/>
  <c r="L275" i="51"/>
  <c r="H275" i="51" s="1"/>
  <c r="K275" i="59"/>
  <c r="G275" i="59" s="1"/>
  <c r="L439" i="52"/>
  <c r="H439" i="52" s="1"/>
  <c r="K521" i="57"/>
  <c r="G521" i="57" s="1"/>
  <c r="M357" i="56"/>
  <c r="I357" i="56" s="1"/>
  <c r="M439" i="57"/>
  <c r="I439" i="57" s="1"/>
  <c r="K439" i="52"/>
  <c r="G439" i="52" s="1"/>
  <c r="L521" i="56"/>
  <c r="H521" i="56" s="1"/>
  <c r="L439" i="59"/>
  <c r="H439" i="59" s="1"/>
  <c r="L521" i="53"/>
  <c r="H521" i="53" s="1"/>
  <c r="M193" i="50"/>
  <c r="I193" i="50" s="1"/>
  <c r="M29" i="51"/>
  <c r="I29" i="51" s="1"/>
  <c r="K29" i="58"/>
  <c r="G29" i="58" s="1"/>
  <c r="L29" i="52"/>
  <c r="H29" i="52" s="1"/>
  <c r="K29" i="59"/>
  <c r="G29" i="59" s="1"/>
  <c r="M29" i="56"/>
  <c r="I29" i="56" s="1"/>
  <c r="M111" i="51"/>
  <c r="I111" i="51" s="1"/>
  <c r="L193" i="54"/>
  <c r="H193" i="54" s="1"/>
  <c r="K193" i="52"/>
  <c r="G193" i="52" s="1"/>
  <c r="L193" i="52"/>
  <c r="H193" i="52" s="1"/>
  <c r="M111" i="53"/>
  <c r="I111" i="53" s="1"/>
  <c r="M193" i="53"/>
  <c r="I193" i="53" s="1"/>
  <c r="K193" i="56"/>
  <c r="G193" i="56" s="1"/>
  <c r="M275" i="55"/>
  <c r="I275" i="55" s="1"/>
  <c r="M357" i="55"/>
  <c r="I357" i="55" s="1"/>
  <c r="K275" i="56"/>
  <c r="G275" i="56" s="1"/>
  <c r="K357" i="57"/>
  <c r="G357" i="57" s="1"/>
  <c r="K521" i="58"/>
  <c r="G521" i="58" s="1"/>
  <c r="L521" i="50"/>
  <c r="H521" i="50" s="1"/>
  <c r="M521" i="57"/>
  <c r="I521" i="57" s="1"/>
  <c r="K439" i="50"/>
  <c r="G439" i="50" s="1"/>
  <c r="K521" i="55"/>
  <c r="G521" i="55" s="1"/>
  <c r="L357" i="51"/>
  <c r="H357" i="51" s="1"/>
  <c r="K357" i="51"/>
  <c r="G357" i="51" s="1"/>
  <c r="M439" i="53"/>
  <c r="I439" i="53" s="1"/>
  <c r="K439" i="53"/>
  <c r="G439" i="53" s="1"/>
  <c r="K439" i="51"/>
  <c r="G439" i="51" s="1"/>
  <c r="M29" i="50"/>
  <c r="I29" i="50" s="1"/>
  <c r="L111" i="56"/>
  <c r="H111" i="56" s="1"/>
  <c r="K29" i="53"/>
  <c r="G29" i="53" s="1"/>
  <c r="L111" i="54"/>
  <c r="H111" i="54" s="1"/>
  <c r="L29" i="53"/>
  <c r="H29" i="53" s="1"/>
  <c r="K111" i="55"/>
  <c r="G111" i="55" s="1"/>
  <c r="K111" i="58"/>
  <c r="G111" i="58" s="1"/>
  <c r="M193" i="58"/>
  <c r="I193" i="58" s="1"/>
  <c r="L111" i="59"/>
  <c r="H111" i="59" s="1"/>
  <c r="K193" i="58"/>
  <c r="G193" i="58" s="1"/>
  <c r="M193" i="59"/>
  <c r="I193" i="59" s="1"/>
  <c r="L275" i="57"/>
  <c r="H275" i="57" s="1"/>
  <c r="L193" i="56"/>
  <c r="H193" i="56" s="1"/>
  <c r="K275" i="55"/>
  <c r="G275" i="55" s="1"/>
  <c r="M357" i="54"/>
  <c r="I357" i="54" s="1"/>
  <c r="M439" i="58"/>
  <c r="I439" i="58" s="1"/>
  <c r="K357" i="50"/>
  <c r="G357" i="50" s="1"/>
  <c r="L357" i="57"/>
  <c r="H357" i="57" s="1"/>
  <c r="K521" i="52"/>
  <c r="G521" i="52" s="1"/>
  <c r="K439" i="57"/>
  <c r="G439" i="57" s="1"/>
  <c r="L521" i="54"/>
  <c r="H521" i="54" s="1"/>
  <c r="M357" i="53"/>
  <c r="I357" i="53" s="1"/>
  <c r="K521" i="54"/>
  <c r="G521" i="54" s="1"/>
  <c r="L357" i="53"/>
  <c r="H357" i="53" s="1"/>
  <c r="M521" i="59"/>
  <c r="I521" i="59" s="1"/>
  <c r="M521" i="53"/>
  <c r="I521" i="53" s="1"/>
  <c r="K439" i="59"/>
  <c r="G439" i="59" s="1"/>
  <c r="K29" i="54"/>
  <c r="G29" i="54" s="1"/>
  <c r="M29" i="59"/>
  <c r="I29" i="59" s="1"/>
  <c r="L29" i="56"/>
  <c r="H29" i="56" s="1"/>
  <c r="K111" i="51"/>
  <c r="G111" i="51" s="1"/>
  <c r="M111" i="59"/>
  <c r="I111" i="59" s="1"/>
  <c r="M275" i="50"/>
  <c r="I275" i="50" s="1"/>
  <c r="L193" i="51"/>
  <c r="H193" i="51" s="1"/>
  <c r="M521" i="58"/>
  <c r="I521" i="58" s="1"/>
  <c r="L521" i="58"/>
  <c r="H521" i="58" s="1"/>
  <c r="M439" i="50"/>
  <c r="I439" i="50" s="1"/>
  <c r="L439" i="57"/>
  <c r="H439" i="57" s="1"/>
  <c r="L439" i="56"/>
  <c r="H439" i="56" s="1"/>
  <c r="M439" i="59"/>
  <c r="I439" i="59" s="1"/>
  <c r="M29" i="58"/>
  <c r="I29" i="58" s="1"/>
  <c r="K29" i="52"/>
  <c r="G29" i="52" s="1"/>
  <c r="L29" i="55"/>
  <c r="H29" i="55" s="1"/>
  <c r="K193" i="54"/>
  <c r="G193" i="54" s="1"/>
  <c r="M111" i="57"/>
  <c r="I111" i="57" s="1"/>
  <c r="L357" i="58"/>
  <c r="H357" i="58" s="1"/>
  <c r="L275" i="55"/>
  <c r="H275" i="55" s="1"/>
  <c r="L275" i="53"/>
  <c r="H275" i="53" s="1"/>
  <c r="M275" i="59"/>
  <c r="I275" i="59" s="1"/>
  <c r="K521" i="50"/>
  <c r="G521" i="50" s="1"/>
  <c r="M521" i="55"/>
  <c r="I521" i="55" s="1"/>
  <c r="K439" i="56"/>
  <c r="G439" i="56" s="1"/>
  <c r="L439" i="51"/>
  <c r="H439" i="51" s="1"/>
  <c r="L29" i="58"/>
  <c r="H29" i="58" s="1"/>
  <c r="K111" i="52"/>
  <c r="G111" i="52" s="1"/>
  <c r="L29" i="57"/>
  <c r="H29" i="57" s="1"/>
  <c r="M193" i="52"/>
  <c r="I193" i="52" s="1"/>
  <c r="L111" i="57"/>
  <c r="H111" i="57" s="1"/>
  <c r="M275" i="52"/>
  <c r="I275" i="52" s="1"/>
  <c r="K193" i="51"/>
  <c r="G193" i="51" s="1"/>
  <c r="L357" i="50"/>
  <c r="H357" i="50" s="1"/>
  <c r="L439" i="58"/>
  <c r="H439" i="58" s="1"/>
  <c r="L521" i="57"/>
  <c r="H521" i="57" s="1"/>
  <c r="L439" i="54"/>
  <c r="H439" i="54" s="1"/>
  <c r="M521" i="51"/>
  <c r="I521" i="51" s="1"/>
  <c r="K521" i="53"/>
  <c r="G521" i="53" s="1"/>
  <c r="K29" i="57"/>
  <c r="G29" i="57" s="1"/>
  <c r="L29" i="59"/>
  <c r="H29" i="59" s="1"/>
  <c r="L111" i="58"/>
  <c r="H111" i="58" s="1"/>
  <c r="L193" i="58"/>
  <c r="H193" i="58" s="1"/>
  <c r="K111" i="57"/>
  <c r="G111" i="57" s="1"/>
  <c r="K357" i="58"/>
  <c r="G357" i="58" s="1"/>
  <c r="K275" i="52"/>
  <c r="G275" i="52" s="1"/>
  <c r="K357" i="55"/>
  <c r="G357" i="55" s="1"/>
  <c r="K275" i="53"/>
  <c r="G275" i="53" s="1"/>
  <c r="M357" i="59"/>
  <c r="I357" i="59" s="1"/>
  <c r="M521" i="54"/>
  <c r="I521" i="54" s="1"/>
  <c r="M521" i="56"/>
  <c r="I521" i="56" s="1"/>
  <c r="M439" i="56"/>
  <c r="I439" i="56" s="1"/>
  <c r="K29" i="50"/>
  <c r="G29" i="50" s="1"/>
  <c r="K29" i="55"/>
  <c r="G29" i="55" s="1"/>
  <c r="K193" i="55"/>
  <c r="G193" i="55" s="1"/>
  <c r="M275" i="54"/>
  <c r="I275" i="54" s="1"/>
  <c r="M357" i="52"/>
  <c r="I357" i="52" s="1"/>
  <c r="M521" i="52"/>
  <c r="I521" i="52" s="1"/>
  <c r="K521" i="59"/>
  <c r="G521" i="59" s="1"/>
  <c r="L275" i="50"/>
  <c r="H275" i="50" s="1"/>
  <c r="L193" i="50"/>
  <c r="H193" i="50" s="1"/>
  <c r="L111" i="55"/>
  <c r="H111" i="55" s="1"/>
  <c r="L111" i="53"/>
  <c r="H111" i="53" s="1"/>
  <c r="L275" i="54"/>
  <c r="H275" i="54" s="1"/>
  <c r="M357" i="57"/>
  <c r="I357" i="57" s="1"/>
  <c r="M439" i="55"/>
  <c r="I439" i="55" s="1"/>
  <c r="K521" i="51"/>
  <c r="G521" i="51" s="1"/>
  <c r="L111" i="50"/>
  <c r="H111" i="50" s="1"/>
  <c r="L357" i="56"/>
  <c r="H357" i="56" s="1"/>
  <c r="K193" i="50"/>
  <c r="G193" i="50" s="1"/>
  <c r="K29" i="51"/>
  <c r="G29" i="51" s="1"/>
  <c r="M193" i="55"/>
  <c r="I193" i="55" s="1"/>
  <c r="K275" i="54"/>
  <c r="G275" i="54" s="1"/>
  <c r="K357" i="52"/>
  <c r="G357" i="52" s="1"/>
  <c r="L521" i="52"/>
  <c r="H521" i="52" s="1"/>
  <c r="K521" i="56"/>
  <c r="G521" i="56" s="1"/>
  <c r="L275" i="56"/>
  <c r="H275" i="56" s="1"/>
  <c r="L29" i="50"/>
  <c r="H29" i="50" s="1"/>
  <c r="K111" i="56"/>
  <c r="G111" i="56" s="1"/>
  <c r="K111" i="53"/>
  <c r="G111" i="53" s="1"/>
  <c r="L193" i="53"/>
  <c r="H193" i="53" s="1"/>
  <c r="L275" i="59"/>
  <c r="H275" i="59" s="1"/>
  <c r="L521" i="55"/>
  <c r="H521" i="55" s="1"/>
  <c r="L439" i="53"/>
  <c r="H439" i="53" s="1"/>
  <c r="M29" i="57"/>
  <c r="I29" i="57" s="1"/>
  <c r="L439" i="55"/>
  <c r="H439" i="55" s="1"/>
  <c r="M29" i="52"/>
  <c r="I29" i="52" s="1"/>
  <c r="K275" i="50"/>
  <c r="G275" i="50" s="1"/>
  <c r="K357" i="53"/>
  <c r="G357" i="53" s="1"/>
  <c r="M111" i="54"/>
  <c r="I111" i="54" s="1"/>
  <c r="K439" i="58"/>
  <c r="G439" i="58" s="1"/>
  <c r="M439" i="54"/>
  <c r="I439" i="54" s="1"/>
  <c r="L275" i="58"/>
  <c r="H275" i="58" s="1"/>
  <c r="K439" i="55"/>
  <c r="G439" i="55" s="1"/>
  <c r="L193" i="59"/>
  <c r="H193" i="59" s="1"/>
  <c r="L357" i="59"/>
  <c r="H357" i="59" s="1"/>
  <c r="M111" i="55"/>
  <c r="I111" i="55" s="1"/>
  <c r="M275" i="53"/>
  <c r="I275" i="53" s="1"/>
  <c r="K111" i="50"/>
  <c r="G111" i="50" s="1"/>
  <c r="M357" i="50"/>
  <c r="I357" i="50" s="1"/>
  <c r="M439" i="52"/>
  <c r="I439" i="52" s="1"/>
  <c r="K275" i="58"/>
  <c r="G275" i="58" s="1"/>
  <c r="M521" i="50"/>
  <c r="I521" i="50" s="1"/>
  <c r="M275" i="57"/>
  <c r="I275" i="57" s="1"/>
  <c r="J27" i="61"/>
  <c r="F27" i="61" s="1"/>
  <c r="J109" i="61"/>
  <c r="F109" i="61" s="1"/>
  <c r="K355" i="61"/>
  <c r="G355" i="61" s="1"/>
  <c r="J273" i="61"/>
  <c r="F273" i="61" s="1"/>
  <c r="K27" i="61"/>
  <c r="G27" i="61" s="1"/>
  <c r="K765" i="61"/>
  <c r="G765" i="61" s="1"/>
  <c r="K109" i="61"/>
  <c r="G109" i="61" s="1"/>
  <c r="K601" i="61"/>
  <c r="G601" i="61" s="1"/>
  <c r="J437" i="61"/>
  <c r="F437" i="61" s="1"/>
  <c r="K273" i="61"/>
  <c r="G273" i="61" s="1"/>
  <c r="L765" i="61"/>
  <c r="H765" i="61" s="1"/>
  <c r="L683" i="61"/>
  <c r="H683" i="61" s="1"/>
  <c r="L27" i="61"/>
  <c r="H27" i="61" s="1"/>
  <c r="J355" i="61"/>
  <c r="F355" i="61" s="1"/>
  <c r="K847" i="61"/>
  <c r="G847" i="61" s="1"/>
  <c r="J601" i="61"/>
  <c r="F601" i="61" s="1"/>
  <c r="L191" i="61"/>
  <c r="H191" i="61" s="1"/>
  <c r="J765" i="61"/>
  <c r="F765" i="61" s="1"/>
  <c r="K191" i="61"/>
  <c r="G191" i="61" s="1"/>
  <c r="L273" i="61"/>
  <c r="H273" i="61" s="1"/>
  <c r="J191" i="61"/>
  <c r="F191" i="61" s="1"/>
  <c r="K683" i="61"/>
  <c r="G683" i="61" s="1"/>
  <c r="L109" i="61"/>
  <c r="H109" i="61" s="1"/>
  <c r="L601" i="61"/>
  <c r="H601" i="61" s="1"/>
  <c r="J847" i="61"/>
  <c r="F847" i="61" s="1"/>
  <c r="L355" i="61"/>
  <c r="H355" i="61" s="1"/>
  <c r="J519" i="61"/>
  <c r="F519" i="61" s="1"/>
  <c r="L847" i="61"/>
  <c r="H847" i="61" s="1"/>
  <c r="J683" i="61"/>
  <c r="F683" i="61" s="1"/>
  <c r="K519" i="61"/>
  <c r="G519" i="61" s="1"/>
  <c r="L519" i="61"/>
  <c r="H519" i="61" s="1"/>
  <c r="L437" i="61"/>
  <c r="H437" i="61" s="1"/>
  <c r="K437" i="61"/>
  <c r="G437" i="61" s="1"/>
  <c r="O29" i="41"/>
  <c r="O31" i="41"/>
  <c r="O18" i="41"/>
  <c r="O14" i="41"/>
  <c r="O36" i="41"/>
  <c r="O39" i="41"/>
  <c r="O23" i="41"/>
  <c r="O19" i="41"/>
  <c r="O24" i="41"/>
  <c r="O26" i="41"/>
  <c r="O22" i="41"/>
  <c r="O15" i="41"/>
  <c r="O38" i="41"/>
  <c r="O33" i="41"/>
  <c r="O20" i="41"/>
  <c r="O16" i="41"/>
  <c r="O41" i="41"/>
  <c r="O42" i="41"/>
  <c r="O37" i="41"/>
  <c r="O30" i="41"/>
  <c r="O34" i="41"/>
  <c r="O13" i="41"/>
  <c r="O35" i="41"/>
  <c r="O40" i="41"/>
  <c r="O32" i="41"/>
  <c r="O28" i="41"/>
  <c r="O17" i="41"/>
  <c r="O25" i="41"/>
  <c r="O21" i="41"/>
  <c r="O27" i="41"/>
  <c r="I1265" i="42"/>
  <c r="H1429" i="42"/>
  <c r="H1675" i="42"/>
  <c r="I2003" i="42"/>
  <c r="G1265" i="42"/>
  <c r="G1511" i="42"/>
  <c r="G1675" i="42"/>
  <c r="H1921" i="42"/>
  <c r="H1265" i="42"/>
  <c r="H1511" i="42"/>
  <c r="H1757" i="42"/>
  <c r="H2003" i="42"/>
  <c r="H1347" i="42"/>
  <c r="I1511" i="42"/>
  <c r="I1757" i="42"/>
  <c r="I1921" i="42"/>
  <c r="G1347" i="42"/>
  <c r="G1757" i="42"/>
  <c r="I1347" i="42"/>
  <c r="H1839" i="42"/>
  <c r="I1429" i="42"/>
  <c r="I1839" i="42"/>
  <c r="G1429" i="42"/>
  <c r="G1839" i="42"/>
  <c r="G1593" i="42"/>
  <c r="H1593" i="42"/>
  <c r="I1593" i="42"/>
  <c r="I1675" i="42"/>
  <c r="G1921" i="42"/>
  <c r="G2003" i="42"/>
  <c r="T21" i="41"/>
  <c r="T39" i="41"/>
  <c r="T24" i="41"/>
  <c r="T37" i="41"/>
  <c r="T22" i="41"/>
  <c r="T15" i="41"/>
  <c r="T26" i="41"/>
  <c r="T25" i="41"/>
  <c r="T32" i="41"/>
  <c r="T30" i="41"/>
  <c r="T34" i="41"/>
  <c r="T18" i="41"/>
  <c r="T16" i="41"/>
  <c r="T36" i="41"/>
  <c r="T33" i="41"/>
  <c r="T14" i="41"/>
  <c r="T13" i="41"/>
  <c r="T42" i="41"/>
  <c r="T31" i="41"/>
  <c r="T35" i="41"/>
  <c r="T38" i="41"/>
  <c r="T23" i="41"/>
  <c r="T28" i="41"/>
  <c r="T19" i="41"/>
  <c r="T29" i="41"/>
  <c r="T17" i="41"/>
  <c r="T20" i="41"/>
  <c r="T41" i="41"/>
  <c r="T40" i="41"/>
  <c r="T27" i="41"/>
  <c r="J13" i="61"/>
  <c r="F13" i="61" s="1"/>
  <c r="K833" i="61"/>
  <c r="G833" i="61" s="1"/>
  <c r="L669" i="61"/>
  <c r="H669" i="61" s="1"/>
  <c r="L259" i="61"/>
  <c r="H259" i="61" s="1"/>
  <c r="K751" i="61"/>
  <c r="G751" i="61" s="1"/>
  <c r="L13" i="61"/>
  <c r="H13" i="61" s="1"/>
  <c r="K95" i="61"/>
  <c r="G95" i="61" s="1"/>
  <c r="J95" i="61"/>
  <c r="F95" i="61" s="1"/>
  <c r="K505" i="61"/>
  <c r="G505" i="61" s="1"/>
  <c r="J341" i="61"/>
  <c r="F341" i="61" s="1"/>
  <c r="J833" i="61"/>
  <c r="F833" i="61" s="1"/>
  <c r="K669" i="61"/>
  <c r="G669" i="61" s="1"/>
  <c r="K259" i="61"/>
  <c r="G259" i="61" s="1"/>
  <c r="L341" i="61"/>
  <c r="H341" i="61" s="1"/>
  <c r="J587" i="61"/>
  <c r="F587" i="61" s="1"/>
  <c r="K587" i="61"/>
  <c r="G587" i="61" s="1"/>
  <c r="J505" i="61"/>
  <c r="F505" i="61" s="1"/>
  <c r="K341" i="61"/>
  <c r="G341" i="61" s="1"/>
  <c r="J669" i="61"/>
  <c r="F669" i="61" s="1"/>
  <c r="K13" i="61"/>
  <c r="G13" i="61" s="1"/>
  <c r="L423" i="61"/>
  <c r="H423" i="61" s="1"/>
  <c r="L833" i="61"/>
  <c r="H833" i="61" s="1"/>
  <c r="J259" i="61"/>
  <c r="F259" i="61" s="1"/>
  <c r="L95" i="61"/>
  <c r="H95" i="61" s="1"/>
  <c r="L505" i="61"/>
  <c r="H505" i="61" s="1"/>
  <c r="L587" i="61"/>
  <c r="H587" i="61" s="1"/>
  <c r="K177" i="61"/>
  <c r="G177" i="61" s="1"/>
  <c r="J423" i="61"/>
  <c r="F423" i="61" s="1"/>
  <c r="J177" i="61"/>
  <c r="F177" i="61" s="1"/>
  <c r="L177" i="61"/>
  <c r="H177" i="61" s="1"/>
  <c r="K423" i="61"/>
  <c r="G423" i="61" s="1"/>
  <c r="J751" i="61"/>
  <c r="F751" i="61" s="1"/>
  <c r="L751" i="61"/>
  <c r="H751" i="61" s="1"/>
  <c r="L20" i="61"/>
  <c r="H20" i="61" s="1"/>
  <c r="J594" i="61"/>
  <c r="F594" i="61" s="1"/>
  <c r="K512" i="61"/>
  <c r="G512" i="61" s="1"/>
  <c r="K840" i="61"/>
  <c r="G840" i="61" s="1"/>
  <c r="J512" i="61"/>
  <c r="F512" i="61" s="1"/>
  <c r="K20" i="61"/>
  <c r="G20" i="61" s="1"/>
  <c r="K184" i="61"/>
  <c r="G184" i="61" s="1"/>
  <c r="L758" i="61"/>
  <c r="H758" i="61" s="1"/>
  <c r="K430" i="61"/>
  <c r="G430" i="61" s="1"/>
  <c r="J20" i="61"/>
  <c r="F20" i="61" s="1"/>
  <c r="L840" i="61"/>
  <c r="H840" i="61" s="1"/>
  <c r="K758" i="61"/>
  <c r="G758" i="61" s="1"/>
  <c r="L430" i="61"/>
  <c r="H430" i="61" s="1"/>
  <c r="K102" i="61"/>
  <c r="G102" i="61" s="1"/>
  <c r="L184" i="61"/>
  <c r="H184" i="61" s="1"/>
  <c r="L266" i="61"/>
  <c r="H266" i="61" s="1"/>
  <c r="J430" i="61"/>
  <c r="F430" i="61" s="1"/>
  <c r="L594" i="61"/>
  <c r="H594" i="61" s="1"/>
  <c r="J266" i="61"/>
  <c r="F266" i="61" s="1"/>
  <c r="J102" i="61"/>
  <c r="F102" i="61" s="1"/>
  <c r="J676" i="61"/>
  <c r="F676" i="61" s="1"/>
  <c r="J840" i="61"/>
  <c r="F840" i="61" s="1"/>
  <c r="J758" i="61"/>
  <c r="F758" i="61" s="1"/>
  <c r="K348" i="61"/>
  <c r="G348" i="61" s="1"/>
  <c r="K594" i="61"/>
  <c r="G594" i="61" s="1"/>
  <c r="L512" i="61"/>
  <c r="H512" i="61" s="1"/>
  <c r="L676" i="61"/>
  <c r="H676" i="61" s="1"/>
  <c r="K676" i="61"/>
  <c r="G676" i="61" s="1"/>
  <c r="K266" i="61"/>
  <c r="G266" i="61" s="1"/>
  <c r="L348" i="61"/>
  <c r="H348" i="61" s="1"/>
  <c r="J184" i="61"/>
  <c r="F184" i="61" s="1"/>
  <c r="L102" i="61"/>
  <c r="H102" i="61" s="1"/>
  <c r="J348" i="61"/>
  <c r="F348" i="61" s="1"/>
  <c r="H438" i="63"/>
  <c r="G274" i="63"/>
  <c r="H274" i="63"/>
  <c r="G28" i="63"/>
  <c r="F274" i="63"/>
  <c r="F110" i="63"/>
  <c r="F520" i="63"/>
  <c r="F356" i="63"/>
  <c r="F28" i="63"/>
  <c r="F192" i="63"/>
  <c r="G520" i="63"/>
  <c r="G438" i="63"/>
  <c r="G356" i="63"/>
  <c r="F438" i="63"/>
  <c r="H28" i="63"/>
  <c r="H110" i="63"/>
  <c r="G110" i="63"/>
  <c r="H192" i="63"/>
  <c r="H520" i="63"/>
  <c r="H356" i="63"/>
  <c r="G192" i="63"/>
  <c r="G87" i="63"/>
  <c r="H87" i="63"/>
  <c r="G251" i="63"/>
  <c r="G5" i="63"/>
  <c r="H415" i="63"/>
  <c r="G415" i="63"/>
  <c r="F5" i="63"/>
  <c r="H497" i="63"/>
  <c r="G169" i="63"/>
  <c r="H169" i="63"/>
  <c r="F333" i="63"/>
  <c r="F497" i="63"/>
  <c r="H333" i="63"/>
  <c r="F415" i="63"/>
  <c r="G333" i="63"/>
  <c r="H5" i="63"/>
  <c r="H251" i="63"/>
  <c r="F169" i="63"/>
  <c r="F87" i="63"/>
  <c r="F251" i="63"/>
  <c r="G497" i="63"/>
  <c r="G90" i="63"/>
  <c r="H90" i="63"/>
  <c r="G8" i="63"/>
  <c r="F500" i="63"/>
  <c r="H254" i="63"/>
  <c r="H172" i="63"/>
  <c r="H8" i="63"/>
  <c r="G254" i="63"/>
  <c r="H336" i="63"/>
  <c r="F8" i="63"/>
  <c r="F418" i="63"/>
  <c r="F336" i="63"/>
  <c r="H418" i="63"/>
  <c r="F90" i="63"/>
  <c r="G418" i="63"/>
  <c r="F254" i="63"/>
  <c r="G336" i="63"/>
  <c r="G172" i="63"/>
  <c r="H500" i="63"/>
  <c r="F172" i="63"/>
  <c r="G500" i="63"/>
  <c r="L23" i="50"/>
  <c r="H23" i="50" s="1"/>
  <c r="M23" i="55"/>
  <c r="I23" i="55" s="1"/>
  <c r="K23" i="55"/>
  <c r="G23" i="55" s="1"/>
  <c r="K105" i="58"/>
  <c r="G105" i="58" s="1"/>
  <c r="K105" i="56"/>
  <c r="G105" i="56" s="1"/>
  <c r="K187" i="56"/>
  <c r="G187" i="56" s="1"/>
  <c r="M105" i="57"/>
  <c r="I105" i="57" s="1"/>
  <c r="L187" i="56"/>
  <c r="H187" i="56" s="1"/>
  <c r="L187" i="52"/>
  <c r="H187" i="52" s="1"/>
  <c r="M105" i="53"/>
  <c r="I105" i="53" s="1"/>
  <c r="L187" i="51"/>
  <c r="H187" i="51" s="1"/>
  <c r="L269" i="52"/>
  <c r="H269" i="52" s="1"/>
  <c r="K187" i="57"/>
  <c r="G187" i="57" s="1"/>
  <c r="K269" i="52"/>
  <c r="G269" i="52" s="1"/>
  <c r="L515" i="55"/>
  <c r="H515" i="55" s="1"/>
  <c r="L269" i="50"/>
  <c r="H269" i="50" s="1"/>
  <c r="M351" i="52"/>
  <c r="I351" i="52" s="1"/>
  <c r="K351" i="52"/>
  <c r="G351" i="52" s="1"/>
  <c r="L515" i="52"/>
  <c r="H515" i="52" s="1"/>
  <c r="K351" i="54"/>
  <c r="G351" i="54" s="1"/>
  <c r="M433" i="59"/>
  <c r="I433" i="59" s="1"/>
  <c r="M351" i="57"/>
  <c r="I351" i="57" s="1"/>
  <c r="L351" i="53"/>
  <c r="H351" i="53" s="1"/>
  <c r="M515" i="51"/>
  <c r="I515" i="51" s="1"/>
  <c r="K515" i="53"/>
  <c r="G515" i="53" s="1"/>
  <c r="M433" i="54"/>
  <c r="I433" i="54" s="1"/>
  <c r="M23" i="50"/>
  <c r="I23" i="50" s="1"/>
  <c r="K23" i="58"/>
  <c r="G23" i="58" s="1"/>
  <c r="M23" i="56"/>
  <c r="I23" i="56" s="1"/>
  <c r="L23" i="51"/>
  <c r="H23" i="51" s="1"/>
  <c r="M23" i="59"/>
  <c r="I23" i="59" s="1"/>
  <c r="M187" i="56"/>
  <c r="I187" i="56" s="1"/>
  <c r="K105" i="53"/>
  <c r="G105" i="53" s="1"/>
  <c r="L187" i="55"/>
  <c r="H187" i="55" s="1"/>
  <c r="K187" i="59"/>
  <c r="G187" i="59" s="1"/>
  <c r="L105" i="53"/>
  <c r="H105" i="53" s="1"/>
  <c r="M269" i="59"/>
  <c r="I269" i="59" s="1"/>
  <c r="M187" i="57"/>
  <c r="I187" i="57" s="1"/>
  <c r="L269" i="58"/>
  <c r="H269" i="58" s="1"/>
  <c r="K269" i="56"/>
  <c r="G269" i="56" s="1"/>
  <c r="M269" i="50"/>
  <c r="I269" i="50" s="1"/>
  <c r="L269" i="51"/>
  <c r="H269" i="51" s="1"/>
  <c r="K269" i="57"/>
  <c r="G269" i="57" s="1"/>
  <c r="L351" i="59"/>
  <c r="H351" i="59" s="1"/>
  <c r="K351" i="50"/>
  <c r="G351" i="50" s="1"/>
  <c r="M433" i="58"/>
  <c r="I433" i="58" s="1"/>
  <c r="K515" i="58"/>
  <c r="G515" i="58" s="1"/>
  <c r="K515" i="56"/>
  <c r="G515" i="56" s="1"/>
  <c r="L433" i="56"/>
  <c r="H433" i="56" s="1"/>
  <c r="L433" i="57"/>
  <c r="H433" i="57" s="1"/>
  <c r="K515" i="51"/>
  <c r="G515" i="51" s="1"/>
  <c r="K515" i="54"/>
  <c r="G515" i="54" s="1"/>
  <c r="K23" i="51"/>
  <c r="G23" i="51" s="1"/>
  <c r="K23" i="53"/>
  <c r="G23" i="53" s="1"/>
  <c r="M23" i="54"/>
  <c r="I23" i="54" s="1"/>
  <c r="L105" i="52"/>
  <c r="H105" i="52" s="1"/>
  <c r="L23" i="57"/>
  <c r="H23" i="57" s="1"/>
  <c r="K105" i="50"/>
  <c r="G105" i="50" s="1"/>
  <c r="M105" i="50"/>
  <c r="I105" i="50" s="1"/>
  <c r="L105" i="59"/>
  <c r="H105" i="59" s="1"/>
  <c r="K269" i="55"/>
  <c r="G269" i="55" s="1"/>
  <c r="M269" i="55"/>
  <c r="I269" i="55" s="1"/>
  <c r="K187" i="51"/>
  <c r="G187" i="51" s="1"/>
  <c r="M187" i="51"/>
  <c r="I187" i="51" s="1"/>
  <c r="M351" i="55"/>
  <c r="I351" i="55" s="1"/>
  <c r="M269" i="57"/>
  <c r="I269" i="57" s="1"/>
  <c r="K351" i="58"/>
  <c r="G351" i="58" s="1"/>
  <c r="M351" i="58"/>
  <c r="I351" i="58" s="1"/>
  <c r="L269" i="53"/>
  <c r="H269" i="53" s="1"/>
  <c r="M515" i="55"/>
  <c r="I515" i="55" s="1"/>
  <c r="K351" i="51"/>
  <c r="G351" i="51" s="1"/>
  <c r="L515" i="56"/>
  <c r="H515" i="56" s="1"/>
  <c r="K351" i="53"/>
  <c r="G351" i="53" s="1"/>
  <c r="K433" i="56"/>
  <c r="G433" i="56" s="1"/>
  <c r="M433" i="50"/>
  <c r="I433" i="50" s="1"/>
  <c r="M515" i="50"/>
  <c r="I515" i="50" s="1"/>
  <c r="L433" i="50"/>
  <c r="H433" i="50" s="1"/>
  <c r="L433" i="51"/>
  <c r="H433" i="51" s="1"/>
  <c r="K23" i="54"/>
  <c r="G23" i="54" s="1"/>
  <c r="L23" i="55"/>
  <c r="H23" i="55" s="1"/>
  <c r="K105" i="55"/>
  <c r="G105" i="55" s="1"/>
  <c r="M23" i="57"/>
  <c r="I23" i="57" s="1"/>
  <c r="L23" i="59"/>
  <c r="H23" i="59" s="1"/>
  <c r="M105" i="54"/>
  <c r="I105" i="54" s="1"/>
  <c r="K105" i="54"/>
  <c r="G105" i="54" s="1"/>
  <c r="M105" i="59"/>
  <c r="I105" i="59" s="1"/>
  <c r="K187" i="55"/>
  <c r="G187" i="55" s="1"/>
  <c r="M187" i="59"/>
  <c r="I187" i="59" s="1"/>
  <c r="L187" i="50"/>
  <c r="H187" i="50" s="1"/>
  <c r="M269" i="58"/>
  <c r="I269" i="58" s="1"/>
  <c r="K269" i="58"/>
  <c r="G269" i="58" s="1"/>
  <c r="M351" i="59"/>
  <c r="I351" i="59" s="1"/>
  <c r="M351" i="56"/>
  <c r="I351" i="56" s="1"/>
  <c r="L351" i="56"/>
  <c r="H351" i="56" s="1"/>
  <c r="L351" i="52"/>
  <c r="H351" i="52" s="1"/>
  <c r="L351" i="50"/>
  <c r="H351" i="50" s="1"/>
  <c r="L351" i="54"/>
  <c r="H351" i="54" s="1"/>
  <c r="M351" i="54"/>
  <c r="I351" i="54" s="1"/>
  <c r="M433" i="52"/>
  <c r="I433" i="52" s="1"/>
  <c r="L351" i="57"/>
  <c r="H351" i="57" s="1"/>
  <c r="K433" i="51"/>
  <c r="G433" i="51" s="1"/>
  <c r="L515" i="50"/>
  <c r="H515" i="50" s="1"/>
  <c r="L515" i="57"/>
  <c r="H515" i="57" s="1"/>
  <c r="K433" i="53"/>
  <c r="G433" i="53" s="1"/>
  <c r="K23" i="59"/>
  <c r="G23" i="59" s="1"/>
  <c r="L105" i="56"/>
  <c r="H105" i="56" s="1"/>
  <c r="L105" i="50"/>
  <c r="H105" i="50" s="1"/>
  <c r="K105" i="57"/>
  <c r="G105" i="57" s="1"/>
  <c r="M187" i="50"/>
  <c r="I187" i="50" s="1"/>
  <c r="L269" i="56"/>
  <c r="H269" i="56" s="1"/>
  <c r="L269" i="57"/>
  <c r="H269" i="57" s="1"/>
  <c r="K269" i="50"/>
  <c r="G269" i="50" s="1"/>
  <c r="L351" i="51"/>
  <c r="H351" i="51" s="1"/>
  <c r="L433" i="58"/>
  <c r="H433" i="58" s="1"/>
  <c r="L433" i="59"/>
  <c r="H433" i="59" s="1"/>
  <c r="L515" i="53"/>
  <c r="H515" i="53" s="1"/>
  <c r="M515" i="54"/>
  <c r="I515" i="54" s="1"/>
  <c r="L105" i="55"/>
  <c r="H105" i="55" s="1"/>
  <c r="K23" i="57"/>
  <c r="G23" i="57" s="1"/>
  <c r="L105" i="54"/>
  <c r="H105" i="54" s="1"/>
  <c r="M187" i="52"/>
  <c r="I187" i="52" s="1"/>
  <c r="L269" i="59"/>
  <c r="H269" i="59" s="1"/>
  <c r="M187" i="53"/>
  <c r="I187" i="53" s="1"/>
  <c r="L351" i="58"/>
  <c r="H351" i="58" s="1"/>
  <c r="K269" i="51"/>
  <c r="G269" i="51" s="1"/>
  <c r="K433" i="59"/>
  <c r="G433" i="59" s="1"/>
  <c r="M515" i="58"/>
  <c r="I515" i="58" s="1"/>
  <c r="K351" i="57"/>
  <c r="G351" i="57" s="1"/>
  <c r="L515" i="51"/>
  <c r="H515" i="51" s="1"/>
  <c r="K515" i="57"/>
  <c r="G515" i="57" s="1"/>
  <c r="K23" i="50"/>
  <c r="G23" i="50" s="1"/>
  <c r="M23" i="58"/>
  <c r="I23" i="58" s="1"/>
  <c r="M105" i="56"/>
  <c r="I105" i="56" s="1"/>
  <c r="M105" i="51"/>
  <c r="I105" i="51" s="1"/>
  <c r="L187" i="59"/>
  <c r="H187" i="59" s="1"/>
  <c r="K269" i="59"/>
  <c r="G269" i="59" s="1"/>
  <c r="L187" i="54"/>
  <c r="H187" i="54" s="1"/>
  <c r="K351" i="59"/>
  <c r="G351" i="59" s="1"/>
  <c r="K351" i="56"/>
  <c r="G351" i="56" s="1"/>
  <c r="K433" i="52"/>
  <c r="G433" i="52" s="1"/>
  <c r="M351" i="53"/>
  <c r="I351" i="53" s="1"/>
  <c r="L515" i="58"/>
  <c r="H515" i="58" s="1"/>
  <c r="K433" i="57"/>
  <c r="G433" i="57" s="1"/>
  <c r="M515" i="57"/>
  <c r="I515" i="57" s="1"/>
  <c r="M23" i="51"/>
  <c r="I23" i="51" s="1"/>
  <c r="M105" i="58"/>
  <c r="I105" i="58" s="1"/>
  <c r="K105" i="52"/>
  <c r="G105" i="52" s="1"/>
  <c r="K187" i="58"/>
  <c r="G187" i="58" s="1"/>
  <c r="L269" i="55"/>
  <c r="H269" i="55" s="1"/>
  <c r="M269" i="52"/>
  <c r="I269" i="52" s="1"/>
  <c r="K187" i="50"/>
  <c r="G187" i="50" s="1"/>
  <c r="M269" i="54"/>
  <c r="I269" i="54" s="1"/>
  <c r="M269" i="53"/>
  <c r="I269" i="53" s="1"/>
  <c r="L515" i="59"/>
  <c r="H515" i="59" s="1"/>
  <c r="K433" i="58"/>
  <c r="G433" i="58" s="1"/>
  <c r="M433" i="56"/>
  <c r="I433" i="56" s="1"/>
  <c r="K515" i="50"/>
  <c r="G515" i="50" s="1"/>
  <c r="M433" i="53"/>
  <c r="I433" i="53" s="1"/>
  <c r="L23" i="56"/>
  <c r="H23" i="56" s="1"/>
  <c r="M23" i="52"/>
  <c r="I23" i="52" s="1"/>
  <c r="K187" i="52"/>
  <c r="G187" i="52" s="1"/>
  <c r="M269" i="56"/>
  <c r="I269" i="56" s="1"/>
  <c r="K269" i="54"/>
  <c r="G269" i="54" s="1"/>
  <c r="M515" i="59"/>
  <c r="I515" i="59" s="1"/>
  <c r="M433" i="51"/>
  <c r="I433" i="51" s="1"/>
  <c r="L187" i="57"/>
  <c r="H187" i="57" s="1"/>
  <c r="L433" i="54"/>
  <c r="H433" i="54" s="1"/>
  <c r="L23" i="54"/>
  <c r="H23" i="54" s="1"/>
  <c r="L23" i="52"/>
  <c r="H23" i="52" s="1"/>
  <c r="L187" i="58"/>
  <c r="H187" i="58" s="1"/>
  <c r="L351" i="55"/>
  <c r="H351" i="55" s="1"/>
  <c r="M269" i="51"/>
  <c r="I269" i="51" s="1"/>
  <c r="M515" i="52"/>
  <c r="I515" i="52" s="1"/>
  <c r="L515" i="54"/>
  <c r="H515" i="54" s="1"/>
  <c r="L105" i="58"/>
  <c r="H105" i="58" s="1"/>
  <c r="K515" i="59"/>
  <c r="G515" i="59" s="1"/>
  <c r="L23" i="58"/>
  <c r="H23" i="58" s="1"/>
  <c r="K23" i="52"/>
  <c r="G23" i="52" s="1"/>
  <c r="K105" i="59"/>
  <c r="G105" i="59" s="1"/>
  <c r="K351" i="55"/>
  <c r="G351" i="55" s="1"/>
  <c r="K433" i="55"/>
  <c r="G433" i="55" s="1"/>
  <c r="M351" i="51"/>
  <c r="I351" i="51" s="1"/>
  <c r="L433" i="53"/>
  <c r="H433" i="53" s="1"/>
  <c r="L105" i="51"/>
  <c r="H105" i="51" s="1"/>
  <c r="L23" i="53"/>
  <c r="H23" i="53" s="1"/>
  <c r="M23" i="53"/>
  <c r="I23" i="53" s="1"/>
  <c r="M187" i="58"/>
  <c r="I187" i="58" s="1"/>
  <c r="M187" i="54"/>
  <c r="I187" i="54" s="1"/>
  <c r="M433" i="55"/>
  <c r="I433" i="55" s="1"/>
  <c r="L433" i="52"/>
  <c r="H433" i="52" s="1"/>
  <c r="K433" i="50"/>
  <c r="G433" i="50" s="1"/>
  <c r="K269" i="53"/>
  <c r="G269" i="53" s="1"/>
  <c r="K23" i="56"/>
  <c r="G23" i="56" s="1"/>
  <c r="L433" i="55"/>
  <c r="H433" i="55" s="1"/>
  <c r="M515" i="53"/>
  <c r="I515" i="53" s="1"/>
  <c r="M515" i="56"/>
  <c r="I515" i="56" s="1"/>
  <c r="M433" i="57"/>
  <c r="I433" i="57" s="1"/>
  <c r="M105" i="55"/>
  <c r="I105" i="55" s="1"/>
  <c r="L269" i="54"/>
  <c r="H269" i="54" s="1"/>
  <c r="K187" i="53"/>
  <c r="G187" i="53" s="1"/>
  <c r="L105" i="57"/>
  <c r="H105" i="57" s="1"/>
  <c r="K515" i="55"/>
  <c r="G515" i="55" s="1"/>
  <c r="M351" i="50"/>
  <c r="I351" i="50" s="1"/>
  <c r="K187" i="54"/>
  <c r="G187" i="54" s="1"/>
  <c r="K433" i="54"/>
  <c r="G433" i="54" s="1"/>
  <c r="M187" i="55"/>
  <c r="I187" i="55" s="1"/>
  <c r="K515" i="52"/>
  <c r="G515" i="52" s="1"/>
  <c r="K105" i="51"/>
  <c r="G105" i="51" s="1"/>
  <c r="L187" i="53"/>
  <c r="H187" i="53" s="1"/>
  <c r="M105" i="52"/>
  <c r="I105" i="52" s="1"/>
  <c r="L15" i="50"/>
  <c r="H15" i="50" s="1"/>
  <c r="M15" i="50"/>
  <c r="I15" i="50" s="1"/>
  <c r="L15" i="54"/>
  <c r="H15" i="54" s="1"/>
  <c r="M97" i="57"/>
  <c r="I97" i="57" s="1"/>
  <c r="K15" i="57"/>
  <c r="G15" i="57" s="1"/>
  <c r="M15" i="52"/>
  <c r="I15" i="52" s="1"/>
  <c r="M15" i="59"/>
  <c r="I15" i="59" s="1"/>
  <c r="K97" i="53"/>
  <c r="G97" i="53" s="1"/>
  <c r="L179" i="52"/>
  <c r="H179" i="52" s="1"/>
  <c r="L97" i="59"/>
  <c r="H97" i="59" s="1"/>
  <c r="L261" i="52"/>
  <c r="H261" i="52" s="1"/>
  <c r="L261" i="57"/>
  <c r="H261" i="57" s="1"/>
  <c r="L179" i="53"/>
  <c r="H179" i="53" s="1"/>
  <c r="M261" i="57"/>
  <c r="I261" i="57" s="1"/>
  <c r="K261" i="50"/>
  <c r="G261" i="50" s="1"/>
  <c r="M343" i="52"/>
  <c r="I343" i="52" s="1"/>
  <c r="K261" i="53"/>
  <c r="G261" i="53" s="1"/>
  <c r="K343" i="51"/>
  <c r="G343" i="51" s="1"/>
  <c r="L343" i="55"/>
  <c r="H343" i="55" s="1"/>
  <c r="K425" i="54"/>
  <c r="G425" i="54" s="1"/>
  <c r="K507" i="59"/>
  <c r="G507" i="59" s="1"/>
  <c r="L425" i="56"/>
  <c r="H425" i="56" s="1"/>
  <c r="K507" i="52"/>
  <c r="G507" i="52" s="1"/>
  <c r="K425" i="59"/>
  <c r="G425" i="59" s="1"/>
  <c r="L425" i="53"/>
  <c r="H425" i="53" s="1"/>
  <c r="M507" i="50"/>
  <c r="I507" i="50" s="1"/>
  <c r="L507" i="53"/>
  <c r="H507" i="53" s="1"/>
  <c r="L97" i="51"/>
  <c r="H97" i="51" s="1"/>
  <c r="M179" i="56"/>
  <c r="I179" i="56" s="1"/>
  <c r="M179" i="53"/>
  <c r="I179" i="53" s="1"/>
  <c r="L343" i="59"/>
  <c r="H343" i="59" s="1"/>
  <c r="M507" i="54"/>
  <c r="I507" i="54" s="1"/>
  <c r="L425" i="50"/>
  <c r="H425" i="50" s="1"/>
  <c r="M97" i="51"/>
  <c r="I97" i="51" s="1"/>
  <c r="K15" i="54"/>
  <c r="G15" i="54" s="1"/>
  <c r="L97" i="54"/>
  <c r="H97" i="54" s="1"/>
  <c r="M15" i="57"/>
  <c r="I15" i="57" s="1"/>
  <c r="K15" i="52"/>
  <c r="G15" i="52" s="1"/>
  <c r="M97" i="58"/>
  <c r="I97" i="58" s="1"/>
  <c r="M15" i="58"/>
  <c r="I15" i="58" s="1"/>
  <c r="L179" i="51"/>
  <c r="H179" i="51" s="1"/>
  <c r="L179" i="56"/>
  <c r="H179" i="56" s="1"/>
  <c r="L179" i="59"/>
  <c r="H179" i="59" s="1"/>
  <c r="L261" i="59"/>
  <c r="H261" i="59" s="1"/>
  <c r="K261" i="56"/>
  <c r="G261" i="56" s="1"/>
  <c r="M179" i="55"/>
  <c r="I179" i="55" s="1"/>
  <c r="M179" i="58"/>
  <c r="I179" i="58" s="1"/>
  <c r="K343" i="57"/>
  <c r="G343" i="57" s="1"/>
  <c r="L261" i="58"/>
  <c r="H261" i="58" s="1"/>
  <c r="K261" i="55"/>
  <c r="G261" i="55" s="1"/>
  <c r="M425" i="57"/>
  <c r="I425" i="57" s="1"/>
  <c r="L425" i="54"/>
  <c r="H425" i="54" s="1"/>
  <c r="L343" i="50"/>
  <c r="H343" i="50" s="1"/>
  <c r="M425" i="56"/>
  <c r="I425" i="56" s="1"/>
  <c r="M507" i="57"/>
  <c r="I507" i="57" s="1"/>
  <c r="L343" i="58"/>
  <c r="H343" i="58" s="1"/>
  <c r="M425" i="50"/>
  <c r="I425" i="50" s="1"/>
  <c r="K425" i="55"/>
  <c r="G425" i="55" s="1"/>
  <c r="M507" i="53"/>
  <c r="I507" i="53" s="1"/>
  <c r="M15" i="54"/>
  <c r="I15" i="54" s="1"/>
  <c r="K15" i="55"/>
  <c r="G15" i="55" s="1"/>
  <c r="K97" i="59"/>
  <c r="G97" i="59" s="1"/>
  <c r="M261" i="50"/>
  <c r="I261" i="50" s="1"/>
  <c r="M343" i="55"/>
  <c r="I343" i="55" s="1"/>
  <c r="L507" i="57"/>
  <c r="H507" i="57" s="1"/>
  <c r="K507" i="50"/>
  <c r="G507" i="50" s="1"/>
  <c r="M15" i="51"/>
  <c r="I15" i="51" s="1"/>
  <c r="L97" i="56"/>
  <c r="H97" i="56" s="1"/>
  <c r="K15" i="56"/>
  <c r="G15" i="56" s="1"/>
  <c r="K179" i="57"/>
  <c r="G179" i="57" s="1"/>
  <c r="M15" i="53"/>
  <c r="I15" i="53" s="1"/>
  <c r="L15" i="59"/>
  <c r="H15" i="59" s="1"/>
  <c r="M97" i="50"/>
  <c r="I97" i="50" s="1"/>
  <c r="K179" i="51"/>
  <c r="G179" i="51" s="1"/>
  <c r="K179" i="54"/>
  <c r="G179" i="54" s="1"/>
  <c r="M97" i="55"/>
  <c r="I97" i="55" s="1"/>
  <c r="K179" i="58"/>
  <c r="G179" i="58" s="1"/>
  <c r="K261" i="51"/>
  <c r="G261" i="51" s="1"/>
  <c r="L261" i="54"/>
  <c r="H261" i="54" s="1"/>
  <c r="M261" i="56"/>
  <c r="I261" i="56" s="1"/>
  <c r="M261" i="55"/>
  <c r="I261" i="55" s="1"/>
  <c r="M343" i="54"/>
  <c r="I343" i="54" s="1"/>
  <c r="M261" i="53"/>
  <c r="I261" i="53" s="1"/>
  <c r="K425" i="56"/>
  <c r="G425" i="56" s="1"/>
  <c r="M343" i="50"/>
  <c r="I343" i="50" s="1"/>
  <c r="L507" i="51"/>
  <c r="H507" i="51" s="1"/>
  <c r="K425" i="51"/>
  <c r="G425" i="51" s="1"/>
  <c r="M507" i="56"/>
  <c r="I507" i="56" s="1"/>
  <c r="L507" i="56"/>
  <c r="H507" i="56" s="1"/>
  <c r="K507" i="53"/>
  <c r="G507" i="53" s="1"/>
  <c r="L507" i="58"/>
  <c r="H507" i="58" s="1"/>
  <c r="L507" i="55"/>
  <c r="H507" i="55" s="1"/>
  <c r="L97" i="52"/>
  <c r="H97" i="52" s="1"/>
  <c r="K15" i="53"/>
  <c r="G15" i="53" s="1"/>
  <c r="M179" i="59"/>
  <c r="I179" i="59" s="1"/>
  <c r="K261" i="52"/>
  <c r="G261" i="52" s="1"/>
  <c r="K343" i="52"/>
  <c r="G343" i="52" s="1"/>
  <c r="K343" i="53"/>
  <c r="G343" i="53" s="1"/>
  <c r="L425" i="52"/>
  <c r="H425" i="52" s="1"/>
  <c r="M97" i="52"/>
  <c r="I97" i="52" s="1"/>
  <c r="M15" i="56"/>
  <c r="I15" i="56" s="1"/>
  <c r="K97" i="54"/>
  <c r="G97" i="54" s="1"/>
  <c r="L15" i="51"/>
  <c r="H15" i="51" s="1"/>
  <c r="K15" i="58"/>
  <c r="G15" i="58" s="1"/>
  <c r="L97" i="58"/>
  <c r="H97" i="58" s="1"/>
  <c r="K97" i="50"/>
  <c r="G97" i="50" s="1"/>
  <c r="L97" i="50"/>
  <c r="H97" i="50" s="1"/>
  <c r="M179" i="51"/>
  <c r="I179" i="51" s="1"/>
  <c r="M179" i="54"/>
  <c r="I179" i="54" s="1"/>
  <c r="M179" i="50"/>
  <c r="I179" i="50" s="1"/>
  <c r="L261" i="51"/>
  <c r="H261" i="51" s="1"/>
  <c r="K261" i="54"/>
  <c r="G261" i="54" s="1"/>
  <c r="K343" i="59"/>
  <c r="G343" i="59" s="1"/>
  <c r="M343" i="56"/>
  <c r="I343" i="56" s="1"/>
  <c r="M343" i="59"/>
  <c r="I343" i="59" s="1"/>
  <c r="M343" i="51"/>
  <c r="I343" i="51" s="1"/>
  <c r="M343" i="53"/>
  <c r="I343" i="53" s="1"/>
  <c r="K425" i="57"/>
  <c r="G425" i="57" s="1"/>
  <c r="L507" i="59"/>
  <c r="H507" i="59" s="1"/>
  <c r="K425" i="52"/>
  <c r="G425" i="52" s="1"/>
  <c r="M507" i="52"/>
  <c r="I507" i="52" s="1"/>
  <c r="L425" i="51"/>
  <c r="H425" i="51" s="1"/>
  <c r="L425" i="58"/>
  <c r="H425" i="58" s="1"/>
  <c r="M425" i="53"/>
  <c r="I425" i="53" s="1"/>
  <c r="M507" i="55"/>
  <c r="I507" i="55" s="1"/>
  <c r="L97" i="57"/>
  <c r="H97" i="57" s="1"/>
  <c r="M179" i="52"/>
  <c r="I179" i="52" s="1"/>
  <c r="L179" i="58"/>
  <c r="H179" i="58" s="1"/>
  <c r="M261" i="58"/>
  <c r="I261" i="58" s="1"/>
  <c r="K343" i="50"/>
  <c r="G343" i="50" s="1"/>
  <c r="K425" i="50"/>
  <c r="G425" i="50" s="1"/>
  <c r="M179" i="57"/>
  <c r="I179" i="57" s="1"/>
  <c r="L15" i="53"/>
  <c r="H15" i="53" s="1"/>
  <c r="L179" i="54"/>
  <c r="H179" i="54" s="1"/>
  <c r="K261" i="59"/>
  <c r="G261" i="59" s="1"/>
  <c r="K179" i="55"/>
  <c r="G179" i="55" s="1"/>
  <c r="K343" i="56"/>
  <c r="G343" i="56" s="1"/>
  <c r="K343" i="55"/>
  <c r="G343" i="55" s="1"/>
  <c r="M425" i="54"/>
  <c r="I425" i="54" s="1"/>
  <c r="K425" i="58"/>
  <c r="G425" i="58" s="1"/>
  <c r="K97" i="51"/>
  <c r="G97" i="51" s="1"/>
  <c r="M261" i="54"/>
  <c r="I261" i="54" s="1"/>
  <c r="K343" i="58"/>
  <c r="G343" i="58" s="1"/>
  <c r="M97" i="54"/>
  <c r="I97" i="54" s="1"/>
  <c r="L261" i="56"/>
  <c r="H261" i="56" s="1"/>
  <c r="M425" i="59"/>
  <c r="I425" i="59" s="1"/>
  <c r="K97" i="56"/>
  <c r="G97" i="56" s="1"/>
  <c r="K179" i="53"/>
  <c r="G179" i="53" s="1"/>
  <c r="M343" i="58"/>
  <c r="I343" i="58" s="1"/>
  <c r="K179" i="50"/>
  <c r="G179" i="50" s="1"/>
  <c r="K507" i="56"/>
  <c r="G507" i="56" s="1"/>
  <c r="K15" i="50"/>
  <c r="G15" i="50" s="1"/>
  <c r="K15" i="51"/>
  <c r="G15" i="51" s="1"/>
  <c r="M15" i="55"/>
  <c r="I15" i="55" s="1"/>
  <c r="L97" i="55"/>
  <c r="H97" i="55" s="1"/>
  <c r="M261" i="59"/>
  <c r="I261" i="59" s="1"/>
  <c r="M343" i="57"/>
  <c r="I343" i="57" s="1"/>
  <c r="K343" i="54"/>
  <c r="G343" i="54" s="1"/>
  <c r="M507" i="51"/>
  <c r="I507" i="51" s="1"/>
  <c r="L507" i="52"/>
  <c r="H507" i="52" s="1"/>
  <c r="M507" i="58"/>
  <c r="I507" i="58" s="1"/>
  <c r="K179" i="52"/>
  <c r="G179" i="52" s="1"/>
  <c r="M425" i="51"/>
  <c r="I425" i="51" s="1"/>
  <c r="L179" i="50"/>
  <c r="H179" i="50" s="1"/>
  <c r="K507" i="54"/>
  <c r="G507" i="54" s="1"/>
  <c r="L15" i="55"/>
  <c r="H15" i="55" s="1"/>
  <c r="L343" i="56"/>
  <c r="H343" i="56" s="1"/>
  <c r="M425" i="58"/>
  <c r="I425" i="58" s="1"/>
  <c r="L15" i="56"/>
  <c r="H15" i="56" s="1"/>
  <c r="L179" i="55"/>
  <c r="H179" i="55" s="1"/>
  <c r="L425" i="55"/>
  <c r="H425" i="55" s="1"/>
  <c r="K97" i="52"/>
  <c r="G97" i="52" s="1"/>
  <c r="L179" i="57"/>
  <c r="H179" i="57" s="1"/>
  <c r="K97" i="58"/>
  <c r="G97" i="58" s="1"/>
  <c r="M97" i="53"/>
  <c r="I97" i="53" s="1"/>
  <c r="K261" i="57"/>
  <c r="G261" i="57" s="1"/>
  <c r="L261" i="50"/>
  <c r="H261" i="50" s="1"/>
  <c r="L261" i="53"/>
  <c r="H261" i="53" s="1"/>
  <c r="M507" i="59"/>
  <c r="I507" i="59" s="1"/>
  <c r="K507" i="57"/>
  <c r="G507" i="57" s="1"/>
  <c r="M425" i="55"/>
  <c r="I425" i="55" s="1"/>
  <c r="L15" i="52"/>
  <c r="H15" i="52" s="1"/>
  <c r="L343" i="54"/>
  <c r="H343" i="54" s="1"/>
  <c r="L507" i="50"/>
  <c r="H507" i="50" s="1"/>
  <c r="K97" i="57"/>
  <c r="G97" i="57" s="1"/>
  <c r="L261" i="55"/>
  <c r="H261" i="55" s="1"/>
  <c r="K507" i="55"/>
  <c r="G507" i="55" s="1"/>
  <c r="M261" i="52"/>
  <c r="I261" i="52" s="1"/>
  <c r="L425" i="59"/>
  <c r="H425" i="59" s="1"/>
  <c r="K15" i="59"/>
  <c r="G15" i="59" s="1"/>
  <c r="K261" i="58"/>
  <c r="G261" i="58" s="1"/>
  <c r="K425" i="53"/>
  <c r="G425" i="53" s="1"/>
  <c r="M97" i="56"/>
  <c r="I97" i="56" s="1"/>
  <c r="L15" i="57"/>
  <c r="H15" i="57" s="1"/>
  <c r="L15" i="58"/>
  <c r="H15" i="58" s="1"/>
  <c r="K97" i="55"/>
  <c r="G97" i="55" s="1"/>
  <c r="M261" i="51"/>
  <c r="I261" i="51" s="1"/>
  <c r="L343" i="57"/>
  <c r="H343" i="57" s="1"/>
  <c r="L343" i="51"/>
  <c r="H343" i="51" s="1"/>
  <c r="K507" i="51"/>
  <c r="G507" i="51" s="1"/>
  <c r="L507" i="54"/>
  <c r="H507" i="54" s="1"/>
  <c r="K507" i="58"/>
  <c r="G507" i="58" s="1"/>
  <c r="K179" i="56"/>
  <c r="G179" i="56" s="1"/>
  <c r="L343" i="52"/>
  <c r="H343" i="52" s="1"/>
  <c r="K179" i="59"/>
  <c r="G179" i="59" s="1"/>
  <c r="M425" i="52"/>
  <c r="I425" i="52" s="1"/>
  <c r="L97" i="53"/>
  <c r="H97" i="53" s="1"/>
  <c r="L425" i="57"/>
  <c r="H425" i="57" s="1"/>
  <c r="M97" i="59"/>
  <c r="I97" i="59" s="1"/>
  <c r="L343" i="53"/>
  <c r="H343" i="53" s="1"/>
  <c r="M108" i="50"/>
  <c r="I108" i="50" s="1"/>
  <c r="K108" i="58"/>
  <c r="G108" i="58" s="1"/>
  <c r="L108" i="58"/>
  <c r="H108" i="58" s="1"/>
  <c r="M108" i="53"/>
  <c r="I108" i="53" s="1"/>
  <c r="L26" i="53"/>
  <c r="H26" i="53" s="1"/>
  <c r="M26" i="58"/>
  <c r="I26" i="58" s="1"/>
  <c r="K108" i="54"/>
  <c r="G108" i="54" s="1"/>
  <c r="K108" i="56"/>
  <c r="G108" i="56" s="1"/>
  <c r="K436" i="51"/>
  <c r="G436" i="51" s="1"/>
  <c r="K272" i="51"/>
  <c r="G272" i="51" s="1"/>
  <c r="K190" i="56"/>
  <c r="G190" i="56" s="1"/>
  <c r="L354" i="58"/>
  <c r="H354" i="58" s="1"/>
  <c r="L108" i="56"/>
  <c r="H108" i="56" s="1"/>
  <c r="L436" i="58"/>
  <c r="H436" i="58" s="1"/>
  <c r="M272" i="56"/>
  <c r="I272" i="56" s="1"/>
  <c r="K272" i="53"/>
  <c r="G272" i="53" s="1"/>
  <c r="M354" i="56"/>
  <c r="I354" i="56" s="1"/>
  <c r="M518" i="50"/>
  <c r="I518" i="50" s="1"/>
  <c r="L272" i="52"/>
  <c r="H272" i="52" s="1"/>
  <c r="K354" i="57"/>
  <c r="G354" i="57" s="1"/>
  <c r="M518" i="56"/>
  <c r="I518" i="56" s="1"/>
  <c r="K518" i="56"/>
  <c r="G518" i="56" s="1"/>
  <c r="L436" i="53"/>
  <c r="H436" i="53" s="1"/>
  <c r="K354" i="52"/>
  <c r="G354" i="52" s="1"/>
  <c r="M518" i="55"/>
  <c r="I518" i="55" s="1"/>
  <c r="K518" i="59"/>
  <c r="G518" i="59" s="1"/>
  <c r="L190" i="50"/>
  <c r="H190" i="50" s="1"/>
  <c r="M26" i="53"/>
  <c r="I26" i="53" s="1"/>
  <c r="L26" i="55"/>
  <c r="H26" i="55" s="1"/>
  <c r="L26" i="56"/>
  <c r="H26" i="56" s="1"/>
  <c r="L26" i="57"/>
  <c r="H26" i="57" s="1"/>
  <c r="L26" i="58"/>
  <c r="H26" i="58" s="1"/>
  <c r="L272" i="51"/>
  <c r="H272" i="51" s="1"/>
  <c r="L518" i="51"/>
  <c r="H518" i="51" s="1"/>
  <c r="L108" i="54"/>
  <c r="H108" i="54" s="1"/>
  <c r="M518" i="51"/>
  <c r="I518" i="51" s="1"/>
  <c r="M354" i="58"/>
  <c r="I354" i="58" s="1"/>
  <c r="L108" i="55"/>
  <c r="H108" i="55" s="1"/>
  <c r="L272" i="56"/>
  <c r="H272" i="56" s="1"/>
  <c r="M354" i="50"/>
  <c r="I354" i="50" s="1"/>
  <c r="L190" i="59"/>
  <c r="H190" i="59" s="1"/>
  <c r="L272" i="54"/>
  <c r="H272" i="54" s="1"/>
  <c r="L272" i="59"/>
  <c r="H272" i="59" s="1"/>
  <c r="M272" i="55"/>
  <c r="I272" i="55" s="1"/>
  <c r="L518" i="50"/>
  <c r="H518" i="50" s="1"/>
  <c r="M354" i="57"/>
  <c r="I354" i="57" s="1"/>
  <c r="K518" i="54"/>
  <c r="G518" i="54" s="1"/>
  <c r="M436" i="56"/>
  <c r="I436" i="56" s="1"/>
  <c r="M436" i="54"/>
  <c r="I436" i="54" s="1"/>
  <c r="K436" i="54"/>
  <c r="G436" i="54" s="1"/>
  <c r="K436" i="52"/>
  <c r="G436" i="52" s="1"/>
  <c r="L518" i="52"/>
  <c r="H518" i="52" s="1"/>
  <c r="L26" i="50"/>
  <c r="H26" i="50" s="1"/>
  <c r="M108" i="57"/>
  <c r="I108" i="57" s="1"/>
  <c r="M26" i="59"/>
  <c r="I26" i="59" s="1"/>
  <c r="M26" i="54"/>
  <c r="I26" i="54" s="1"/>
  <c r="K26" i="54"/>
  <c r="G26" i="54" s="1"/>
  <c r="K190" i="54"/>
  <c r="G190" i="54" s="1"/>
  <c r="M272" i="50"/>
  <c r="I272" i="50" s="1"/>
  <c r="K272" i="58"/>
  <c r="G272" i="58" s="1"/>
  <c r="K108" i="59"/>
  <c r="G108" i="59" s="1"/>
  <c r="K354" i="58"/>
  <c r="G354" i="58" s="1"/>
  <c r="M108" i="55"/>
  <c r="I108" i="55" s="1"/>
  <c r="L190" i="56"/>
  <c r="H190" i="56" s="1"/>
  <c r="M518" i="58"/>
  <c r="I518" i="58" s="1"/>
  <c r="K436" i="58"/>
  <c r="G436" i="58" s="1"/>
  <c r="M190" i="52"/>
  <c r="I190" i="52" s="1"/>
  <c r="L354" i="50"/>
  <c r="H354" i="50" s="1"/>
  <c r="L354" i="56"/>
  <c r="H354" i="56" s="1"/>
  <c r="K272" i="52"/>
  <c r="G272" i="52" s="1"/>
  <c r="L272" i="55"/>
  <c r="H272" i="55" s="1"/>
  <c r="M518" i="54"/>
  <c r="I518" i="54" s="1"/>
  <c r="M354" i="59"/>
  <c r="I354" i="59" s="1"/>
  <c r="M436" i="57"/>
  <c r="I436" i="57" s="1"/>
  <c r="K518" i="57"/>
  <c r="G518" i="57" s="1"/>
  <c r="M354" i="55"/>
  <c r="I354" i="55" s="1"/>
  <c r="K436" i="59"/>
  <c r="G436" i="59" s="1"/>
  <c r="M518" i="52"/>
  <c r="I518" i="52" s="1"/>
  <c r="L108" i="50"/>
  <c r="H108" i="50" s="1"/>
  <c r="K26" i="50"/>
  <c r="G26" i="50" s="1"/>
  <c r="K26" i="55"/>
  <c r="G26" i="55" s="1"/>
  <c r="K26" i="57"/>
  <c r="G26" i="57" s="1"/>
  <c r="M190" i="54"/>
  <c r="I190" i="54" s="1"/>
  <c r="L26" i="59"/>
  <c r="H26" i="59" s="1"/>
  <c r="M108" i="58"/>
  <c r="I108" i="58" s="1"/>
  <c r="L272" i="50"/>
  <c r="H272" i="50" s="1"/>
  <c r="L190" i="51"/>
  <c r="H190" i="51" s="1"/>
  <c r="L108" i="59"/>
  <c r="H108" i="59" s="1"/>
  <c r="K108" i="55"/>
  <c r="G108" i="55" s="1"/>
  <c r="L190" i="58"/>
  <c r="H190" i="58" s="1"/>
  <c r="L354" i="51"/>
  <c r="H354" i="51" s="1"/>
  <c r="K272" i="57"/>
  <c r="G272" i="57" s="1"/>
  <c r="K354" i="50"/>
  <c r="G354" i="50" s="1"/>
  <c r="K190" i="59"/>
  <c r="G190" i="59" s="1"/>
  <c r="M190" i="55"/>
  <c r="I190" i="55" s="1"/>
  <c r="K436" i="50"/>
  <c r="G436" i="50" s="1"/>
  <c r="L354" i="53"/>
  <c r="H354" i="53" s="1"/>
  <c r="M354" i="53"/>
  <c r="I354" i="53" s="1"/>
  <c r="L518" i="53"/>
  <c r="H518" i="53" s="1"/>
  <c r="L518" i="56"/>
  <c r="H518" i="56" s="1"/>
  <c r="M436" i="53"/>
  <c r="I436" i="53" s="1"/>
  <c r="K436" i="57"/>
  <c r="G436" i="57" s="1"/>
  <c r="M436" i="59"/>
  <c r="I436" i="59" s="1"/>
  <c r="L436" i="55"/>
  <c r="H436" i="55" s="1"/>
  <c r="K518" i="52"/>
  <c r="G518" i="52" s="1"/>
  <c r="K108" i="50"/>
  <c r="G108" i="50" s="1"/>
  <c r="L108" i="57"/>
  <c r="H108" i="57" s="1"/>
  <c r="K108" i="53"/>
  <c r="G108" i="53" s="1"/>
  <c r="L26" i="52"/>
  <c r="H26" i="52" s="1"/>
  <c r="L108" i="51"/>
  <c r="H108" i="51" s="1"/>
  <c r="M190" i="58"/>
  <c r="I190" i="58" s="1"/>
  <c r="L190" i="57"/>
  <c r="H190" i="57" s="1"/>
  <c r="L190" i="55"/>
  <c r="H190" i="55" s="1"/>
  <c r="L190" i="52"/>
  <c r="H190" i="52" s="1"/>
  <c r="L436" i="50"/>
  <c r="H436" i="50" s="1"/>
  <c r="L518" i="54"/>
  <c r="H518" i="54" s="1"/>
  <c r="L518" i="57"/>
  <c r="H518" i="57" s="1"/>
  <c r="K436" i="55"/>
  <c r="G436" i="55" s="1"/>
  <c r="L518" i="59"/>
  <c r="H518" i="59" s="1"/>
  <c r="K190" i="50"/>
  <c r="G190" i="50" s="1"/>
  <c r="L108" i="52"/>
  <c r="H108" i="52" s="1"/>
  <c r="K26" i="56"/>
  <c r="G26" i="56" s="1"/>
  <c r="L26" i="51"/>
  <c r="H26" i="51" s="1"/>
  <c r="L436" i="51"/>
  <c r="H436" i="51" s="1"/>
  <c r="M190" i="53"/>
  <c r="I190" i="53" s="1"/>
  <c r="L190" i="53"/>
  <c r="H190" i="53" s="1"/>
  <c r="M272" i="57"/>
  <c r="I272" i="57" s="1"/>
  <c r="L272" i="53"/>
  <c r="H272" i="53" s="1"/>
  <c r="K518" i="50"/>
  <c r="G518" i="50" s="1"/>
  <c r="K354" i="59"/>
  <c r="G354" i="59" s="1"/>
  <c r="K436" i="56"/>
  <c r="G436" i="56" s="1"/>
  <c r="L436" i="52"/>
  <c r="H436" i="52" s="1"/>
  <c r="M190" i="50"/>
  <c r="I190" i="50" s="1"/>
  <c r="K108" i="57"/>
  <c r="G108" i="57" s="1"/>
  <c r="L26" i="54"/>
  <c r="H26" i="54" s="1"/>
  <c r="M108" i="54"/>
  <c r="I108" i="54" s="1"/>
  <c r="K518" i="51"/>
  <c r="G518" i="51" s="1"/>
  <c r="K190" i="58"/>
  <c r="G190" i="58" s="1"/>
  <c r="M108" i="59"/>
  <c r="I108" i="59" s="1"/>
  <c r="M190" i="59"/>
  <c r="I190" i="59" s="1"/>
  <c r="K190" i="55"/>
  <c r="G190" i="55" s="1"/>
  <c r="K354" i="53"/>
  <c r="G354" i="53" s="1"/>
  <c r="M518" i="57"/>
  <c r="I518" i="57" s="1"/>
  <c r="L436" i="57"/>
  <c r="H436" i="57" s="1"/>
  <c r="L436" i="59"/>
  <c r="H436" i="59" s="1"/>
  <c r="M26" i="50"/>
  <c r="I26" i="50" s="1"/>
  <c r="K108" i="52"/>
  <c r="G108" i="52" s="1"/>
  <c r="L190" i="54"/>
  <c r="H190" i="54" s="1"/>
  <c r="M272" i="51"/>
  <c r="I272" i="51" s="1"/>
  <c r="K108" i="51"/>
  <c r="G108" i="51" s="1"/>
  <c r="K190" i="57"/>
  <c r="G190" i="57" s="1"/>
  <c r="K190" i="51"/>
  <c r="G190" i="51" s="1"/>
  <c r="M272" i="53"/>
  <c r="I272" i="53" s="1"/>
  <c r="K272" i="55"/>
  <c r="G272" i="55" s="1"/>
  <c r="M272" i="52"/>
  <c r="I272" i="52" s="1"/>
  <c r="K518" i="53"/>
  <c r="G518" i="53" s="1"/>
  <c r="M354" i="52"/>
  <c r="I354" i="52" s="1"/>
  <c r="M436" i="55"/>
  <c r="I436" i="55" s="1"/>
  <c r="M26" i="51"/>
  <c r="I26" i="51" s="1"/>
  <c r="K26" i="52"/>
  <c r="G26" i="52" s="1"/>
  <c r="M108" i="56"/>
  <c r="I108" i="56" s="1"/>
  <c r="K272" i="56"/>
  <c r="G272" i="56" s="1"/>
  <c r="K354" i="54"/>
  <c r="G354" i="54" s="1"/>
  <c r="L354" i="59"/>
  <c r="H354" i="59" s="1"/>
  <c r="L518" i="55"/>
  <c r="H518" i="55" s="1"/>
  <c r="K26" i="53"/>
  <c r="G26" i="53" s="1"/>
  <c r="K26" i="58"/>
  <c r="G26" i="58" s="1"/>
  <c r="K190" i="53"/>
  <c r="G190" i="53" s="1"/>
  <c r="L518" i="58"/>
  <c r="H518" i="58" s="1"/>
  <c r="K354" i="56"/>
  <c r="G354" i="56" s="1"/>
  <c r="L436" i="56"/>
  <c r="H436" i="56" s="1"/>
  <c r="M436" i="52"/>
  <c r="I436" i="52" s="1"/>
  <c r="M26" i="55"/>
  <c r="I26" i="55" s="1"/>
  <c r="M108" i="52"/>
  <c r="I108" i="52" s="1"/>
  <c r="K272" i="50"/>
  <c r="G272" i="50" s="1"/>
  <c r="M436" i="58"/>
  <c r="I436" i="58" s="1"/>
  <c r="M436" i="50"/>
  <c r="I436" i="50" s="1"/>
  <c r="K354" i="55"/>
  <c r="G354" i="55" s="1"/>
  <c r="K518" i="55"/>
  <c r="G518" i="55" s="1"/>
  <c r="M26" i="57"/>
  <c r="I26" i="57" s="1"/>
  <c r="K26" i="51"/>
  <c r="G26" i="51" s="1"/>
  <c r="M272" i="58"/>
  <c r="I272" i="58" s="1"/>
  <c r="K518" i="58"/>
  <c r="G518" i="58" s="1"/>
  <c r="M354" i="54"/>
  <c r="I354" i="54" s="1"/>
  <c r="M518" i="53"/>
  <c r="I518" i="53" s="1"/>
  <c r="M518" i="59"/>
  <c r="I518" i="59" s="1"/>
  <c r="L272" i="58"/>
  <c r="H272" i="58" s="1"/>
  <c r="K272" i="54"/>
  <c r="G272" i="54" s="1"/>
  <c r="L354" i="52"/>
  <c r="H354" i="52" s="1"/>
  <c r="M190" i="51"/>
  <c r="I190" i="51" s="1"/>
  <c r="K190" i="52"/>
  <c r="G190" i="52" s="1"/>
  <c r="K436" i="53"/>
  <c r="G436" i="53" s="1"/>
  <c r="M108" i="51"/>
  <c r="I108" i="51" s="1"/>
  <c r="L272" i="57"/>
  <c r="H272" i="57" s="1"/>
  <c r="L436" i="54"/>
  <c r="H436" i="54" s="1"/>
  <c r="M436" i="51"/>
  <c r="I436" i="51" s="1"/>
  <c r="M272" i="54"/>
  <c r="I272" i="54" s="1"/>
  <c r="L354" i="55"/>
  <c r="H354" i="55" s="1"/>
  <c r="K354" i="51"/>
  <c r="G354" i="51" s="1"/>
  <c r="M190" i="56"/>
  <c r="I190" i="56" s="1"/>
  <c r="M354" i="51"/>
  <c r="I354" i="51" s="1"/>
  <c r="M190" i="57"/>
  <c r="I190" i="57" s="1"/>
  <c r="K272" i="59"/>
  <c r="G272" i="59" s="1"/>
  <c r="M26" i="52"/>
  <c r="I26" i="52" s="1"/>
  <c r="L354" i="57"/>
  <c r="H354" i="57" s="1"/>
  <c r="L354" i="54"/>
  <c r="H354" i="54" s="1"/>
  <c r="M272" i="59"/>
  <c r="I272" i="59" s="1"/>
  <c r="L108" i="53"/>
  <c r="H108" i="53" s="1"/>
  <c r="K26" i="59"/>
  <c r="G26" i="59" s="1"/>
  <c r="M26" i="56"/>
  <c r="I26" i="56" s="1"/>
  <c r="L20" i="50"/>
  <c r="H20" i="50" s="1"/>
  <c r="L20" i="53"/>
  <c r="H20" i="53" s="1"/>
  <c r="L102" i="53"/>
  <c r="H102" i="53" s="1"/>
  <c r="M20" i="52"/>
  <c r="I20" i="52" s="1"/>
  <c r="K266" i="53"/>
  <c r="G266" i="53" s="1"/>
  <c r="L266" i="53"/>
  <c r="H266" i="53" s="1"/>
  <c r="L20" i="56"/>
  <c r="H20" i="56" s="1"/>
  <c r="L184" i="54"/>
  <c r="H184" i="54" s="1"/>
  <c r="M184" i="56"/>
  <c r="I184" i="56" s="1"/>
  <c r="L266" i="58"/>
  <c r="H266" i="58" s="1"/>
  <c r="K102" i="59"/>
  <c r="G102" i="59" s="1"/>
  <c r="L348" i="53"/>
  <c r="H348" i="53" s="1"/>
  <c r="L430" i="58"/>
  <c r="H430" i="58" s="1"/>
  <c r="L512" i="53"/>
  <c r="H512" i="53" s="1"/>
  <c r="K512" i="53"/>
  <c r="G512" i="53" s="1"/>
  <c r="K266" i="52"/>
  <c r="G266" i="52" s="1"/>
  <c r="M348" i="54"/>
  <c r="I348" i="54" s="1"/>
  <c r="K512" i="56"/>
  <c r="G512" i="56" s="1"/>
  <c r="L430" i="56"/>
  <c r="H430" i="56" s="1"/>
  <c r="K266" i="55"/>
  <c r="G266" i="55" s="1"/>
  <c r="M512" i="52"/>
  <c r="I512" i="52" s="1"/>
  <c r="L348" i="50"/>
  <c r="H348" i="50" s="1"/>
  <c r="K512" i="59"/>
  <c r="G512" i="59" s="1"/>
  <c r="K348" i="55"/>
  <c r="G348" i="55" s="1"/>
  <c r="L430" i="50"/>
  <c r="H430" i="50" s="1"/>
  <c r="L512" i="55"/>
  <c r="H512" i="55" s="1"/>
  <c r="M512" i="51"/>
  <c r="I512" i="51" s="1"/>
  <c r="M102" i="50"/>
  <c r="I102" i="50" s="1"/>
  <c r="L20" i="51"/>
  <c r="H20" i="51" s="1"/>
  <c r="M20" i="55"/>
  <c r="I20" i="55" s="1"/>
  <c r="K20" i="52"/>
  <c r="G20" i="52" s="1"/>
  <c r="K102" i="57"/>
  <c r="G102" i="57" s="1"/>
  <c r="M20" i="54"/>
  <c r="I20" i="54" s="1"/>
  <c r="M102" i="52"/>
  <c r="I102" i="52" s="1"/>
  <c r="L102" i="59"/>
  <c r="H102" i="59" s="1"/>
  <c r="M266" i="58"/>
  <c r="I266" i="58" s="1"/>
  <c r="K184" i="56"/>
  <c r="G184" i="56" s="1"/>
  <c r="L102" i="51"/>
  <c r="H102" i="51" s="1"/>
  <c r="K266" i="56"/>
  <c r="G266" i="56" s="1"/>
  <c r="M512" i="58"/>
  <c r="I512" i="58" s="1"/>
  <c r="L266" i="59"/>
  <c r="H266" i="59" s="1"/>
  <c r="K512" i="58"/>
  <c r="G512" i="58" s="1"/>
  <c r="K184" i="57"/>
  <c r="G184" i="57" s="1"/>
  <c r="L348" i="54"/>
  <c r="H348" i="54" s="1"/>
  <c r="L266" i="55"/>
  <c r="H266" i="55" s="1"/>
  <c r="K266" i="51"/>
  <c r="G266" i="51" s="1"/>
  <c r="M348" i="59"/>
  <c r="I348" i="59" s="1"/>
  <c r="K348" i="51"/>
  <c r="G348" i="51" s="1"/>
  <c r="L430" i="52"/>
  <c r="H430" i="52" s="1"/>
  <c r="L348" i="57"/>
  <c r="H348" i="57" s="1"/>
  <c r="M512" i="50"/>
  <c r="I512" i="50" s="1"/>
  <c r="K512" i="50"/>
  <c r="G512" i="50" s="1"/>
  <c r="L430" i="55"/>
  <c r="H430" i="55" s="1"/>
  <c r="K20" i="50"/>
  <c r="G20" i="50" s="1"/>
  <c r="L20" i="58"/>
  <c r="H20" i="58" s="1"/>
  <c r="M20" i="57"/>
  <c r="I20" i="57" s="1"/>
  <c r="L20" i="59"/>
  <c r="H20" i="59" s="1"/>
  <c r="K20" i="59"/>
  <c r="G20" i="59" s="1"/>
  <c r="M102" i="58"/>
  <c r="I102" i="58" s="1"/>
  <c r="M348" i="58"/>
  <c r="I348" i="58" s="1"/>
  <c r="L184" i="59"/>
  <c r="H184" i="59" s="1"/>
  <c r="L184" i="56"/>
  <c r="H184" i="56" s="1"/>
  <c r="M184" i="58"/>
  <c r="I184" i="58" s="1"/>
  <c r="M348" i="53"/>
  <c r="I348" i="53" s="1"/>
  <c r="K102" i="54"/>
  <c r="G102" i="54" s="1"/>
  <c r="K430" i="58"/>
  <c r="G430" i="58" s="1"/>
  <c r="L266" i="54"/>
  <c r="H266" i="54" s="1"/>
  <c r="K184" i="55"/>
  <c r="G184" i="55" s="1"/>
  <c r="M184" i="51"/>
  <c r="I184" i="51" s="1"/>
  <c r="L512" i="56"/>
  <c r="H512" i="56" s="1"/>
  <c r="K348" i="52"/>
  <c r="G348" i="52" s="1"/>
  <c r="L266" i="50"/>
  <c r="H266" i="50" s="1"/>
  <c r="K266" i="50"/>
  <c r="G266" i="50" s="1"/>
  <c r="M430" i="59"/>
  <c r="I430" i="59" s="1"/>
  <c r="K512" i="52"/>
  <c r="G512" i="52" s="1"/>
  <c r="K430" i="59"/>
  <c r="G430" i="59" s="1"/>
  <c r="M430" i="57"/>
  <c r="I430" i="57" s="1"/>
  <c r="K430" i="57"/>
  <c r="G430" i="57" s="1"/>
  <c r="K512" i="51"/>
  <c r="G512" i="51" s="1"/>
  <c r="M20" i="58"/>
  <c r="I20" i="58" s="1"/>
  <c r="K20" i="53"/>
  <c r="G20" i="53" s="1"/>
  <c r="M20" i="50"/>
  <c r="I20" i="50" s="1"/>
  <c r="K20" i="57"/>
  <c r="G20" i="57" s="1"/>
  <c r="K102" i="52"/>
  <c r="G102" i="52" s="1"/>
  <c r="K20" i="56"/>
  <c r="G20" i="56" s="1"/>
  <c r="L348" i="58"/>
  <c r="H348" i="58" s="1"/>
  <c r="K102" i="56"/>
  <c r="G102" i="56" s="1"/>
  <c r="K184" i="58"/>
  <c r="G184" i="58" s="1"/>
  <c r="L184" i="58"/>
  <c r="H184" i="58" s="1"/>
  <c r="L266" i="56"/>
  <c r="H266" i="56" s="1"/>
  <c r="K102" i="55"/>
  <c r="G102" i="55" s="1"/>
  <c r="L512" i="58"/>
  <c r="H512" i="58" s="1"/>
  <c r="K430" i="53"/>
  <c r="G430" i="53" s="1"/>
  <c r="M266" i="59"/>
  <c r="I266" i="59" s="1"/>
  <c r="L430" i="53"/>
  <c r="H430" i="53" s="1"/>
  <c r="M266" i="55"/>
  <c r="I266" i="55" s="1"/>
  <c r="M430" i="56"/>
  <c r="I430" i="56" s="1"/>
  <c r="K348" i="59"/>
  <c r="G348" i="59" s="1"/>
  <c r="L512" i="54"/>
  <c r="H512" i="54" s="1"/>
  <c r="M348" i="50"/>
  <c r="I348" i="50" s="1"/>
  <c r="K430" i="52"/>
  <c r="G430" i="52" s="1"/>
  <c r="M348" i="55"/>
  <c r="I348" i="55" s="1"/>
  <c r="L512" i="51"/>
  <c r="H512" i="51" s="1"/>
  <c r="L430" i="51"/>
  <c r="H430" i="51" s="1"/>
  <c r="L512" i="57"/>
  <c r="H512" i="57" s="1"/>
  <c r="K102" i="50"/>
  <c r="G102" i="50" s="1"/>
  <c r="K20" i="51"/>
  <c r="G20" i="51" s="1"/>
  <c r="L20" i="54"/>
  <c r="H20" i="54" s="1"/>
  <c r="K184" i="59"/>
  <c r="G184" i="59" s="1"/>
  <c r="M266" i="56"/>
  <c r="I266" i="56" s="1"/>
  <c r="L102" i="55"/>
  <c r="H102" i="55" s="1"/>
  <c r="M266" i="52"/>
  <c r="I266" i="52" s="1"/>
  <c r="L184" i="50"/>
  <c r="H184" i="50" s="1"/>
  <c r="L348" i="52"/>
  <c r="H348" i="52" s="1"/>
  <c r="K266" i="57"/>
  <c r="G266" i="57" s="1"/>
  <c r="M430" i="52"/>
  <c r="I430" i="52" s="1"/>
  <c r="M348" i="57"/>
  <c r="I348" i="57" s="1"/>
  <c r="K512" i="57"/>
  <c r="G512" i="57" s="1"/>
  <c r="M184" i="53"/>
  <c r="I184" i="53" s="1"/>
  <c r="K102" i="53"/>
  <c r="G102" i="53" s="1"/>
  <c r="K20" i="54"/>
  <c r="G20" i="54" s="1"/>
  <c r="M184" i="54"/>
  <c r="I184" i="54" s="1"/>
  <c r="M184" i="52"/>
  <c r="I184" i="52" s="1"/>
  <c r="L184" i="52"/>
  <c r="H184" i="52" s="1"/>
  <c r="L266" i="52"/>
  <c r="H266" i="52" s="1"/>
  <c r="M184" i="57"/>
  <c r="I184" i="57" s="1"/>
  <c r="K348" i="54"/>
  <c r="G348" i="54" s="1"/>
  <c r="L348" i="59"/>
  <c r="H348" i="59" s="1"/>
  <c r="K430" i="54"/>
  <c r="G430" i="54" s="1"/>
  <c r="M512" i="59"/>
  <c r="I512" i="59" s="1"/>
  <c r="K430" i="50"/>
  <c r="G430" i="50" s="1"/>
  <c r="M20" i="51"/>
  <c r="I20" i="51" s="1"/>
  <c r="L20" i="55"/>
  <c r="H20" i="55" s="1"/>
  <c r="L102" i="57"/>
  <c r="H102" i="57" s="1"/>
  <c r="M102" i="59"/>
  <c r="I102" i="59" s="1"/>
  <c r="K348" i="58"/>
  <c r="G348" i="58" s="1"/>
  <c r="L102" i="54"/>
  <c r="H102" i="54" s="1"/>
  <c r="M430" i="53"/>
  <c r="I430" i="53" s="1"/>
  <c r="L184" i="57"/>
  <c r="H184" i="57" s="1"/>
  <c r="K430" i="56"/>
  <c r="G430" i="56" s="1"/>
  <c r="L266" i="57"/>
  <c r="H266" i="57" s="1"/>
  <c r="L512" i="52"/>
  <c r="H512" i="52" s="1"/>
  <c r="M512" i="54"/>
  <c r="I512" i="54" s="1"/>
  <c r="M512" i="55"/>
  <c r="I512" i="55" s="1"/>
  <c r="K184" i="53"/>
  <c r="G184" i="53" s="1"/>
  <c r="L20" i="57"/>
  <c r="H20" i="57" s="1"/>
  <c r="L102" i="52"/>
  <c r="H102" i="52" s="1"/>
  <c r="M184" i="59"/>
  <c r="I184" i="59" s="1"/>
  <c r="K102" i="51"/>
  <c r="G102" i="51" s="1"/>
  <c r="K184" i="52"/>
  <c r="G184" i="52" s="1"/>
  <c r="M184" i="50"/>
  <c r="I184" i="50" s="1"/>
  <c r="M184" i="55"/>
  <c r="I184" i="55" s="1"/>
  <c r="M266" i="51"/>
  <c r="I266" i="51" s="1"/>
  <c r="M266" i="57"/>
  <c r="I266" i="57" s="1"/>
  <c r="L430" i="59"/>
  <c r="H430" i="59" s="1"/>
  <c r="L512" i="59"/>
  <c r="H512" i="59" s="1"/>
  <c r="M430" i="50"/>
  <c r="I430" i="50" s="1"/>
  <c r="L184" i="53"/>
  <c r="H184" i="53" s="1"/>
  <c r="M266" i="53"/>
  <c r="I266" i="53" s="1"/>
  <c r="M102" i="55"/>
  <c r="I102" i="55" s="1"/>
  <c r="M512" i="53"/>
  <c r="I512" i="53" s="1"/>
  <c r="L266" i="51"/>
  <c r="H266" i="51" s="1"/>
  <c r="M348" i="51"/>
  <c r="I348" i="51" s="1"/>
  <c r="M430" i="55"/>
  <c r="I430" i="55" s="1"/>
  <c r="K20" i="58"/>
  <c r="G20" i="58" s="1"/>
  <c r="M20" i="59"/>
  <c r="I20" i="59" s="1"/>
  <c r="M102" i="54"/>
  <c r="I102" i="54" s="1"/>
  <c r="L184" i="55"/>
  <c r="H184" i="55" s="1"/>
  <c r="M512" i="56"/>
  <c r="I512" i="56" s="1"/>
  <c r="L348" i="55"/>
  <c r="H348" i="55" s="1"/>
  <c r="K430" i="55"/>
  <c r="G430" i="55" s="1"/>
  <c r="M102" i="53"/>
  <c r="I102" i="53" s="1"/>
  <c r="M20" i="56"/>
  <c r="I20" i="56" s="1"/>
  <c r="M102" i="51"/>
  <c r="I102" i="51" s="1"/>
  <c r="M348" i="56"/>
  <c r="I348" i="56" s="1"/>
  <c r="M266" i="50"/>
  <c r="I266" i="50" s="1"/>
  <c r="L348" i="51"/>
  <c r="H348" i="51" s="1"/>
  <c r="K512" i="55"/>
  <c r="G512" i="55" s="1"/>
  <c r="K20" i="55"/>
  <c r="G20" i="55" s="1"/>
  <c r="L20" i="52"/>
  <c r="H20" i="52" s="1"/>
  <c r="M102" i="56"/>
  <c r="I102" i="56" s="1"/>
  <c r="K348" i="56"/>
  <c r="G348" i="56" s="1"/>
  <c r="M348" i="52"/>
  <c r="I348" i="52" s="1"/>
  <c r="K348" i="57"/>
  <c r="G348" i="57" s="1"/>
  <c r="M512" i="57"/>
  <c r="I512" i="57" s="1"/>
  <c r="L102" i="56"/>
  <c r="H102" i="56" s="1"/>
  <c r="K266" i="59"/>
  <c r="G266" i="59" s="1"/>
  <c r="L512" i="50"/>
  <c r="H512" i="50" s="1"/>
  <c r="K184" i="54"/>
  <c r="G184" i="54" s="1"/>
  <c r="M266" i="54"/>
  <c r="I266" i="54" s="1"/>
  <c r="L430" i="57"/>
  <c r="H430" i="57" s="1"/>
  <c r="K348" i="53"/>
  <c r="G348" i="53" s="1"/>
  <c r="L348" i="56"/>
  <c r="H348" i="56" s="1"/>
  <c r="M430" i="51"/>
  <c r="I430" i="51" s="1"/>
  <c r="L102" i="50"/>
  <c r="H102" i="50" s="1"/>
  <c r="K266" i="58"/>
  <c r="G266" i="58" s="1"/>
  <c r="K266" i="54"/>
  <c r="G266" i="54" s="1"/>
  <c r="K430" i="51"/>
  <c r="G430" i="51" s="1"/>
  <c r="L102" i="58"/>
  <c r="H102" i="58" s="1"/>
  <c r="M430" i="54"/>
  <c r="I430" i="54" s="1"/>
  <c r="M20" i="53"/>
  <c r="I20" i="53" s="1"/>
  <c r="K348" i="50"/>
  <c r="G348" i="50" s="1"/>
  <c r="K102" i="58"/>
  <c r="G102" i="58" s="1"/>
  <c r="K512" i="54"/>
  <c r="G512" i="54" s="1"/>
  <c r="M102" i="57"/>
  <c r="I102" i="57" s="1"/>
  <c r="L430" i="54"/>
  <c r="H430" i="54" s="1"/>
  <c r="K184" i="50"/>
  <c r="G184" i="50" s="1"/>
  <c r="L184" i="51"/>
  <c r="H184" i="51" s="1"/>
  <c r="M430" i="58"/>
  <c r="I430" i="58" s="1"/>
  <c r="K184" i="51"/>
  <c r="G184" i="51" s="1"/>
  <c r="K114" i="50"/>
  <c r="G114" i="50" s="1"/>
  <c r="K360" i="52"/>
  <c r="G360" i="52" s="1"/>
  <c r="L32" i="56"/>
  <c r="H32" i="56" s="1"/>
  <c r="K32" i="51"/>
  <c r="G32" i="51" s="1"/>
  <c r="L32" i="55"/>
  <c r="H32" i="55" s="1"/>
  <c r="K196" i="50"/>
  <c r="G196" i="50" s="1"/>
  <c r="M196" i="59"/>
  <c r="I196" i="59" s="1"/>
  <c r="L196" i="54"/>
  <c r="H196" i="54" s="1"/>
  <c r="M196" i="57"/>
  <c r="I196" i="57" s="1"/>
  <c r="L114" i="59"/>
  <c r="H114" i="59" s="1"/>
  <c r="L196" i="53"/>
  <c r="H196" i="53" s="1"/>
  <c r="K196" i="51"/>
  <c r="G196" i="51" s="1"/>
  <c r="L278" i="54"/>
  <c r="H278" i="54" s="1"/>
  <c r="L278" i="59"/>
  <c r="H278" i="59" s="1"/>
  <c r="M278" i="53"/>
  <c r="I278" i="53" s="1"/>
  <c r="L360" i="56"/>
  <c r="H360" i="56" s="1"/>
  <c r="L360" i="54"/>
  <c r="H360" i="54" s="1"/>
  <c r="L278" i="55"/>
  <c r="H278" i="55" s="1"/>
  <c r="K360" i="58"/>
  <c r="G360" i="58" s="1"/>
  <c r="M524" i="54"/>
  <c r="I524" i="54" s="1"/>
  <c r="L442" i="53"/>
  <c r="H442" i="53" s="1"/>
  <c r="M442" i="51"/>
  <c r="I442" i="51" s="1"/>
  <c r="L442" i="54"/>
  <c r="H442" i="54" s="1"/>
  <c r="K524" i="58"/>
  <c r="G524" i="58" s="1"/>
  <c r="L524" i="58"/>
  <c r="H524" i="58" s="1"/>
  <c r="L524" i="55"/>
  <c r="H524" i="55" s="1"/>
  <c r="M114" i="51"/>
  <c r="I114" i="51" s="1"/>
  <c r="K32" i="59"/>
  <c r="G32" i="59" s="1"/>
  <c r="M32" i="59"/>
  <c r="I32" i="59" s="1"/>
  <c r="K32" i="58"/>
  <c r="G32" i="58" s="1"/>
  <c r="K32" i="57"/>
  <c r="G32" i="57" s="1"/>
  <c r="M32" i="57"/>
  <c r="I32" i="57" s="1"/>
  <c r="K196" i="52"/>
  <c r="G196" i="52" s="1"/>
  <c r="K442" i="52"/>
  <c r="G442" i="52" s="1"/>
  <c r="K278" i="52"/>
  <c r="G278" i="52" s="1"/>
  <c r="K196" i="58"/>
  <c r="G196" i="58" s="1"/>
  <c r="K196" i="57"/>
  <c r="G196" i="57" s="1"/>
  <c r="M114" i="57"/>
  <c r="I114" i="57" s="1"/>
  <c r="M196" i="52"/>
  <c r="I196" i="52" s="1"/>
  <c r="M196" i="55"/>
  <c r="I196" i="55" s="1"/>
  <c r="L278" i="51"/>
  <c r="H278" i="51" s="1"/>
  <c r="M278" i="59"/>
  <c r="I278" i="59" s="1"/>
  <c r="K360" i="50"/>
  <c r="G360" i="50" s="1"/>
  <c r="L360" i="59"/>
  <c r="H360" i="59" s="1"/>
  <c r="M360" i="59"/>
  <c r="I360" i="59" s="1"/>
  <c r="M278" i="55"/>
  <c r="I278" i="55" s="1"/>
  <c r="M442" i="58"/>
  <c r="I442" i="58" s="1"/>
  <c r="K442" i="54"/>
  <c r="G442" i="54" s="1"/>
  <c r="M524" i="53"/>
  <c r="I524" i="53" s="1"/>
  <c r="L524" i="51"/>
  <c r="H524" i="51" s="1"/>
  <c r="K524" i="57"/>
  <c r="G524" i="57" s="1"/>
  <c r="L524" i="57"/>
  <c r="H524" i="57" s="1"/>
  <c r="L442" i="55"/>
  <c r="H442" i="55" s="1"/>
  <c r="L32" i="50"/>
  <c r="H32" i="50" s="1"/>
  <c r="L114" i="53"/>
  <c r="H114" i="53" s="1"/>
  <c r="M32" i="56"/>
  <c r="I32" i="56" s="1"/>
  <c r="L32" i="52"/>
  <c r="H32" i="52" s="1"/>
  <c r="L114" i="56"/>
  <c r="H114" i="56" s="1"/>
  <c r="K32" i="52"/>
  <c r="G32" i="52" s="1"/>
  <c r="L114" i="58"/>
  <c r="H114" i="58" s="1"/>
  <c r="L196" i="59"/>
  <c r="H196" i="59" s="1"/>
  <c r="M114" i="52"/>
  <c r="I114" i="52" s="1"/>
  <c r="M196" i="56"/>
  <c r="I196" i="56" s="1"/>
  <c r="L114" i="52"/>
  <c r="H114" i="52" s="1"/>
  <c r="M196" i="51"/>
  <c r="I196" i="51" s="1"/>
  <c r="M524" i="52"/>
  <c r="I524" i="52" s="1"/>
  <c r="K278" i="54"/>
  <c r="G278" i="54" s="1"/>
  <c r="K278" i="58"/>
  <c r="G278" i="58" s="1"/>
  <c r="M278" i="57"/>
  <c r="I278" i="57" s="1"/>
  <c r="K360" i="56"/>
  <c r="G360" i="56" s="1"/>
  <c r="M360" i="54"/>
  <c r="I360" i="54" s="1"/>
  <c r="K360" i="51"/>
  <c r="G360" i="51" s="1"/>
  <c r="L524" i="50"/>
  <c r="H524" i="50" s="1"/>
  <c r="K442" i="50"/>
  <c r="G442" i="50" s="1"/>
  <c r="K524" i="54"/>
  <c r="G524" i="54" s="1"/>
  <c r="L442" i="56"/>
  <c r="H442" i="56" s="1"/>
  <c r="K524" i="59"/>
  <c r="G524" i="59" s="1"/>
  <c r="K442" i="56"/>
  <c r="G442" i="56" s="1"/>
  <c r="M442" i="56"/>
  <c r="I442" i="56" s="1"/>
  <c r="K442" i="55"/>
  <c r="G442" i="55" s="1"/>
  <c r="L114" i="50"/>
  <c r="H114" i="50" s="1"/>
  <c r="K32" i="56"/>
  <c r="G32" i="56" s="1"/>
  <c r="K114" i="51"/>
  <c r="G114" i="51" s="1"/>
  <c r="L32" i="59"/>
  <c r="H32" i="59" s="1"/>
  <c r="M32" i="53"/>
  <c r="I32" i="53" s="1"/>
  <c r="L32" i="57"/>
  <c r="H32" i="57" s="1"/>
  <c r="M196" i="58"/>
  <c r="I196" i="58" s="1"/>
  <c r="M114" i="53"/>
  <c r="I114" i="53" s="1"/>
  <c r="K196" i="54"/>
  <c r="G196" i="54" s="1"/>
  <c r="K196" i="53"/>
  <c r="G196" i="53" s="1"/>
  <c r="M196" i="54"/>
  <c r="I196" i="54" s="1"/>
  <c r="M114" i="55"/>
  <c r="I114" i="55" s="1"/>
  <c r="K114" i="55"/>
  <c r="G114" i="55" s="1"/>
  <c r="L196" i="55"/>
  <c r="H196" i="55" s="1"/>
  <c r="K278" i="59"/>
  <c r="G278" i="59" s="1"/>
  <c r="L278" i="57"/>
  <c r="H278" i="57" s="1"/>
  <c r="M360" i="53"/>
  <c r="I360" i="53" s="1"/>
  <c r="K360" i="54"/>
  <c r="G360" i="54" s="1"/>
  <c r="M360" i="58"/>
  <c r="I360" i="58" s="1"/>
  <c r="K442" i="51"/>
  <c r="G442" i="51" s="1"/>
  <c r="L442" i="59"/>
  <c r="H442" i="59" s="1"/>
  <c r="M442" i="57"/>
  <c r="I442" i="57" s="1"/>
  <c r="L360" i="55"/>
  <c r="H360" i="55" s="1"/>
  <c r="K524" i="51"/>
  <c r="G524" i="51" s="1"/>
  <c r="L442" i="57"/>
  <c r="H442" i="57" s="1"/>
  <c r="K524" i="56"/>
  <c r="G524" i="56" s="1"/>
  <c r="M114" i="50"/>
  <c r="I114" i="50" s="1"/>
  <c r="M32" i="58"/>
  <c r="I32" i="58" s="1"/>
  <c r="L32" i="51"/>
  <c r="H32" i="51" s="1"/>
  <c r="K114" i="54"/>
  <c r="G114" i="54" s="1"/>
  <c r="L196" i="58"/>
  <c r="H196" i="58" s="1"/>
  <c r="M196" i="53"/>
  <c r="I196" i="53" s="1"/>
  <c r="M278" i="50"/>
  <c r="I278" i="50" s="1"/>
  <c r="K278" i="51"/>
  <c r="G278" i="51" s="1"/>
  <c r="M360" i="57"/>
  <c r="I360" i="57" s="1"/>
  <c r="K278" i="55"/>
  <c r="G278" i="55" s="1"/>
  <c r="L524" i="54"/>
  <c r="H524" i="54" s="1"/>
  <c r="K360" i="55"/>
  <c r="G360" i="55" s="1"/>
  <c r="M524" i="58"/>
  <c r="I524" i="58" s="1"/>
  <c r="K32" i="50"/>
  <c r="G32" i="50" s="1"/>
  <c r="L32" i="58"/>
  <c r="H32" i="58" s="1"/>
  <c r="M32" i="55"/>
  <c r="I32" i="55" s="1"/>
  <c r="M196" i="50"/>
  <c r="I196" i="50" s="1"/>
  <c r="K114" i="52"/>
  <c r="G114" i="52" s="1"/>
  <c r="K114" i="57"/>
  <c r="G114" i="57" s="1"/>
  <c r="L278" i="50"/>
  <c r="H278" i="50" s="1"/>
  <c r="K278" i="56"/>
  <c r="G278" i="56" s="1"/>
  <c r="L360" i="53"/>
  <c r="H360" i="53" s="1"/>
  <c r="M360" i="51"/>
  <c r="I360" i="51" s="1"/>
  <c r="L442" i="58"/>
  <c r="H442" i="58" s="1"/>
  <c r="M524" i="51"/>
  <c r="I524" i="51" s="1"/>
  <c r="M524" i="57"/>
  <c r="I524" i="57" s="1"/>
  <c r="M32" i="51"/>
  <c r="I32" i="51" s="1"/>
  <c r="K32" i="53"/>
  <c r="G32" i="53" s="1"/>
  <c r="L32" i="53"/>
  <c r="H32" i="53" s="1"/>
  <c r="L196" i="50"/>
  <c r="H196" i="50" s="1"/>
  <c r="K524" i="52"/>
  <c r="G524" i="52" s="1"/>
  <c r="K196" i="56"/>
  <c r="G196" i="56" s="1"/>
  <c r="M278" i="54"/>
  <c r="I278" i="54" s="1"/>
  <c r="M278" i="51"/>
  <c r="I278" i="51" s="1"/>
  <c r="K360" i="53"/>
  <c r="G360" i="53" s="1"/>
  <c r="L360" i="58"/>
  <c r="H360" i="58" s="1"/>
  <c r="M524" i="56"/>
  <c r="I524" i="56" s="1"/>
  <c r="L524" i="59"/>
  <c r="H524" i="59" s="1"/>
  <c r="L524" i="56"/>
  <c r="H524" i="56" s="1"/>
  <c r="M32" i="50"/>
  <c r="I32" i="50" s="1"/>
  <c r="M32" i="52"/>
  <c r="I32" i="52" s="1"/>
  <c r="K32" i="55"/>
  <c r="G32" i="55" s="1"/>
  <c r="L442" i="52"/>
  <c r="H442" i="52" s="1"/>
  <c r="M114" i="54"/>
  <c r="I114" i="54" s="1"/>
  <c r="M114" i="59"/>
  <c r="I114" i="59" s="1"/>
  <c r="K196" i="55"/>
  <c r="G196" i="55" s="1"/>
  <c r="L278" i="56"/>
  <c r="H278" i="56" s="1"/>
  <c r="M360" i="50"/>
  <c r="I360" i="50" s="1"/>
  <c r="L360" i="51"/>
  <c r="H360" i="51" s="1"/>
  <c r="L442" i="50"/>
  <c r="H442" i="50" s="1"/>
  <c r="L524" i="53"/>
  <c r="H524" i="53" s="1"/>
  <c r="K442" i="58"/>
  <c r="G442" i="58" s="1"/>
  <c r="M360" i="52"/>
  <c r="I360" i="52" s="1"/>
  <c r="L114" i="54"/>
  <c r="H114" i="54" s="1"/>
  <c r="L196" i="51"/>
  <c r="H196" i="51" s="1"/>
  <c r="L278" i="58"/>
  <c r="H278" i="58" s="1"/>
  <c r="K360" i="59"/>
  <c r="G360" i="59" s="1"/>
  <c r="K442" i="53"/>
  <c r="G442" i="53" s="1"/>
  <c r="M524" i="59"/>
  <c r="I524" i="59" s="1"/>
  <c r="M32" i="54"/>
  <c r="I32" i="54" s="1"/>
  <c r="K114" i="53"/>
  <c r="G114" i="53" s="1"/>
  <c r="L114" i="57"/>
  <c r="H114" i="57" s="1"/>
  <c r="M278" i="56"/>
  <c r="I278" i="56" s="1"/>
  <c r="L360" i="57"/>
  <c r="H360" i="57" s="1"/>
  <c r="M442" i="54"/>
  <c r="I442" i="54" s="1"/>
  <c r="K524" i="55"/>
  <c r="G524" i="55" s="1"/>
  <c r="L360" i="52"/>
  <c r="H360" i="52" s="1"/>
  <c r="L196" i="52"/>
  <c r="H196" i="52" s="1"/>
  <c r="L196" i="56"/>
  <c r="H196" i="56" s="1"/>
  <c r="K278" i="50"/>
  <c r="G278" i="50" s="1"/>
  <c r="M360" i="56"/>
  <c r="I360" i="56" s="1"/>
  <c r="K524" i="50"/>
  <c r="G524" i="50" s="1"/>
  <c r="M524" i="55"/>
  <c r="I524" i="55" s="1"/>
  <c r="L32" i="54"/>
  <c r="H32" i="54" s="1"/>
  <c r="M114" i="58"/>
  <c r="I114" i="58" s="1"/>
  <c r="M442" i="52"/>
  <c r="I442" i="52" s="1"/>
  <c r="M278" i="58"/>
  <c r="I278" i="58" s="1"/>
  <c r="K360" i="57"/>
  <c r="G360" i="57" s="1"/>
  <c r="K442" i="57"/>
  <c r="G442" i="57" s="1"/>
  <c r="M442" i="55"/>
  <c r="I442" i="55" s="1"/>
  <c r="M278" i="52"/>
  <c r="I278" i="52" s="1"/>
  <c r="K278" i="57"/>
  <c r="G278" i="57" s="1"/>
  <c r="M442" i="53"/>
  <c r="I442" i="53" s="1"/>
  <c r="K196" i="59"/>
  <c r="G196" i="59" s="1"/>
  <c r="L278" i="53"/>
  <c r="H278" i="53" s="1"/>
  <c r="M360" i="55"/>
  <c r="I360" i="55" s="1"/>
  <c r="L278" i="52"/>
  <c r="H278" i="52" s="1"/>
  <c r="K278" i="53"/>
  <c r="G278" i="53" s="1"/>
  <c r="M524" i="50"/>
  <c r="I524" i="50" s="1"/>
  <c r="K114" i="58"/>
  <c r="G114" i="58" s="1"/>
  <c r="L360" i="50"/>
  <c r="H360" i="50" s="1"/>
  <c r="L442" i="51"/>
  <c r="H442" i="51" s="1"/>
  <c r="L524" i="52"/>
  <c r="H524" i="52" s="1"/>
  <c r="L196" i="57"/>
  <c r="H196" i="57" s="1"/>
  <c r="K114" i="59"/>
  <c r="G114" i="59" s="1"/>
  <c r="L114" i="55"/>
  <c r="H114" i="55" s="1"/>
  <c r="K442" i="59"/>
  <c r="G442" i="59" s="1"/>
  <c r="K524" i="53"/>
  <c r="G524" i="53" s="1"/>
  <c r="M442" i="50"/>
  <c r="I442" i="50" s="1"/>
  <c r="M442" i="59"/>
  <c r="I442" i="59" s="1"/>
  <c r="M114" i="56"/>
  <c r="I114" i="56" s="1"/>
  <c r="K32" i="54"/>
  <c r="G32" i="54" s="1"/>
  <c r="K114" i="56"/>
  <c r="G114" i="56" s="1"/>
  <c r="L114" i="51"/>
  <c r="H114" i="51" s="1"/>
  <c r="M14" i="50"/>
  <c r="I14" i="50" s="1"/>
  <c r="L14" i="57"/>
  <c r="H14" i="57" s="1"/>
  <c r="L14" i="53"/>
  <c r="H14" i="53" s="1"/>
  <c r="M14" i="59"/>
  <c r="I14" i="59" s="1"/>
  <c r="M178" i="50"/>
  <c r="I178" i="50" s="1"/>
  <c r="M178" i="58"/>
  <c r="I178" i="58" s="1"/>
  <c r="K178" i="58"/>
  <c r="G178" i="58" s="1"/>
  <c r="M96" i="55"/>
  <c r="I96" i="55" s="1"/>
  <c r="M96" i="54"/>
  <c r="I96" i="54" s="1"/>
  <c r="L96" i="56"/>
  <c r="H96" i="56" s="1"/>
  <c r="L424" i="55"/>
  <c r="H424" i="55" s="1"/>
  <c r="M342" i="50"/>
  <c r="I342" i="50" s="1"/>
  <c r="M506" i="55"/>
  <c r="I506" i="55" s="1"/>
  <c r="M178" i="54"/>
  <c r="I178" i="54" s="1"/>
  <c r="L178" i="59"/>
  <c r="H178" i="59" s="1"/>
  <c r="M506" i="52"/>
  <c r="I506" i="52" s="1"/>
  <c r="K506" i="50"/>
  <c r="G506" i="50" s="1"/>
  <c r="K260" i="54"/>
  <c r="G260" i="54" s="1"/>
  <c r="L424" i="52"/>
  <c r="H424" i="52" s="1"/>
  <c r="M342" i="57"/>
  <c r="I342" i="57" s="1"/>
  <c r="M342" i="54"/>
  <c r="I342" i="54" s="1"/>
  <c r="L342" i="51"/>
  <c r="H342" i="51" s="1"/>
  <c r="L424" i="53"/>
  <c r="H424" i="53" s="1"/>
  <c r="K506" i="56"/>
  <c r="G506" i="56" s="1"/>
  <c r="L506" i="54"/>
  <c r="H506" i="54" s="1"/>
  <c r="K96" i="50"/>
  <c r="G96" i="50" s="1"/>
  <c r="K14" i="56"/>
  <c r="G14" i="56" s="1"/>
  <c r="K14" i="59"/>
  <c r="G14" i="59" s="1"/>
  <c r="K96" i="58"/>
  <c r="G96" i="58" s="1"/>
  <c r="K178" i="50"/>
  <c r="G178" i="50" s="1"/>
  <c r="M96" i="53"/>
  <c r="I96" i="53" s="1"/>
  <c r="K96" i="53"/>
  <c r="G96" i="53" s="1"/>
  <c r="K178" i="52"/>
  <c r="G178" i="52" s="1"/>
  <c r="L342" i="55"/>
  <c r="H342" i="55" s="1"/>
  <c r="K96" i="52"/>
  <c r="G96" i="52" s="1"/>
  <c r="L178" i="51"/>
  <c r="H178" i="51" s="1"/>
  <c r="M342" i="52"/>
  <c r="I342" i="52" s="1"/>
  <c r="L178" i="57"/>
  <c r="H178" i="57" s="1"/>
  <c r="M424" i="55"/>
  <c r="I424" i="55" s="1"/>
  <c r="L506" i="50"/>
  <c r="H506" i="50" s="1"/>
  <c r="M424" i="50"/>
  <c r="I424" i="50" s="1"/>
  <c r="M260" i="54"/>
  <c r="I260" i="54" s="1"/>
  <c r="L424" i="50"/>
  <c r="H424" i="50" s="1"/>
  <c r="K424" i="52"/>
  <c r="G424" i="52" s="1"/>
  <c r="M342" i="53"/>
  <c r="I342" i="53" s="1"/>
  <c r="M342" i="56"/>
  <c r="I342" i="56" s="1"/>
  <c r="M506" i="58"/>
  <c r="I506" i="58" s="1"/>
  <c r="M424" i="51"/>
  <c r="I424" i="51" s="1"/>
  <c r="K506" i="59"/>
  <c r="G506" i="59" s="1"/>
  <c r="L424" i="57"/>
  <c r="H424" i="57" s="1"/>
  <c r="L14" i="56"/>
  <c r="H14" i="56" s="1"/>
  <c r="K14" i="58"/>
  <c r="G14" i="58" s="1"/>
  <c r="K14" i="53"/>
  <c r="G14" i="53" s="1"/>
  <c r="M14" i="57"/>
  <c r="I14" i="57" s="1"/>
  <c r="K260" i="50"/>
  <c r="G260" i="50" s="1"/>
  <c r="M96" i="51"/>
  <c r="I96" i="51" s="1"/>
  <c r="K96" i="51"/>
  <c r="G96" i="51" s="1"/>
  <c r="K342" i="55"/>
  <c r="G342" i="55" s="1"/>
  <c r="M96" i="52"/>
  <c r="I96" i="52" s="1"/>
  <c r="L96" i="55"/>
  <c r="H96" i="55" s="1"/>
  <c r="K506" i="55"/>
  <c r="G506" i="55" s="1"/>
  <c r="K178" i="53"/>
  <c r="G178" i="53" s="1"/>
  <c r="K178" i="59"/>
  <c r="G178" i="59" s="1"/>
  <c r="M178" i="51"/>
  <c r="I178" i="51" s="1"/>
  <c r="M260" i="51"/>
  <c r="I260" i="51" s="1"/>
  <c r="M260" i="57"/>
  <c r="I260" i="57" s="1"/>
  <c r="L342" i="58"/>
  <c r="H342" i="58" s="1"/>
  <c r="L260" i="57"/>
  <c r="H260" i="57" s="1"/>
  <c r="L424" i="58"/>
  <c r="H424" i="58" s="1"/>
  <c r="L342" i="57"/>
  <c r="H342" i="57" s="1"/>
  <c r="L342" i="54"/>
  <c r="H342" i="54" s="1"/>
  <c r="K424" i="54"/>
  <c r="G424" i="54" s="1"/>
  <c r="M506" i="57"/>
  <c r="I506" i="57" s="1"/>
  <c r="K506" i="57"/>
  <c r="G506" i="57" s="1"/>
  <c r="M424" i="54"/>
  <c r="I424" i="54" s="1"/>
  <c r="L14" i="51"/>
  <c r="H14" i="51" s="1"/>
  <c r="M14" i="56"/>
  <c r="I14" i="56" s="1"/>
  <c r="M14" i="55"/>
  <c r="I14" i="55" s="1"/>
  <c r="M96" i="58"/>
  <c r="I96" i="58" s="1"/>
  <c r="L178" i="50"/>
  <c r="H178" i="50" s="1"/>
  <c r="M178" i="55"/>
  <c r="I178" i="55" s="1"/>
  <c r="K178" i="55"/>
  <c r="G178" i="55" s="1"/>
  <c r="L96" i="52"/>
  <c r="H96" i="52" s="1"/>
  <c r="L96" i="59"/>
  <c r="H96" i="59" s="1"/>
  <c r="M178" i="52"/>
  <c r="I178" i="52" s="1"/>
  <c r="K342" i="50"/>
  <c r="G342" i="50" s="1"/>
  <c r="M178" i="57"/>
  <c r="I178" i="57" s="1"/>
  <c r="K178" i="56"/>
  <c r="G178" i="56" s="1"/>
  <c r="L178" i="54"/>
  <c r="H178" i="54" s="1"/>
  <c r="M260" i="53"/>
  <c r="I260" i="53" s="1"/>
  <c r="M342" i="58"/>
  <c r="I342" i="58" s="1"/>
  <c r="M260" i="56"/>
  <c r="I260" i="56" s="1"/>
  <c r="K506" i="52"/>
  <c r="G506" i="52" s="1"/>
  <c r="K342" i="51"/>
  <c r="G342" i="51" s="1"/>
  <c r="L342" i="53"/>
  <c r="H342" i="53" s="1"/>
  <c r="K342" i="54"/>
  <c r="G342" i="54" s="1"/>
  <c r="M424" i="59"/>
  <c r="I424" i="59" s="1"/>
  <c r="L506" i="56"/>
  <c r="H506" i="56" s="1"/>
  <c r="K506" i="54"/>
  <c r="G506" i="54" s="1"/>
  <c r="L424" i="56"/>
  <c r="H424" i="56" s="1"/>
  <c r="M96" i="50"/>
  <c r="I96" i="50" s="1"/>
  <c r="M14" i="54"/>
  <c r="I14" i="54" s="1"/>
  <c r="M260" i="50"/>
  <c r="I260" i="50" s="1"/>
  <c r="L178" i="52"/>
  <c r="H178" i="52" s="1"/>
  <c r="K96" i="59"/>
  <c r="G96" i="59" s="1"/>
  <c r="K424" i="55"/>
  <c r="G424" i="55" s="1"/>
  <c r="K178" i="54"/>
  <c r="G178" i="54" s="1"/>
  <c r="L260" i="51"/>
  <c r="H260" i="51" s="1"/>
  <c r="L506" i="52"/>
  <c r="H506" i="52" s="1"/>
  <c r="M342" i="59"/>
  <c r="I342" i="59" s="1"/>
  <c r="L506" i="58"/>
  <c r="H506" i="58" s="1"/>
  <c r="K424" i="59"/>
  <c r="G424" i="59" s="1"/>
  <c r="M506" i="59"/>
  <c r="I506" i="59" s="1"/>
  <c r="K424" i="56"/>
  <c r="G424" i="56" s="1"/>
  <c r="M14" i="58"/>
  <c r="I14" i="58" s="1"/>
  <c r="L14" i="55"/>
  <c r="H14" i="55" s="1"/>
  <c r="L260" i="50"/>
  <c r="H260" i="50" s="1"/>
  <c r="K96" i="57"/>
  <c r="G96" i="57" s="1"/>
  <c r="M96" i="57"/>
  <c r="I96" i="57" s="1"/>
  <c r="K178" i="51"/>
  <c r="G178" i="51" s="1"/>
  <c r="L506" i="55"/>
  <c r="H506" i="55" s="1"/>
  <c r="L260" i="53"/>
  <c r="H260" i="53" s="1"/>
  <c r="L260" i="56"/>
  <c r="H260" i="56" s="1"/>
  <c r="K424" i="58"/>
  <c r="G424" i="58" s="1"/>
  <c r="K506" i="58"/>
  <c r="G506" i="58" s="1"/>
  <c r="K424" i="53"/>
  <c r="G424" i="53" s="1"/>
  <c r="M506" i="51"/>
  <c r="I506" i="51" s="1"/>
  <c r="M424" i="56"/>
  <c r="I424" i="56" s="1"/>
  <c r="M14" i="51"/>
  <c r="I14" i="51" s="1"/>
  <c r="K14" i="57"/>
  <c r="G14" i="57" s="1"/>
  <c r="M260" i="55"/>
  <c r="I260" i="55" s="1"/>
  <c r="M260" i="52"/>
  <c r="I260" i="52" s="1"/>
  <c r="K96" i="54"/>
  <c r="G96" i="54" s="1"/>
  <c r="L178" i="53"/>
  <c r="H178" i="53" s="1"/>
  <c r="L260" i="58"/>
  <c r="H260" i="58" s="1"/>
  <c r="K260" i="51"/>
  <c r="G260" i="51" s="1"/>
  <c r="M260" i="59"/>
  <c r="I260" i="59" s="1"/>
  <c r="L342" i="59"/>
  <c r="H342" i="59" s="1"/>
  <c r="K342" i="53"/>
  <c r="G342" i="53" s="1"/>
  <c r="L424" i="51"/>
  <c r="H424" i="51" s="1"/>
  <c r="M424" i="57"/>
  <c r="I424" i="57" s="1"/>
  <c r="L14" i="58"/>
  <c r="H14" i="58" s="1"/>
  <c r="M14" i="52"/>
  <c r="I14" i="52" s="1"/>
  <c r="L260" i="55"/>
  <c r="H260" i="55" s="1"/>
  <c r="L96" i="54"/>
  <c r="H96" i="54" s="1"/>
  <c r="L260" i="52"/>
  <c r="H260" i="52" s="1"/>
  <c r="K178" i="57"/>
  <c r="G178" i="57" s="1"/>
  <c r="L178" i="56"/>
  <c r="H178" i="56" s="1"/>
  <c r="K260" i="53"/>
  <c r="G260" i="53" s="1"/>
  <c r="L260" i="54"/>
  <c r="H260" i="54" s="1"/>
  <c r="K342" i="59"/>
  <c r="G342" i="59" s="1"/>
  <c r="M424" i="58"/>
  <c r="I424" i="58" s="1"/>
  <c r="L506" i="57"/>
  <c r="H506" i="57" s="1"/>
  <c r="L424" i="54"/>
  <c r="H424" i="54" s="1"/>
  <c r="L14" i="54"/>
  <c r="H14" i="54" s="1"/>
  <c r="L178" i="58"/>
  <c r="H178" i="58" s="1"/>
  <c r="K96" i="56"/>
  <c r="G96" i="56" s="1"/>
  <c r="M260" i="58"/>
  <c r="I260" i="58" s="1"/>
  <c r="K260" i="56"/>
  <c r="G260" i="56" s="1"/>
  <c r="M424" i="53"/>
  <c r="I424" i="53" s="1"/>
  <c r="M506" i="53"/>
  <c r="I506" i="53" s="1"/>
  <c r="L96" i="50"/>
  <c r="H96" i="50" s="1"/>
  <c r="L342" i="50"/>
  <c r="H342" i="50" s="1"/>
  <c r="K424" i="57"/>
  <c r="G424" i="57" s="1"/>
  <c r="K14" i="52"/>
  <c r="G14" i="52" s="1"/>
  <c r="L96" i="53"/>
  <c r="H96" i="53" s="1"/>
  <c r="K260" i="52"/>
  <c r="G260" i="52" s="1"/>
  <c r="M178" i="59"/>
  <c r="I178" i="59" s="1"/>
  <c r="L260" i="59"/>
  <c r="H260" i="59" s="1"/>
  <c r="K424" i="51"/>
  <c r="G424" i="51" s="1"/>
  <c r="K506" i="51"/>
  <c r="G506" i="51" s="1"/>
  <c r="K260" i="55"/>
  <c r="G260" i="55" s="1"/>
  <c r="M14" i="53"/>
  <c r="I14" i="53" s="1"/>
  <c r="L96" i="51"/>
  <c r="H96" i="51" s="1"/>
  <c r="K96" i="55"/>
  <c r="G96" i="55" s="1"/>
  <c r="K260" i="58"/>
  <c r="G260" i="58" s="1"/>
  <c r="M424" i="52"/>
  <c r="I424" i="52" s="1"/>
  <c r="M506" i="56"/>
  <c r="I506" i="56" s="1"/>
  <c r="L506" i="53"/>
  <c r="H506" i="53" s="1"/>
  <c r="L96" i="58"/>
  <c r="H96" i="58" s="1"/>
  <c r="K342" i="56"/>
  <c r="G342" i="56" s="1"/>
  <c r="L14" i="59"/>
  <c r="H14" i="59" s="1"/>
  <c r="L178" i="55"/>
  <c r="H178" i="55" s="1"/>
  <c r="L96" i="57"/>
  <c r="H96" i="57" s="1"/>
  <c r="M178" i="56"/>
  <c r="I178" i="56" s="1"/>
  <c r="K260" i="59"/>
  <c r="G260" i="59" s="1"/>
  <c r="L424" i="59"/>
  <c r="H424" i="59" s="1"/>
  <c r="M506" i="54"/>
  <c r="I506" i="54" s="1"/>
  <c r="K424" i="50"/>
  <c r="G424" i="50" s="1"/>
  <c r="M96" i="56"/>
  <c r="I96" i="56" s="1"/>
  <c r="K342" i="58"/>
  <c r="G342" i="58" s="1"/>
  <c r="L14" i="50"/>
  <c r="H14" i="50" s="1"/>
  <c r="K342" i="52"/>
  <c r="G342" i="52" s="1"/>
  <c r="L14" i="52"/>
  <c r="H14" i="52" s="1"/>
  <c r="K260" i="57"/>
  <c r="G260" i="57" s="1"/>
  <c r="M342" i="55"/>
  <c r="I342" i="55" s="1"/>
  <c r="K342" i="57"/>
  <c r="G342" i="57" s="1"/>
  <c r="L506" i="59"/>
  <c r="H506" i="59" s="1"/>
  <c r="K506" i="53"/>
  <c r="G506" i="53" s="1"/>
  <c r="K14" i="51"/>
  <c r="G14" i="51" s="1"/>
  <c r="M96" i="59"/>
  <c r="I96" i="59" s="1"/>
  <c r="M342" i="51"/>
  <c r="I342" i="51" s="1"/>
  <c r="M178" i="53"/>
  <c r="I178" i="53" s="1"/>
  <c r="K14" i="54"/>
  <c r="G14" i="54" s="1"/>
  <c r="M506" i="50"/>
  <c r="I506" i="50" s="1"/>
  <c r="K14" i="55"/>
  <c r="G14" i="55" s="1"/>
  <c r="K14" i="50"/>
  <c r="G14" i="50" s="1"/>
  <c r="L342" i="52"/>
  <c r="H342" i="52" s="1"/>
  <c r="L342" i="56"/>
  <c r="H342" i="56" s="1"/>
  <c r="L506" i="51"/>
  <c r="H506" i="51" s="1"/>
  <c r="M13" i="51"/>
  <c r="I13" i="51" s="1"/>
  <c r="M13" i="58"/>
  <c r="I13" i="58" s="1"/>
  <c r="M13" i="55"/>
  <c r="I13" i="55" s="1"/>
  <c r="L13" i="51"/>
  <c r="H13" i="51" s="1"/>
  <c r="L13" i="54"/>
  <c r="H13" i="54" s="1"/>
  <c r="K95" i="56"/>
  <c r="G95" i="56" s="1"/>
  <c r="L95" i="50"/>
  <c r="H95" i="50" s="1"/>
  <c r="K177" i="51"/>
  <c r="G177" i="51" s="1"/>
  <c r="M177" i="59"/>
  <c r="I177" i="59" s="1"/>
  <c r="L177" i="53"/>
  <c r="H177" i="53" s="1"/>
  <c r="M259" i="57"/>
  <c r="I259" i="57" s="1"/>
  <c r="L177" i="55"/>
  <c r="H177" i="55" s="1"/>
  <c r="M259" i="56"/>
  <c r="I259" i="56" s="1"/>
  <c r="L341" i="59"/>
  <c r="H341" i="59" s="1"/>
  <c r="M341" i="57"/>
  <c r="I341" i="57" s="1"/>
  <c r="L259" i="55"/>
  <c r="H259" i="55" s="1"/>
  <c r="L341" i="54"/>
  <c r="H341" i="54" s="1"/>
  <c r="L423" i="56"/>
  <c r="H423" i="56" s="1"/>
  <c r="M423" i="53"/>
  <c r="I423" i="53" s="1"/>
  <c r="L423" i="54"/>
  <c r="H423" i="54" s="1"/>
  <c r="L423" i="57"/>
  <c r="H423" i="57" s="1"/>
  <c r="K341" i="55"/>
  <c r="G341" i="55" s="1"/>
  <c r="K505" i="57"/>
  <c r="G505" i="57" s="1"/>
  <c r="L423" i="50"/>
  <c r="H423" i="50" s="1"/>
  <c r="K505" i="55"/>
  <c r="G505" i="55" s="1"/>
  <c r="K505" i="58"/>
  <c r="G505" i="58" s="1"/>
  <c r="K13" i="54"/>
  <c r="G13" i="54" s="1"/>
  <c r="K13" i="59"/>
  <c r="G13" i="59" s="1"/>
  <c r="M95" i="51"/>
  <c r="I95" i="51" s="1"/>
  <c r="K95" i="52"/>
  <c r="G95" i="52" s="1"/>
  <c r="K95" i="55"/>
  <c r="G95" i="55" s="1"/>
  <c r="M95" i="56"/>
  <c r="I95" i="56" s="1"/>
  <c r="M13" i="53"/>
  <c r="I13" i="53" s="1"/>
  <c r="L95" i="55"/>
  <c r="H95" i="55" s="1"/>
  <c r="K95" i="54"/>
  <c r="G95" i="54" s="1"/>
  <c r="K177" i="57"/>
  <c r="G177" i="57" s="1"/>
  <c r="L95" i="59"/>
  <c r="H95" i="59" s="1"/>
  <c r="K177" i="50"/>
  <c r="G177" i="50" s="1"/>
  <c r="L259" i="59"/>
  <c r="H259" i="59" s="1"/>
  <c r="M259" i="51"/>
  <c r="I259" i="51" s="1"/>
  <c r="K177" i="58"/>
  <c r="G177" i="58" s="1"/>
  <c r="L259" i="50"/>
  <c r="H259" i="50" s="1"/>
  <c r="M259" i="50"/>
  <c r="I259" i="50" s="1"/>
  <c r="M341" i="56"/>
  <c r="I341" i="56" s="1"/>
  <c r="M341" i="53"/>
  <c r="I341" i="53" s="1"/>
  <c r="K423" i="57"/>
  <c r="G423" i="57" s="1"/>
  <c r="M341" i="50"/>
  <c r="I341" i="50" s="1"/>
  <c r="L341" i="55"/>
  <c r="H341" i="55" s="1"/>
  <c r="M423" i="59"/>
  <c r="I423" i="59" s="1"/>
  <c r="M505" i="57"/>
  <c r="I505" i="57" s="1"/>
  <c r="L505" i="56"/>
  <c r="H505" i="56" s="1"/>
  <c r="M505" i="50"/>
  <c r="I505" i="50" s="1"/>
  <c r="L423" i="52"/>
  <c r="H423" i="52" s="1"/>
  <c r="L423" i="55"/>
  <c r="H423" i="55" s="1"/>
  <c r="L13" i="50"/>
  <c r="H13" i="50" s="1"/>
  <c r="K95" i="58"/>
  <c r="G95" i="58" s="1"/>
  <c r="L95" i="51"/>
  <c r="H95" i="51" s="1"/>
  <c r="K13" i="55"/>
  <c r="G13" i="55" s="1"/>
  <c r="M13" i="57"/>
  <c r="I13" i="57" s="1"/>
  <c r="M13" i="56"/>
  <c r="I13" i="56" s="1"/>
  <c r="M13" i="59"/>
  <c r="I13" i="59" s="1"/>
  <c r="K13" i="57"/>
  <c r="G13" i="57" s="1"/>
  <c r="L95" i="54"/>
  <c r="H95" i="54" s="1"/>
  <c r="K95" i="59"/>
  <c r="G95" i="59" s="1"/>
  <c r="L177" i="59"/>
  <c r="H177" i="59" s="1"/>
  <c r="L259" i="53"/>
  <c r="H259" i="53" s="1"/>
  <c r="L259" i="54"/>
  <c r="H259" i="54" s="1"/>
  <c r="L259" i="51"/>
  <c r="H259" i="51" s="1"/>
  <c r="M177" i="55"/>
  <c r="I177" i="55" s="1"/>
  <c r="K259" i="52"/>
  <c r="G259" i="52" s="1"/>
  <c r="K341" i="51"/>
  <c r="G341" i="51" s="1"/>
  <c r="M259" i="52"/>
  <c r="I259" i="52" s="1"/>
  <c r="M259" i="55"/>
  <c r="I259" i="55" s="1"/>
  <c r="M505" i="51"/>
  <c r="I505" i="51" s="1"/>
  <c r="M505" i="59"/>
  <c r="I505" i="59" s="1"/>
  <c r="L505" i="59"/>
  <c r="H505" i="59" s="1"/>
  <c r="L341" i="58"/>
  <c r="H341" i="58" s="1"/>
  <c r="K505" i="54"/>
  <c r="G505" i="54" s="1"/>
  <c r="M341" i="58"/>
  <c r="I341" i="58" s="1"/>
  <c r="L423" i="58"/>
  <c r="H423" i="58" s="1"/>
  <c r="M505" i="55"/>
  <c r="I505" i="55" s="1"/>
  <c r="K423" i="58"/>
  <c r="G423" i="58" s="1"/>
  <c r="M95" i="52"/>
  <c r="I95" i="52" s="1"/>
  <c r="M13" i="50"/>
  <c r="I13" i="50" s="1"/>
  <c r="M13" i="54"/>
  <c r="I13" i="54" s="1"/>
  <c r="L13" i="58"/>
  <c r="H13" i="58" s="1"/>
  <c r="M13" i="52"/>
  <c r="I13" i="52" s="1"/>
  <c r="K13" i="53"/>
  <c r="G13" i="53" s="1"/>
  <c r="M95" i="55"/>
  <c r="I95" i="55" s="1"/>
  <c r="M95" i="50"/>
  <c r="I95" i="50" s="1"/>
  <c r="L177" i="54"/>
  <c r="H177" i="54" s="1"/>
  <c r="M177" i="54"/>
  <c r="I177" i="54" s="1"/>
  <c r="K177" i="59"/>
  <c r="G177" i="59" s="1"/>
  <c r="K259" i="51"/>
  <c r="G259" i="51" s="1"/>
  <c r="L259" i="57"/>
  <c r="H259" i="57" s="1"/>
  <c r="L259" i="56"/>
  <c r="H259" i="56" s="1"/>
  <c r="M259" i="53"/>
  <c r="I259" i="53" s="1"/>
  <c r="K341" i="59"/>
  <c r="G341" i="59" s="1"/>
  <c r="L341" i="57"/>
  <c r="H341" i="57" s="1"/>
  <c r="M259" i="58"/>
  <c r="I259" i="58" s="1"/>
  <c r="K341" i="54"/>
  <c r="G341" i="54" s="1"/>
  <c r="L341" i="52"/>
  <c r="H341" i="52" s="1"/>
  <c r="L505" i="53"/>
  <c r="H505" i="53" s="1"/>
  <c r="M423" i="51"/>
  <c r="I423" i="51" s="1"/>
  <c r="K341" i="58"/>
  <c r="G341" i="58" s="1"/>
  <c r="L423" i="59"/>
  <c r="H423" i="59" s="1"/>
  <c r="K423" i="53"/>
  <c r="G423" i="53" s="1"/>
  <c r="K423" i="50"/>
  <c r="G423" i="50" s="1"/>
  <c r="M505" i="52"/>
  <c r="I505" i="52" s="1"/>
  <c r="M505" i="58"/>
  <c r="I505" i="58" s="1"/>
  <c r="M95" i="58"/>
  <c r="I95" i="58" s="1"/>
  <c r="K95" i="53"/>
  <c r="G95" i="53" s="1"/>
  <c r="L13" i="52"/>
  <c r="H13" i="52" s="1"/>
  <c r="K95" i="50"/>
  <c r="G95" i="50" s="1"/>
  <c r="M177" i="51"/>
  <c r="I177" i="51" s="1"/>
  <c r="M177" i="50"/>
  <c r="I177" i="50" s="1"/>
  <c r="M177" i="58"/>
  <c r="I177" i="58" s="1"/>
  <c r="K341" i="57"/>
  <c r="G341" i="57" s="1"/>
  <c r="L341" i="56"/>
  <c r="H341" i="56" s="1"/>
  <c r="K423" i="56"/>
  <c r="G423" i="56" s="1"/>
  <c r="M423" i="57"/>
  <c r="I423" i="57" s="1"/>
  <c r="L341" i="50"/>
  <c r="H341" i="50" s="1"/>
  <c r="K505" i="50"/>
  <c r="G505" i="50" s="1"/>
  <c r="L505" i="52"/>
  <c r="H505" i="52" s="1"/>
  <c r="K95" i="51"/>
  <c r="G95" i="51" s="1"/>
  <c r="K259" i="59"/>
  <c r="G259" i="59" s="1"/>
  <c r="K259" i="55"/>
  <c r="G259" i="55" s="1"/>
  <c r="M423" i="55"/>
  <c r="I423" i="55" s="1"/>
  <c r="L13" i="59"/>
  <c r="H13" i="59" s="1"/>
  <c r="L177" i="50"/>
  <c r="H177" i="50" s="1"/>
  <c r="L505" i="54"/>
  <c r="H505" i="54" s="1"/>
  <c r="L13" i="53"/>
  <c r="H13" i="53" s="1"/>
  <c r="K259" i="57"/>
  <c r="G259" i="57" s="1"/>
  <c r="K505" i="59"/>
  <c r="G505" i="59" s="1"/>
  <c r="L95" i="53"/>
  <c r="H95" i="53" s="1"/>
  <c r="M177" i="57"/>
  <c r="I177" i="57" s="1"/>
  <c r="M341" i="52"/>
  <c r="I341" i="52" s="1"/>
  <c r="K505" i="52"/>
  <c r="G505" i="52" s="1"/>
  <c r="M95" i="53"/>
  <c r="I95" i="53" s="1"/>
  <c r="L95" i="58"/>
  <c r="H95" i="58" s="1"/>
  <c r="M177" i="56"/>
  <c r="I177" i="56" s="1"/>
  <c r="L177" i="51"/>
  <c r="H177" i="51" s="1"/>
  <c r="M259" i="59"/>
  <c r="I259" i="59" s="1"/>
  <c r="K259" i="56"/>
  <c r="G259" i="56" s="1"/>
  <c r="K259" i="50"/>
  <c r="G259" i="50" s="1"/>
  <c r="M341" i="54"/>
  <c r="I341" i="54" s="1"/>
  <c r="L505" i="51"/>
  <c r="H505" i="51" s="1"/>
  <c r="K423" i="59"/>
  <c r="G423" i="59" s="1"/>
  <c r="L505" i="57"/>
  <c r="H505" i="57" s="1"/>
  <c r="K423" i="52"/>
  <c r="G423" i="52" s="1"/>
  <c r="M95" i="57"/>
  <c r="I95" i="57" s="1"/>
  <c r="L423" i="53"/>
  <c r="H423" i="53" s="1"/>
  <c r="L177" i="57"/>
  <c r="H177" i="57" s="1"/>
  <c r="M423" i="54"/>
  <c r="I423" i="54" s="1"/>
  <c r="L505" i="58"/>
  <c r="H505" i="58" s="1"/>
  <c r="L95" i="52"/>
  <c r="H95" i="52" s="1"/>
  <c r="K177" i="52"/>
  <c r="G177" i="52" s="1"/>
  <c r="K505" i="51"/>
  <c r="G505" i="51" s="1"/>
  <c r="L13" i="57"/>
  <c r="H13" i="57" s="1"/>
  <c r="K177" i="55"/>
  <c r="G177" i="55" s="1"/>
  <c r="L423" i="51"/>
  <c r="H423" i="51" s="1"/>
  <c r="L13" i="55"/>
  <c r="H13" i="55" s="1"/>
  <c r="K13" i="51"/>
  <c r="G13" i="51" s="1"/>
  <c r="L177" i="56"/>
  <c r="H177" i="56" s="1"/>
  <c r="K177" i="54"/>
  <c r="G177" i="54" s="1"/>
  <c r="K259" i="53"/>
  <c r="G259" i="53" s="1"/>
  <c r="L177" i="58"/>
  <c r="H177" i="58" s="1"/>
  <c r="L341" i="51"/>
  <c r="H341" i="51" s="1"/>
  <c r="K259" i="58"/>
  <c r="G259" i="58" s="1"/>
  <c r="K341" i="52"/>
  <c r="G341" i="52" s="1"/>
  <c r="K423" i="51"/>
  <c r="G423" i="51" s="1"/>
  <c r="M505" i="56"/>
  <c r="I505" i="56" s="1"/>
  <c r="L505" i="55"/>
  <c r="H505" i="55" s="1"/>
  <c r="L13" i="56"/>
  <c r="H13" i="56" s="1"/>
  <c r="M341" i="51"/>
  <c r="I341" i="51" s="1"/>
  <c r="K505" i="56"/>
  <c r="G505" i="56" s="1"/>
  <c r="M177" i="53"/>
  <c r="I177" i="53" s="1"/>
  <c r="K341" i="53"/>
  <c r="G341" i="53" s="1"/>
  <c r="M423" i="50"/>
  <c r="I423" i="50" s="1"/>
  <c r="K13" i="50"/>
  <c r="G13" i="50" s="1"/>
  <c r="L95" i="57"/>
  <c r="H95" i="57" s="1"/>
  <c r="M423" i="56"/>
  <c r="I423" i="56" s="1"/>
  <c r="M423" i="58"/>
  <c r="I423" i="58" s="1"/>
  <c r="K13" i="56"/>
  <c r="G13" i="56" s="1"/>
  <c r="L259" i="52"/>
  <c r="H259" i="52" s="1"/>
  <c r="K423" i="54"/>
  <c r="G423" i="54" s="1"/>
  <c r="K13" i="52"/>
  <c r="G13" i="52" s="1"/>
  <c r="L95" i="56"/>
  <c r="H95" i="56" s="1"/>
  <c r="K177" i="56"/>
  <c r="G177" i="56" s="1"/>
  <c r="M95" i="59"/>
  <c r="I95" i="59" s="1"/>
  <c r="M259" i="54"/>
  <c r="I259" i="54" s="1"/>
  <c r="L177" i="52"/>
  <c r="H177" i="52" s="1"/>
  <c r="M341" i="59"/>
  <c r="I341" i="59" s="1"/>
  <c r="K341" i="56"/>
  <c r="G341" i="56" s="1"/>
  <c r="M505" i="53"/>
  <c r="I505" i="53" s="1"/>
  <c r="M505" i="54"/>
  <c r="I505" i="54" s="1"/>
  <c r="K505" i="53"/>
  <c r="G505" i="53" s="1"/>
  <c r="M423" i="52"/>
  <c r="I423" i="52" s="1"/>
  <c r="M95" i="54"/>
  <c r="I95" i="54" s="1"/>
  <c r="M177" i="52"/>
  <c r="I177" i="52" s="1"/>
  <c r="M341" i="55"/>
  <c r="I341" i="55" s="1"/>
  <c r="K13" i="58"/>
  <c r="G13" i="58" s="1"/>
  <c r="K259" i="54"/>
  <c r="G259" i="54" s="1"/>
  <c r="K341" i="50"/>
  <c r="G341" i="50" s="1"/>
  <c r="K95" i="57"/>
  <c r="G95" i="57" s="1"/>
  <c r="L259" i="58"/>
  <c r="H259" i="58" s="1"/>
  <c r="L505" i="50"/>
  <c r="H505" i="50" s="1"/>
  <c r="K177" i="53"/>
  <c r="G177" i="53" s="1"/>
  <c r="L341" i="53"/>
  <c r="H341" i="53" s="1"/>
  <c r="K423" i="55"/>
  <c r="G423" i="55" s="1"/>
  <c r="K170" i="50"/>
  <c r="G170" i="50" s="1"/>
  <c r="K6" i="56"/>
  <c r="G6" i="56" s="1"/>
  <c r="M88" i="52"/>
  <c r="I88" i="52" s="1"/>
  <c r="K88" i="50"/>
  <c r="G88" i="50" s="1"/>
  <c r="K6" i="57"/>
  <c r="G6" i="57" s="1"/>
  <c r="L6" i="59"/>
  <c r="H6" i="59" s="1"/>
  <c r="K88" i="53"/>
  <c r="G88" i="53" s="1"/>
  <c r="M170" i="57"/>
  <c r="I170" i="57" s="1"/>
  <c r="K170" i="56"/>
  <c r="G170" i="56" s="1"/>
  <c r="L252" i="50"/>
  <c r="H252" i="50" s="1"/>
  <c r="K170" i="59"/>
  <c r="G170" i="59" s="1"/>
  <c r="L170" i="58"/>
  <c r="H170" i="58" s="1"/>
  <c r="M170" i="59"/>
  <c r="I170" i="59" s="1"/>
  <c r="L334" i="52"/>
  <c r="H334" i="52" s="1"/>
  <c r="L252" i="59"/>
  <c r="H252" i="59" s="1"/>
  <c r="M416" i="56"/>
  <c r="I416" i="56" s="1"/>
  <c r="K252" i="54"/>
  <c r="G252" i="54" s="1"/>
  <c r="M416" i="57"/>
  <c r="I416" i="57" s="1"/>
  <c r="L416" i="55"/>
  <c r="H416" i="55" s="1"/>
  <c r="M334" i="51"/>
  <c r="I334" i="51" s="1"/>
  <c r="L334" i="59"/>
  <c r="H334" i="59" s="1"/>
  <c r="M498" i="50"/>
  <c r="I498" i="50" s="1"/>
  <c r="K416" i="58"/>
  <c r="G416" i="58" s="1"/>
  <c r="L498" i="51"/>
  <c r="H498" i="51" s="1"/>
  <c r="K498" i="54"/>
  <c r="G498" i="54" s="1"/>
  <c r="L416" i="59"/>
  <c r="H416" i="59" s="1"/>
  <c r="M170" i="50"/>
  <c r="I170" i="50" s="1"/>
  <c r="M6" i="53"/>
  <c r="I6" i="53" s="1"/>
  <c r="K6" i="54"/>
  <c r="G6" i="54" s="1"/>
  <c r="K88" i="56"/>
  <c r="G88" i="56" s="1"/>
  <c r="L6" i="52"/>
  <c r="H6" i="52" s="1"/>
  <c r="M6" i="59"/>
  <c r="I6" i="59" s="1"/>
  <c r="M170" i="55"/>
  <c r="I170" i="55" s="1"/>
  <c r="M88" i="51"/>
  <c r="I88" i="51" s="1"/>
  <c r="L170" i="56"/>
  <c r="H170" i="56" s="1"/>
  <c r="M170" i="53"/>
  <c r="I170" i="53" s="1"/>
  <c r="L170" i="51"/>
  <c r="H170" i="51" s="1"/>
  <c r="K252" i="50"/>
  <c r="G252" i="50" s="1"/>
  <c r="M252" i="55"/>
  <c r="I252" i="55" s="1"/>
  <c r="K498" i="56"/>
  <c r="G498" i="56" s="1"/>
  <c r="L252" i="54"/>
  <c r="H252" i="54" s="1"/>
  <c r="L334" i="57"/>
  <c r="H334" i="57" s="1"/>
  <c r="L334" i="55"/>
  <c r="H334" i="55" s="1"/>
  <c r="M334" i="53"/>
  <c r="I334" i="53" s="1"/>
  <c r="M498" i="52"/>
  <c r="I498" i="52" s="1"/>
  <c r="K334" i="54"/>
  <c r="G334" i="54" s="1"/>
  <c r="M416" i="52"/>
  <c r="I416" i="52" s="1"/>
  <c r="K416" i="57"/>
  <c r="G416" i="57" s="1"/>
  <c r="K498" i="58"/>
  <c r="G498" i="58" s="1"/>
  <c r="K416" i="51"/>
  <c r="G416" i="51" s="1"/>
  <c r="K498" i="59"/>
  <c r="G498" i="59" s="1"/>
  <c r="M498" i="59"/>
  <c r="I498" i="59" s="1"/>
  <c r="M6" i="50"/>
  <c r="I6" i="50" s="1"/>
  <c r="M88" i="55"/>
  <c r="I88" i="55" s="1"/>
  <c r="L88" i="55"/>
  <c r="H88" i="55" s="1"/>
  <c r="K88" i="52"/>
  <c r="G88" i="52" s="1"/>
  <c r="L6" i="55"/>
  <c r="H6" i="55" s="1"/>
  <c r="L88" i="52"/>
  <c r="H88" i="52" s="1"/>
  <c r="L6" i="58"/>
  <c r="H6" i="58" s="1"/>
  <c r="K88" i="51"/>
  <c r="G88" i="51" s="1"/>
  <c r="M170" i="52"/>
  <c r="I170" i="52" s="1"/>
  <c r="K170" i="52"/>
  <c r="G170" i="52" s="1"/>
  <c r="L170" i="54"/>
  <c r="H170" i="54" s="1"/>
  <c r="L252" i="57"/>
  <c r="H252" i="57" s="1"/>
  <c r="L252" i="55"/>
  <c r="H252" i="55" s="1"/>
  <c r="L170" i="59"/>
  <c r="H170" i="59" s="1"/>
  <c r="M334" i="50"/>
  <c r="I334" i="50" s="1"/>
  <c r="L416" i="56"/>
  <c r="H416" i="56" s="1"/>
  <c r="M334" i="52"/>
  <c r="I334" i="52" s="1"/>
  <c r="M252" i="54"/>
  <c r="I252" i="54" s="1"/>
  <c r="L498" i="57"/>
  <c r="H498" i="57" s="1"/>
  <c r="K334" i="53"/>
  <c r="G334" i="53" s="1"/>
  <c r="L416" i="50"/>
  <c r="H416" i="50" s="1"/>
  <c r="K334" i="59"/>
  <c r="G334" i="59" s="1"/>
  <c r="L334" i="58"/>
  <c r="H334" i="58" s="1"/>
  <c r="K416" i="59"/>
  <c r="G416" i="59" s="1"/>
  <c r="K498" i="51"/>
  <c r="G498" i="51" s="1"/>
  <c r="L498" i="53"/>
  <c r="H498" i="53" s="1"/>
  <c r="L416" i="58"/>
  <c r="H416" i="58" s="1"/>
  <c r="L6" i="50"/>
  <c r="H6" i="50" s="1"/>
  <c r="K88" i="57"/>
  <c r="G88" i="57" s="1"/>
  <c r="L6" i="56"/>
  <c r="H6" i="56" s="1"/>
  <c r="M6" i="58"/>
  <c r="I6" i="58" s="1"/>
  <c r="K6" i="55"/>
  <c r="G6" i="55" s="1"/>
  <c r="M88" i="58"/>
  <c r="I88" i="58" s="1"/>
  <c r="K6" i="59"/>
  <c r="G6" i="59" s="1"/>
  <c r="M88" i="56"/>
  <c r="I88" i="56" s="1"/>
  <c r="M88" i="53"/>
  <c r="I88" i="53" s="1"/>
  <c r="M88" i="59"/>
  <c r="I88" i="59" s="1"/>
  <c r="L252" i="52"/>
  <c r="H252" i="52" s="1"/>
  <c r="M252" i="52"/>
  <c r="I252" i="52" s="1"/>
  <c r="L170" i="53"/>
  <c r="H170" i="53" s="1"/>
  <c r="K334" i="56"/>
  <c r="G334" i="56" s="1"/>
  <c r="K252" i="53"/>
  <c r="G252" i="53" s="1"/>
  <c r="M498" i="56"/>
  <c r="I498" i="56" s="1"/>
  <c r="L498" i="56"/>
  <c r="H498" i="56" s="1"/>
  <c r="M252" i="53"/>
  <c r="I252" i="53" s="1"/>
  <c r="M416" i="55"/>
  <c r="I416" i="55" s="1"/>
  <c r="K416" i="55"/>
  <c r="G416" i="55" s="1"/>
  <c r="K334" i="51"/>
  <c r="G334" i="51" s="1"/>
  <c r="M498" i="57"/>
  <c r="I498" i="57" s="1"/>
  <c r="K498" i="55"/>
  <c r="G498" i="55" s="1"/>
  <c r="M498" i="58"/>
  <c r="I498" i="58" s="1"/>
  <c r="L416" i="53"/>
  <c r="H416" i="53" s="1"/>
  <c r="M416" i="58"/>
  <c r="I416" i="58" s="1"/>
  <c r="L416" i="51"/>
  <c r="H416" i="51" s="1"/>
  <c r="M88" i="50"/>
  <c r="I88" i="50" s="1"/>
  <c r="M6" i="54"/>
  <c r="I6" i="54" s="1"/>
  <c r="M6" i="57"/>
  <c r="I6" i="57" s="1"/>
  <c r="M252" i="56"/>
  <c r="I252" i="56" s="1"/>
  <c r="K88" i="59"/>
  <c r="G88" i="59" s="1"/>
  <c r="M170" i="51"/>
  <c r="I170" i="51" s="1"/>
  <c r="K170" i="58"/>
  <c r="G170" i="58" s="1"/>
  <c r="K334" i="52"/>
  <c r="G334" i="52" s="1"/>
  <c r="K334" i="57"/>
  <c r="G334" i="57" s="1"/>
  <c r="K498" i="50"/>
  <c r="G498" i="50" s="1"/>
  <c r="M416" i="50"/>
  <c r="I416" i="50" s="1"/>
  <c r="K334" i="58"/>
  <c r="G334" i="58" s="1"/>
  <c r="L416" i="54"/>
  <c r="H416" i="54" s="1"/>
  <c r="K6" i="51"/>
  <c r="G6" i="51" s="1"/>
  <c r="L6" i="53"/>
  <c r="H6" i="53" s="1"/>
  <c r="L6" i="57"/>
  <c r="H6" i="57" s="1"/>
  <c r="L252" i="56"/>
  <c r="H252" i="56" s="1"/>
  <c r="L88" i="51"/>
  <c r="H88" i="51" s="1"/>
  <c r="M252" i="57"/>
  <c r="I252" i="57" s="1"/>
  <c r="K170" i="53"/>
  <c r="G170" i="53" s="1"/>
  <c r="M252" i="59"/>
  <c r="I252" i="59" s="1"/>
  <c r="L252" i="51"/>
  <c r="H252" i="51" s="1"/>
  <c r="L416" i="57"/>
  <c r="H416" i="57" s="1"/>
  <c r="M334" i="59"/>
  <c r="I334" i="59" s="1"/>
  <c r="L416" i="52"/>
  <c r="H416" i="52" s="1"/>
  <c r="M416" i="51"/>
  <c r="I416" i="51" s="1"/>
  <c r="L88" i="50"/>
  <c r="H88" i="50" s="1"/>
  <c r="K88" i="55"/>
  <c r="G88" i="55" s="1"/>
  <c r="M6" i="52"/>
  <c r="I6" i="52" s="1"/>
  <c r="L88" i="53"/>
  <c r="H88" i="53" s="1"/>
  <c r="M170" i="56"/>
  <c r="I170" i="56" s="1"/>
  <c r="K170" i="54"/>
  <c r="G170" i="54" s="1"/>
  <c r="M170" i="54"/>
  <c r="I170" i="54" s="1"/>
  <c r="K334" i="55"/>
  <c r="G334" i="55" s="1"/>
  <c r="K252" i="59"/>
  <c r="G252" i="59" s="1"/>
  <c r="L334" i="53"/>
  <c r="H334" i="53" s="1"/>
  <c r="K416" i="52"/>
  <c r="G416" i="52" s="1"/>
  <c r="L498" i="59"/>
  <c r="H498" i="59" s="1"/>
  <c r="K416" i="53"/>
  <c r="G416" i="53" s="1"/>
  <c r="K6" i="50"/>
  <c r="G6" i="50" s="1"/>
  <c r="L6" i="54"/>
  <c r="H6" i="54" s="1"/>
  <c r="L6" i="51"/>
  <c r="H6" i="51" s="1"/>
  <c r="L170" i="57"/>
  <c r="H170" i="57" s="1"/>
  <c r="L170" i="52"/>
  <c r="H170" i="52" s="1"/>
  <c r="K252" i="52"/>
  <c r="G252" i="52" s="1"/>
  <c r="M334" i="56"/>
  <c r="I334" i="56" s="1"/>
  <c r="L334" i="50"/>
  <c r="H334" i="50" s="1"/>
  <c r="M334" i="55"/>
  <c r="I334" i="55" s="1"/>
  <c r="K498" i="57"/>
  <c r="G498" i="57" s="1"/>
  <c r="K416" i="50"/>
  <c r="G416" i="50" s="1"/>
  <c r="M498" i="53"/>
  <c r="I498" i="53" s="1"/>
  <c r="K416" i="54"/>
  <c r="G416" i="54" s="1"/>
  <c r="L170" i="50"/>
  <c r="H170" i="50" s="1"/>
  <c r="K88" i="58"/>
  <c r="G88" i="58" s="1"/>
  <c r="K170" i="55"/>
  <c r="G170" i="55" s="1"/>
  <c r="L334" i="56"/>
  <c r="H334" i="56" s="1"/>
  <c r="M252" i="51"/>
  <c r="I252" i="51" s="1"/>
  <c r="L334" i="51"/>
  <c r="H334" i="51" s="1"/>
  <c r="L498" i="54"/>
  <c r="H498" i="54" s="1"/>
  <c r="M88" i="57"/>
  <c r="I88" i="57" s="1"/>
  <c r="M334" i="54"/>
  <c r="I334" i="54" s="1"/>
  <c r="M6" i="56"/>
  <c r="I6" i="56" s="1"/>
  <c r="M6" i="51"/>
  <c r="I6" i="51" s="1"/>
  <c r="L88" i="54"/>
  <c r="H88" i="54" s="1"/>
  <c r="M252" i="50"/>
  <c r="I252" i="50" s="1"/>
  <c r="M252" i="58"/>
  <c r="I252" i="58" s="1"/>
  <c r="M498" i="55"/>
  <c r="I498" i="55" s="1"/>
  <c r="M416" i="59"/>
  <c r="I416" i="59" s="1"/>
  <c r="K170" i="57"/>
  <c r="G170" i="57" s="1"/>
  <c r="M498" i="51"/>
  <c r="I498" i="51" s="1"/>
  <c r="L88" i="57"/>
  <c r="H88" i="57" s="1"/>
  <c r="L88" i="58"/>
  <c r="H88" i="58" s="1"/>
  <c r="L88" i="59"/>
  <c r="H88" i="59" s="1"/>
  <c r="K334" i="50"/>
  <c r="G334" i="50" s="1"/>
  <c r="L252" i="58"/>
  <c r="H252" i="58" s="1"/>
  <c r="M334" i="58"/>
  <c r="I334" i="58" s="1"/>
  <c r="M498" i="54"/>
  <c r="I498" i="54" s="1"/>
  <c r="K416" i="56"/>
  <c r="G416" i="56" s="1"/>
  <c r="K6" i="58"/>
  <c r="G6" i="58" s="1"/>
  <c r="K6" i="52"/>
  <c r="G6" i="52" s="1"/>
  <c r="K88" i="54"/>
  <c r="G88" i="54" s="1"/>
  <c r="L252" i="53"/>
  <c r="H252" i="53" s="1"/>
  <c r="L498" i="50"/>
  <c r="H498" i="50" s="1"/>
  <c r="L498" i="55"/>
  <c r="H498" i="55" s="1"/>
  <c r="K498" i="53"/>
  <c r="G498" i="53" s="1"/>
  <c r="K170" i="51"/>
  <c r="G170" i="51" s="1"/>
  <c r="L88" i="56"/>
  <c r="H88" i="56" s="1"/>
  <c r="K252" i="55"/>
  <c r="G252" i="55" s="1"/>
  <c r="M416" i="54"/>
  <c r="I416" i="54" s="1"/>
  <c r="K252" i="56"/>
  <c r="G252" i="56" s="1"/>
  <c r="K6" i="53"/>
  <c r="G6" i="53" s="1"/>
  <c r="K252" i="51"/>
  <c r="G252" i="51" s="1"/>
  <c r="L498" i="58"/>
  <c r="H498" i="58" s="1"/>
  <c r="M416" i="53"/>
  <c r="I416" i="53" s="1"/>
  <c r="M6" i="55"/>
  <c r="I6" i="55" s="1"/>
  <c r="M334" i="57"/>
  <c r="I334" i="57" s="1"/>
  <c r="M88" i="54"/>
  <c r="I88" i="54" s="1"/>
  <c r="K498" i="52"/>
  <c r="G498" i="52" s="1"/>
  <c r="L170" i="55"/>
  <c r="H170" i="55" s="1"/>
  <c r="K252" i="58"/>
  <c r="G252" i="58" s="1"/>
  <c r="L498" i="52"/>
  <c r="H498" i="52" s="1"/>
  <c r="L334" i="54"/>
  <c r="H334" i="54" s="1"/>
  <c r="M170" i="58"/>
  <c r="I170" i="58" s="1"/>
  <c r="K252" i="57"/>
  <c r="G252" i="57" s="1"/>
  <c r="M118" i="50"/>
  <c r="I118" i="50" s="1"/>
  <c r="K36" i="58"/>
  <c r="G36" i="58" s="1"/>
  <c r="L36" i="55"/>
  <c r="H36" i="55" s="1"/>
  <c r="L36" i="53"/>
  <c r="H36" i="53" s="1"/>
  <c r="K36" i="53"/>
  <c r="G36" i="53" s="1"/>
  <c r="L200" i="52"/>
  <c r="H200" i="52" s="1"/>
  <c r="K118" i="59"/>
  <c r="G118" i="59" s="1"/>
  <c r="K200" i="50"/>
  <c r="G200" i="50" s="1"/>
  <c r="M118" i="58"/>
  <c r="I118" i="58" s="1"/>
  <c r="K200" i="55"/>
  <c r="G200" i="55" s="1"/>
  <c r="L282" i="59"/>
  <c r="H282" i="59" s="1"/>
  <c r="L200" i="58"/>
  <c r="H200" i="58" s="1"/>
  <c r="M282" i="54"/>
  <c r="I282" i="54" s="1"/>
  <c r="L200" i="53"/>
  <c r="H200" i="53" s="1"/>
  <c r="M282" i="56"/>
  <c r="I282" i="56" s="1"/>
  <c r="M282" i="57"/>
  <c r="I282" i="57" s="1"/>
  <c r="L282" i="57"/>
  <c r="H282" i="57" s="1"/>
  <c r="M364" i="51"/>
  <c r="I364" i="51" s="1"/>
  <c r="L528" i="55"/>
  <c r="H528" i="55" s="1"/>
  <c r="L528" i="54"/>
  <c r="H528" i="54" s="1"/>
  <c r="M364" i="57"/>
  <c r="I364" i="57" s="1"/>
  <c r="K528" i="52"/>
  <c r="G528" i="52" s="1"/>
  <c r="K528" i="50"/>
  <c r="G528" i="50" s="1"/>
  <c r="L446" i="56"/>
  <c r="H446" i="56" s="1"/>
  <c r="M446" i="53"/>
  <c r="I446" i="53" s="1"/>
  <c r="K528" i="51"/>
  <c r="G528" i="51" s="1"/>
  <c r="L528" i="53"/>
  <c r="H528" i="53" s="1"/>
  <c r="L36" i="50"/>
  <c r="H36" i="50" s="1"/>
  <c r="K118" i="54"/>
  <c r="G118" i="54" s="1"/>
  <c r="L36" i="57"/>
  <c r="H36" i="57" s="1"/>
  <c r="L36" i="58"/>
  <c r="H36" i="58" s="1"/>
  <c r="K36" i="59"/>
  <c r="G36" i="59" s="1"/>
  <c r="M36" i="56"/>
  <c r="I36" i="56" s="1"/>
  <c r="L118" i="59"/>
  <c r="H118" i="59" s="1"/>
  <c r="L118" i="57"/>
  <c r="H118" i="57" s="1"/>
  <c r="K200" i="59"/>
  <c r="G200" i="59" s="1"/>
  <c r="L118" i="56"/>
  <c r="H118" i="56" s="1"/>
  <c r="L282" i="50"/>
  <c r="H282" i="50" s="1"/>
  <c r="K200" i="53"/>
  <c r="G200" i="53" s="1"/>
  <c r="K282" i="52"/>
  <c r="G282" i="52" s="1"/>
  <c r="L364" i="50"/>
  <c r="H364" i="50" s="1"/>
  <c r="L364" i="54"/>
  <c r="H364" i="54" s="1"/>
  <c r="M364" i="52"/>
  <c r="I364" i="52" s="1"/>
  <c r="K364" i="55"/>
  <c r="G364" i="55" s="1"/>
  <c r="K364" i="57"/>
  <c r="G364" i="57" s="1"/>
  <c r="M528" i="59"/>
  <c r="I528" i="59" s="1"/>
  <c r="M446" i="59"/>
  <c r="I446" i="59" s="1"/>
  <c r="M364" i="53"/>
  <c r="I364" i="53" s="1"/>
  <c r="K446" i="52"/>
  <c r="G446" i="52" s="1"/>
  <c r="K446" i="59"/>
  <c r="G446" i="59" s="1"/>
  <c r="K446" i="57"/>
  <c r="G446" i="57" s="1"/>
  <c r="M528" i="53"/>
  <c r="I528" i="53" s="1"/>
  <c r="M446" i="58"/>
  <c r="I446" i="58" s="1"/>
  <c r="K446" i="51"/>
  <c r="G446" i="51" s="1"/>
  <c r="L118" i="50"/>
  <c r="H118" i="50" s="1"/>
  <c r="M118" i="51"/>
  <c r="I118" i="51" s="1"/>
  <c r="M36" i="52"/>
  <c r="I36" i="52" s="1"/>
  <c r="M36" i="50"/>
  <c r="I36" i="50" s="1"/>
  <c r="K118" i="55"/>
  <c r="G118" i="55" s="1"/>
  <c r="K200" i="52"/>
  <c r="G200" i="52" s="1"/>
  <c r="M36" i="54"/>
  <c r="I36" i="54" s="1"/>
  <c r="K118" i="57"/>
  <c r="G118" i="57" s="1"/>
  <c r="M200" i="55"/>
  <c r="I200" i="55" s="1"/>
  <c r="M118" i="53"/>
  <c r="I118" i="53" s="1"/>
  <c r="K282" i="55"/>
  <c r="G282" i="55" s="1"/>
  <c r="M200" i="58"/>
  <c r="I200" i="58" s="1"/>
  <c r="L282" i="54"/>
  <c r="H282" i="54" s="1"/>
  <c r="K364" i="59"/>
  <c r="G364" i="59" s="1"/>
  <c r="M364" i="59"/>
  <c r="I364" i="59" s="1"/>
  <c r="K364" i="50"/>
  <c r="G364" i="50" s="1"/>
  <c r="L364" i="52"/>
  <c r="H364" i="52" s="1"/>
  <c r="M446" i="50"/>
  <c r="I446" i="50" s="1"/>
  <c r="M528" i="54"/>
  <c r="I528" i="54" s="1"/>
  <c r="L446" i="54"/>
  <c r="H446" i="54" s="1"/>
  <c r="M528" i="52"/>
  <c r="I528" i="52" s="1"/>
  <c r="L446" i="55"/>
  <c r="H446" i="55" s="1"/>
  <c r="M446" i="55"/>
  <c r="I446" i="55" s="1"/>
  <c r="L528" i="51"/>
  <c r="H528" i="51" s="1"/>
  <c r="L446" i="51"/>
  <c r="H446" i="51" s="1"/>
  <c r="L528" i="57"/>
  <c r="H528" i="57" s="1"/>
  <c r="K36" i="50"/>
  <c r="G36" i="50" s="1"/>
  <c r="K36" i="55"/>
  <c r="G36" i="55" s="1"/>
  <c r="K36" i="57"/>
  <c r="G36" i="57" s="1"/>
  <c r="L118" i="51"/>
  <c r="H118" i="51" s="1"/>
  <c r="L36" i="59"/>
  <c r="H36" i="59" s="1"/>
  <c r="L36" i="56"/>
  <c r="H36" i="56" s="1"/>
  <c r="M200" i="50"/>
  <c r="I200" i="50" s="1"/>
  <c r="L118" i="58"/>
  <c r="H118" i="58" s="1"/>
  <c r="K118" i="56"/>
  <c r="G118" i="56" s="1"/>
  <c r="M282" i="50"/>
  <c r="I282" i="50" s="1"/>
  <c r="M282" i="52"/>
  <c r="I282" i="52" s="1"/>
  <c r="M200" i="51"/>
  <c r="I200" i="51" s="1"/>
  <c r="K282" i="54"/>
  <c r="G282" i="54" s="1"/>
  <c r="L282" i="53"/>
  <c r="H282" i="53" s="1"/>
  <c r="K282" i="56"/>
  <c r="G282" i="56" s="1"/>
  <c r="K364" i="54"/>
  <c r="G364" i="54" s="1"/>
  <c r="K282" i="57"/>
  <c r="G282" i="57" s="1"/>
  <c r="L364" i="51"/>
  <c r="H364" i="51" s="1"/>
  <c r="M446" i="54"/>
  <c r="I446" i="54" s="1"/>
  <c r="L528" i="50"/>
  <c r="H528" i="50" s="1"/>
  <c r="M446" i="52"/>
  <c r="I446" i="52" s="1"/>
  <c r="L364" i="56"/>
  <c r="H364" i="56" s="1"/>
  <c r="M364" i="56"/>
  <c r="I364" i="56" s="1"/>
  <c r="L528" i="56"/>
  <c r="H528" i="56" s="1"/>
  <c r="L446" i="58"/>
  <c r="H446" i="58" s="1"/>
  <c r="M446" i="51"/>
  <c r="I446" i="51" s="1"/>
  <c r="M36" i="55"/>
  <c r="I36" i="55" s="1"/>
  <c r="M118" i="55"/>
  <c r="I118" i="55" s="1"/>
  <c r="M118" i="59"/>
  <c r="I118" i="59" s="1"/>
  <c r="L118" i="53"/>
  <c r="H118" i="53" s="1"/>
  <c r="K200" i="56"/>
  <c r="G200" i="56" s="1"/>
  <c r="L200" i="56"/>
  <c r="H200" i="56" s="1"/>
  <c r="M364" i="50"/>
  <c r="I364" i="50" s="1"/>
  <c r="K282" i="51"/>
  <c r="G282" i="51" s="1"/>
  <c r="M528" i="55"/>
  <c r="I528" i="55" s="1"/>
  <c r="K528" i="59"/>
  <c r="G528" i="59" s="1"/>
  <c r="M364" i="58"/>
  <c r="I364" i="58" s="1"/>
  <c r="K528" i="57"/>
  <c r="G528" i="57" s="1"/>
  <c r="L446" i="53"/>
  <c r="H446" i="53" s="1"/>
  <c r="M36" i="57"/>
  <c r="I36" i="57" s="1"/>
  <c r="M200" i="52"/>
  <c r="I200" i="52" s="1"/>
  <c r="K36" i="56"/>
  <c r="G36" i="56" s="1"/>
  <c r="K200" i="54"/>
  <c r="G200" i="54" s="1"/>
  <c r="M282" i="55"/>
  <c r="I282" i="55" s="1"/>
  <c r="K200" i="51"/>
  <c r="G200" i="51" s="1"/>
  <c r="K282" i="53"/>
  <c r="G282" i="53" s="1"/>
  <c r="L364" i="59"/>
  <c r="H364" i="59" s="1"/>
  <c r="L364" i="58"/>
  <c r="H364" i="58" s="1"/>
  <c r="K528" i="54"/>
  <c r="G528" i="54" s="1"/>
  <c r="K446" i="55"/>
  <c r="G446" i="55" s="1"/>
  <c r="K528" i="56"/>
  <c r="G528" i="56" s="1"/>
  <c r="K446" i="58"/>
  <c r="G446" i="58" s="1"/>
  <c r="L118" i="54"/>
  <c r="H118" i="54" s="1"/>
  <c r="M36" i="53"/>
  <c r="I36" i="53" s="1"/>
  <c r="M36" i="59"/>
  <c r="I36" i="59" s="1"/>
  <c r="K118" i="58"/>
  <c r="G118" i="58" s="1"/>
  <c r="K282" i="50"/>
  <c r="G282" i="50" s="1"/>
  <c r="L200" i="57"/>
  <c r="H200" i="57" s="1"/>
  <c r="L364" i="55"/>
  <c r="H364" i="55" s="1"/>
  <c r="K282" i="58"/>
  <c r="G282" i="58" s="1"/>
  <c r="L446" i="50"/>
  <c r="H446" i="50" s="1"/>
  <c r="L446" i="59"/>
  <c r="H446" i="59" s="1"/>
  <c r="L364" i="57"/>
  <c r="H364" i="57" s="1"/>
  <c r="M528" i="57"/>
  <c r="I528" i="57" s="1"/>
  <c r="M446" i="56"/>
  <c r="I446" i="56" s="1"/>
  <c r="K36" i="51"/>
  <c r="G36" i="51" s="1"/>
  <c r="L118" i="55"/>
  <c r="H118" i="55" s="1"/>
  <c r="L36" i="54"/>
  <c r="H36" i="54" s="1"/>
  <c r="K118" i="53"/>
  <c r="G118" i="53" s="1"/>
  <c r="L282" i="55"/>
  <c r="H282" i="55" s="1"/>
  <c r="L282" i="52"/>
  <c r="H282" i="52" s="1"/>
  <c r="M282" i="53"/>
  <c r="I282" i="53" s="1"/>
  <c r="L282" i="56"/>
  <c r="H282" i="56" s="1"/>
  <c r="K364" i="51"/>
  <c r="G364" i="51" s="1"/>
  <c r="K446" i="54"/>
  <c r="G446" i="54" s="1"/>
  <c r="K364" i="53"/>
  <c r="G364" i="53" s="1"/>
  <c r="M528" i="56"/>
  <c r="I528" i="56" s="1"/>
  <c r="M446" i="57"/>
  <c r="I446" i="57" s="1"/>
  <c r="L36" i="52"/>
  <c r="H36" i="52" s="1"/>
  <c r="M200" i="54"/>
  <c r="I200" i="54" s="1"/>
  <c r="K282" i="59"/>
  <c r="G282" i="59" s="1"/>
  <c r="M282" i="58"/>
  <c r="I282" i="58" s="1"/>
  <c r="K364" i="58"/>
  <c r="G364" i="58" s="1"/>
  <c r="L446" i="57"/>
  <c r="H446" i="57" s="1"/>
  <c r="M282" i="59"/>
  <c r="I282" i="59" s="1"/>
  <c r="L36" i="51"/>
  <c r="H36" i="51" s="1"/>
  <c r="L200" i="50"/>
  <c r="H200" i="50" s="1"/>
  <c r="M200" i="56"/>
  <c r="I200" i="56" s="1"/>
  <c r="M364" i="54"/>
  <c r="I364" i="54" s="1"/>
  <c r="M528" i="50"/>
  <c r="I528" i="50" s="1"/>
  <c r="K528" i="53"/>
  <c r="G528" i="53" s="1"/>
  <c r="K118" i="52"/>
  <c r="G118" i="52" s="1"/>
  <c r="K364" i="56"/>
  <c r="G364" i="56" s="1"/>
  <c r="K36" i="52"/>
  <c r="G36" i="52" s="1"/>
  <c r="L200" i="54"/>
  <c r="H200" i="54" s="1"/>
  <c r="L200" i="51"/>
  <c r="H200" i="51" s="1"/>
  <c r="L282" i="58"/>
  <c r="H282" i="58" s="1"/>
  <c r="K528" i="55"/>
  <c r="G528" i="55" s="1"/>
  <c r="M528" i="51"/>
  <c r="I528" i="51" s="1"/>
  <c r="K118" i="50"/>
  <c r="G118" i="50" s="1"/>
  <c r="M364" i="55"/>
  <c r="I364" i="55" s="1"/>
  <c r="M36" i="58"/>
  <c r="I36" i="58" s="1"/>
  <c r="M118" i="57"/>
  <c r="I118" i="57" s="1"/>
  <c r="K200" i="57"/>
  <c r="G200" i="57" s="1"/>
  <c r="L282" i="51"/>
  <c r="H282" i="51" s="1"/>
  <c r="L528" i="59"/>
  <c r="H528" i="59" s="1"/>
  <c r="K528" i="58"/>
  <c r="G528" i="58" s="1"/>
  <c r="M200" i="59"/>
  <c r="I200" i="59" s="1"/>
  <c r="K446" i="53"/>
  <c r="G446" i="53" s="1"/>
  <c r="M118" i="56"/>
  <c r="I118" i="56" s="1"/>
  <c r="L364" i="53"/>
  <c r="H364" i="53" s="1"/>
  <c r="K36" i="54"/>
  <c r="G36" i="54" s="1"/>
  <c r="L200" i="55"/>
  <c r="H200" i="55" s="1"/>
  <c r="M36" i="51"/>
  <c r="I36" i="51" s="1"/>
  <c r="L200" i="59"/>
  <c r="H200" i="59" s="1"/>
  <c r="L528" i="52"/>
  <c r="H528" i="52" s="1"/>
  <c r="M200" i="53"/>
  <c r="I200" i="53" s="1"/>
  <c r="K364" i="52"/>
  <c r="G364" i="52" s="1"/>
  <c r="L118" i="52"/>
  <c r="H118" i="52" s="1"/>
  <c r="K118" i="51"/>
  <c r="G118" i="51" s="1"/>
  <c r="M200" i="57"/>
  <c r="I200" i="57" s="1"/>
  <c r="L446" i="52"/>
  <c r="H446" i="52" s="1"/>
  <c r="M118" i="52"/>
  <c r="I118" i="52" s="1"/>
  <c r="M118" i="54"/>
  <c r="I118" i="54" s="1"/>
  <c r="K200" i="58"/>
  <c r="G200" i="58" s="1"/>
  <c r="M528" i="58"/>
  <c r="I528" i="58" s="1"/>
  <c r="K446" i="56"/>
  <c r="G446" i="56" s="1"/>
  <c r="L528" i="58"/>
  <c r="H528" i="58" s="1"/>
  <c r="M282" i="51"/>
  <c r="I282" i="51" s="1"/>
  <c r="K446" i="50"/>
  <c r="G446" i="50" s="1"/>
  <c r="J279" i="61"/>
  <c r="F279" i="61" s="1"/>
  <c r="K197" i="61"/>
  <c r="G197" i="61" s="1"/>
  <c r="L607" i="61"/>
  <c r="H607" i="61" s="1"/>
  <c r="K33" i="61"/>
  <c r="G33" i="61" s="1"/>
  <c r="K853" i="61"/>
  <c r="G853" i="61" s="1"/>
  <c r="L115" i="61"/>
  <c r="H115" i="61" s="1"/>
  <c r="K771" i="61"/>
  <c r="G771" i="61" s="1"/>
  <c r="J443" i="61"/>
  <c r="F443" i="61" s="1"/>
  <c r="J853" i="61"/>
  <c r="F853" i="61" s="1"/>
  <c r="J361" i="61"/>
  <c r="F361" i="61" s="1"/>
  <c r="K525" i="61"/>
  <c r="G525" i="61" s="1"/>
  <c r="J33" i="61"/>
  <c r="F33" i="61" s="1"/>
  <c r="J607" i="61"/>
  <c r="F607" i="61" s="1"/>
  <c r="L525" i="61"/>
  <c r="H525" i="61" s="1"/>
  <c r="K689" i="61"/>
  <c r="G689" i="61" s="1"/>
  <c r="L443" i="61"/>
  <c r="H443" i="61" s="1"/>
  <c r="K607" i="61"/>
  <c r="G607" i="61" s="1"/>
  <c r="J689" i="61"/>
  <c r="F689" i="61" s="1"/>
  <c r="L197" i="61"/>
  <c r="H197" i="61" s="1"/>
  <c r="K115" i="61"/>
  <c r="G115" i="61" s="1"/>
  <c r="J115" i="61"/>
  <c r="F115" i="61" s="1"/>
  <c r="L33" i="61"/>
  <c r="H33" i="61" s="1"/>
  <c r="L361" i="61"/>
  <c r="H361" i="61" s="1"/>
  <c r="J771" i="61"/>
  <c r="F771" i="61" s="1"/>
  <c r="J197" i="61"/>
  <c r="F197" i="61" s="1"/>
  <c r="K361" i="61"/>
  <c r="G361" i="61" s="1"/>
  <c r="L853" i="61"/>
  <c r="H853" i="61" s="1"/>
  <c r="L771" i="61"/>
  <c r="H771" i="61" s="1"/>
  <c r="K443" i="61"/>
  <c r="G443" i="61" s="1"/>
  <c r="L689" i="61"/>
  <c r="H689" i="61" s="1"/>
  <c r="J525" i="61"/>
  <c r="F525" i="61" s="1"/>
  <c r="L279" i="61"/>
  <c r="H279" i="61" s="1"/>
  <c r="K279" i="61"/>
  <c r="G279" i="61" s="1"/>
  <c r="K97" i="61"/>
  <c r="G97" i="61" s="1"/>
  <c r="K507" i="61"/>
  <c r="G507" i="61" s="1"/>
  <c r="L507" i="61"/>
  <c r="H507" i="61" s="1"/>
  <c r="J835" i="61"/>
  <c r="F835" i="61" s="1"/>
  <c r="K425" i="61"/>
  <c r="G425" i="61" s="1"/>
  <c r="L589" i="61"/>
  <c r="H589" i="61" s="1"/>
  <c r="L671" i="61"/>
  <c r="H671" i="61" s="1"/>
  <c r="K343" i="61"/>
  <c r="G343" i="61" s="1"/>
  <c r="J15" i="61"/>
  <c r="F15" i="61" s="1"/>
  <c r="K589" i="61"/>
  <c r="G589" i="61" s="1"/>
  <c r="L835" i="61"/>
  <c r="H835" i="61" s="1"/>
  <c r="L179" i="61"/>
  <c r="H179" i="61" s="1"/>
  <c r="J97" i="61"/>
  <c r="F97" i="61" s="1"/>
  <c r="L261" i="61"/>
  <c r="H261" i="61" s="1"/>
  <c r="K671" i="61"/>
  <c r="G671" i="61" s="1"/>
  <c r="L753" i="61"/>
  <c r="H753" i="61" s="1"/>
  <c r="K15" i="61"/>
  <c r="G15" i="61" s="1"/>
  <c r="K835" i="61"/>
  <c r="G835" i="61" s="1"/>
  <c r="J425" i="61"/>
  <c r="F425" i="61" s="1"/>
  <c r="K179" i="61"/>
  <c r="G179" i="61" s="1"/>
  <c r="L425" i="61"/>
  <c r="H425" i="61" s="1"/>
  <c r="L343" i="61"/>
  <c r="H343" i="61" s="1"/>
  <c r="L97" i="61"/>
  <c r="H97" i="61" s="1"/>
  <c r="J671" i="61"/>
  <c r="F671" i="61" s="1"/>
  <c r="J507" i="61"/>
  <c r="F507" i="61" s="1"/>
  <c r="K261" i="61"/>
  <c r="G261" i="61" s="1"/>
  <c r="J261" i="61"/>
  <c r="F261" i="61" s="1"/>
  <c r="J589" i="61"/>
  <c r="F589" i="61" s="1"/>
  <c r="L15" i="61"/>
  <c r="H15" i="61" s="1"/>
  <c r="K753" i="61"/>
  <c r="G753" i="61" s="1"/>
  <c r="J753" i="61"/>
  <c r="F753" i="61" s="1"/>
  <c r="J179" i="61"/>
  <c r="F179" i="61" s="1"/>
  <c r="J343" i="61"/>
  <c r="F343" i="61" s="1"/>
  <c r="K838" i="61"/>
  <c r="G838" i="61" s="1"/>
  <c r="J756" i="61"/>
  <c r="F756" i="61" s="1"/>
  <c r="K264" i="61"/>
  <c r="G264" i="61" s="1"/>
  <c r="J592" i="61"/>
  <c r="F592" i="61" s="1"/>
  <c r="K510" i="61"/>
  <c r="G510" i="61" s="1"/>
  <c r="L756" i="61"/>
  <c r="H756" i="61" s="1"/>
  <c r="L18" i="61"/>
  <c r="H18" i="61" s="1"/>
  <c r="L592" i="61"/>
  <c r="H592" i="61" s="1"/>
  <c r="J838" i="61"/>
  <c r="F838" i="61" s="1"/>
  <c r="J674" i="61"/>
  <c r="F674" i="61" s="1"/>
  <c r="J264" i="61"/>
  <c r="F264" i="61" s="1"/>
  <c r="L100" i="61"/>
  <c r="H100" i="61" s="1"/>
  <c r="J510" i="61"/>
  <c r="F510" i="61" s="1"/>
  <c r="L510" i="61"/>
  <c r="H510" i="61" s="1"/>
  <c r="J18" i="61"/>
  <c r="F18" i="61" s="1"/>
  <c r="J428" i="61"/>
  <c r="F428" i="61" s="1"/>
  <c r="L674" i="61"/>
  <c r="H674" i="61" s="1"/>
  <c r="K428" i="61"/>
  <c r="G428" i="61" s="1"/>
  <c r="K674" i="61"/>
  <c r="G674" i="61" s="1"/>
  <c r="K182" i="61"/>
  <c r="G182" i="61" s="1"/>
  <c r="K756" i="61"/>
  <c r="G756" i="61" s="1"/>
  <c r="L346" i="61"/>
  <c r="H346" i="61" s="1"/>
  <c r="J182" i="61"/>
  <c r="F182" i="61" s="1"/>
  <c r="K346" i="61"/>
  <c r="G346" i="61" s="1"/>
  <c r="K592" i="61"/>
  <c r="G592" i="61" s="1"/>
  <c r="L182" i="61"/>
  <c r="H182" i="61" s="1"/>
  <c r="K100" i="61"/>
  <c r="G100" i="61" s="1"/>
  <c r="L264" i="61"/>
  <c r="H264" i="61" s="1"/>
  <c r="J346" i="61"/>
  <c r="F346" i="61" s="1"/>
  <c r="J100" i="61"/>
  <c r="F100" i="61" s="1"/>
  <c r="L838" i="61"/>
  <c r="H838" i="61" s="1"/>
  <c r="K18" i="61"/>
  <c r="G18" i="61" s="1"/>
  <c r="L428" i="61"/>
  <c r="H428" i="61" s="1"/>
  <c r="R14" i="41"/>
  <c r="R13" i="41"/>
  <c r="R24" i="41"/>
  <c r="R21" i="41"/>
  <c r="R30" i="41"/>
  <c r="R27" i="41"/>
  <c r="R36" i="41"/>
  <c r="R26" i="41"/>
  <c r="R19" i="41"/>
  <c r="R25" i="41"/>
  <c r="R31" i="41"/>
  <c r="R42" i="41"/>
  <c r="R16" i="41"/>
  <c r="R22" i="41"/>
  <c r="R35" i="41"/>
  <c r="R39" i="41"/>
  <c r="R29" i="41"/>
  <c r="R34" i="41"/>
  <c r="R23" i="41"/>
  <c r="R37" i="41"/>
  <c r="R41" i="41"/>
  <c r="R15" i="41"/>
  <c r="R32" i="41"/>
  <c r="R17" i="41"/>
  <c r="R33" i="41"/>
  <c r="R38" i="41"/>
  <c r="R18" i="41"/>
  <c r="R40" i="41"/>
  <c r="R28" i="41"/>
  <c r="R20" i="41"/>
  <c r="L175" i="61"/>
  <c r="H175" i="61" s="1"/>
  <c r="J175" i="61"/>
  <c r="F175" i="61" s="1"/>
  <c r="L585" i="61"/>
  <c r="H585" i="61" s="1"/>
  <c r="J831" i="61"/>
  <c r="F831" i="61" s="1"/>
  <c r="K503" i="61"/>
  <c r="G503" i="61" s="1"/>
  <c r="K257" i="61"/>
  <c r="G257" i="61" s="1"/>
  <c r="K585" i="61"/>
  <c r="G585" i="61" s="1"/>
  <c r="K93" i="61"/>
  <c r="G93" i="61" s="1"/>
  <c r="L749" i="61"/>
  <c r="H749" i="61" s="1"/>
  <c r="J749" i="61"/>
  <c r="F749" i="61" s="1"/>
  <c r="J257" i="61"/>
  <c r="F257" i="61" s="1"/>
  <c r="L831" i="61"/>
  <c r="H831" i="61" s="1"/>
  <c r="K175" i="61"/>
  <c r="G175" i="61" s="1"/>
  <c r="K339" i="61"/>
  <c r="G339" i="61" s="1"/>
  <c r="L421" i="61"/>
  <c r="H421" i="61" s="1"/>
  <c r="J93" i="61"/>
  <c r="F93" i="61" s="1"/>
  <c r="J503" i="61"/>
  <c r="F503" i="61" s="1"/>
  <c r="K831" i="61"/>
  <c r="G831" i="61" s="1"/>
  <c r="J667" i="61"/>
  <c r="F667" i="61" s="1"/>
  <c r="J339" i="61"/>
  <c r="F339" i="61" s="1"/>
  <c r="K421" i="61"/>
  <c r="G421" i="61" s="1"/>
  <c r="L257" i="61"/>
  <c r="H257" i="61" s="1"/>
  <c r="K667" i="61"/>
  <c r="G667" i="61" s="1"/>
  <c r="J421" i="61"/>
  <c r="F421" i="61" s="1"/>
  <c r="K749" i="61"/>
  <c r="G749" i="61" s="1"/>
  <c r="L93" i="61"/>
  <c r="H93" i="61" s="1"/>
  <c r="J11" i="61"/>
  <c r="F11" i="61" s="1"/>
  <c r="L503" i="61"/>
  <c r="H503" i="61" s="1"/>
  <c r="L11" i="61"/>
  <c r="H11" i="61" s="1"/>
  <c r="L339" i="61"/>
  <c r="H339" i="61" s="1"/>
  <c r="J585" i="61"/>
  <c r="F585" i="61" s="1"/>
  <c r="K11" i="61"/>
  <c r="G11" i="61" s="1"/>
  <c r="L667" i="61"/>
  <c r="H667" i="61" s="1"/>
  <c r="F187" i="63"/>
  <c r="F351" i="63"/>
  <c r="H105" i="63"/>
  <c r="F269" i="63"/>
  <c r="F23" i="63"/>
  <c r="H515" i="63"/>
  <c r="G433" i="63"/>
  <c r="F105" i="63"/>
  <c r="G515" i="63"/>
  <c r="H433" i="63"/>
  <c r="G187" i="63"/>
  <c r="H269" i="63"/>
  <c r="G269" i="63"/>
  <c r="G105" i="63"/>
  <c r="F433" i="63"/>
  <c r="H23" i="63"/>
  <c r="H187" i="63"/>
  <c r="F515" i="63"/>
  <c r="G351" i="63"/>
  <c r="G23" i="63"/>
  <c r="H351" i="63"/>
  <c r="F31" i="63"/>
  <c r="F523" i="63"/>
  <c r="H277" i="63"/>
  <c r="H113" i="63"/>
  <c r="G523" i="63"/>
  <c r="G113" i="63"/>
  <c r="F359" i="63"/>
  <c r="H31" i="63"/>
  <c r="F195" i="63"/>
  <c r="H441" i="63"/>
  <c r="F441" i="63"/>
  <c r="F113" i="63"/>
  <c r="G277" i="63"/>
  <c r="F277" i="63"/>
  <c r="G359" i="63"/>
  <c r="G441" i="63"/>
  <c r="G31" i="63"/>
  <c r="G195" i="63"/>
  <c r="H195" i="63"/>
  <c r="H523" i="63"/>
  <c r="H359" i="63"/>
  <c r="G33" i="63"/>
  <c r="G443" i="63"/>
  <c r="H525" i="63"/>
  <c r="H443" i="63"/>
  <c r="F279" i="63"/>
  <c r="F361" i="63"/>
  <c r="F525" i="63"/>
  <c r="H197" i="63"/>
  <c r="F197" i="63"/>
  <c r="F33" i="63"/>
  <c r="G197" i="63"/>
  <c r="H361" i="63"/>
  <c r="G525" i="63"/>
  <c r="G279" i="63"/>
  <c r="G115" i="63"/>
  <c r="H115" i="63"/>
  <c r="G361" i="63"/>
  <c r="H33" i="63"/>
  <c r="F443" i="63"/>
  <c r="H279" i="63"/>
  <c r="F115" i="63"/>
  <c r="G21" i="63"/>
  <c r="H431" i="63"/>
  <c r="F349" i="63"/>
  <c r="F513" i="63"/>
  <c r="G103" i="63"/>
  <c r="H103" i="63"/>
  <c r="G513" i="63"/>
  <c r="H21" i="63"/>
  <c r="G431" i="63"/>
  <c r="H513" i="63"/>
  <c r="G267" i="63"/>
  <c r="F103" i="63"/>
  <c r="H267" i="63"/>
  <c r="F431" i="63"/>
  <c r="G349" i="63"/>
  <c r="F21" i="63"/>
  <c r="G185" i="63"/>
  <c r="F185" i="63"/>
  <c r="H185" i="63"/>
  <c r="H349" i="63"/>
  <c r="F267" i="63"/>
  <c r="S14" i="41"/>
  <c r="S16" i="41"/>
  <c r="S17" i="41"/>
  <c r="S32" i="41"/>
  <c r="S21" i="41"/>
  <c r="S39" i="41"/>
  <c r="S18" i="41"/>
  <c r="S29" i="41"/>
  <c r="S27" i="41"/>
  <c r="S31" i="41"/>
  <c r="S19" i="41"/>
  <c r="S22" i="41"/>
  <c r="S33" i="41"/>
  <c r="S42" i="41"/>
  <c r="S23" i="41"/>
  <c r="S36" i="41"/>
  <c r="S41" i="41"/>
  <c r="S20" i="41"/>
  <c r="S15" i="41"/>
  <c r="S38" i="41"/>
  <c r="S34" i="41"/>
  <c r="S37" i="41"/>
  <c r="S30" i="41"/>
  <c r="S25" i="41"/>
  <c r="S26" i="41"/>
  <c r="S13" i="41"/>
  <c r="S24" i="41"/>
  <c r="S35" i="41"/>
  <c r="S28" i="41"/>
  <c r="S40" i="41"/>
  <c r="L28" i="61"/>
  <c r="H28" i="61" s="1"/>
  <c r="L520" i="61"/>
  <c r="H520" i="61" s="1"/>
  <c r="J766" i="61"/>
  <c r="F766" i="61" s="1"/>
  <c r="L684" i="61"/>
  <c r="H684" i="61" s="1"/>
  <c r="J356" i="61"/>
  <c r="F356" i="61" s="1"/>
  <c r="L766" i="61"/>
  <c r="H766" i="61" s="1"/>
  <c r="J848" i="61"/>
  <c r="F848" i="61" s="1"/>
  <c r="K438" i="61"/>
  <c r="G438" i="61" s="1"/>
  <c r="J28" i="61"/>
  <c r="F28" i="61" s="1"/>
  <c r="L274" i="61"/>
  <c r="H274" i="61" s="1"/>
  <c r="J438" i="61"/>
  <c r="F438" i="61" s="1"/>
  <c r="L438" i="61"/>
  <c r="H438" i="61" s="1"/>
  <c r="K602" i="61"/>
  <c r="G602" i="61" s="1"/>
  <c r="K520" i="61"/>
  <c r="G520" i="61" s="1"/>
  <c r="L110" i="61"/>
  <c r="H110" i="61" s="1"/>
  <c r="K684" i="61"/>
  <c r="G684" i="61" s="1"/>
  <c r="L356" i="61"/>
  <c r="H356" i="61" s="1"/>
  <c r="L848" i="61"/>
  <c r="H848" i="61" s="1"/>
  <c r="J110" i="61"/>
  <c r="F110" i="61" s="1"/>
  <c r="L602" i="61"/>
  <c r="H602" i="61" s="1"/>
  <c r="K848" i="61"/>
  <c r="G848" i="61" s="1"/>
  <c r="K356" i="61"/>
  <c r="G356" i="61" s="1"/>
  <c r="K192" i="61"/>
  <c r="G192" i="61" s="1"/>
  <c r="J602" i="61"/>
  <c r="F602" i="61" s="1"/>
  <c r="K28" i="61"/>
  <c r="G28" i="61" s="1"/>
  <c r="J274" i="61"/>
  <c r="F274" i="61" s="1"/>
  <c r="K110" i="61"/>
  <c r="G110" i="61" s="1"/>
  <c r="J520" i="61"/>
  <c r="F520" i="61" s="1"/>
  <c r="J192" i="61"/>
  <c r="F192" i="61" s="1"/>
  <c r="J684" i="61"/>
  <c r="F684" i="61" s="1"/>
  <c r="L192" i="61"/>
  <c r="H192" i="61" s="1"/>
  <c r="K274" i="61"/>
  <c r="G274" i="61" s="1"/>
  <c r="K766" i="61"/>
  <c r="G766" i="61" s="1"/>
  <c r="K500" i="61"/>
  <c r="G500" i="61" s="1"/>
  <c r="L664" i="61"/>
  <c r="H664" i="61" s="1"/>
  <c r="K172" i="61"/>
  <c r="G172" i="61" s="1"/>
  <c r="K254" i="61"/>
  <c r="G254" i="61" s="1"/>
  <c r="L8" i="61"/>
  <c r="H8" i="61" s="1"/>
  <c r="L582" i="61"/>
  <c r="H582" i="61" s="1"/>
  <c r="J172" i="61"/>
  <c r="F172" i="61" s="1"/>
  <c r="L254" i="61"/>
  <c r="H254" i="61" s="1"/>
  <c r="J500" i="61"/>
  <c r="F500" i="61" s="1"/>
  <c r="K746" i="61"/>
  <c r="G746" i="61" s="1"/>
  <c r="J418" i="61"/>
  <c r="F418" i="61" s="1"/>
  <c r="L418" i="61"/>
  <c r="H418" i="61" s="1"/>
  <c r="K90" i="61"/>
  <c r="G90" i="61" s="1"/>
  <c r="K582" i="61"/>
  <c r="G582" i="61" s="1"/>
  <c r="J828" i="61"/>
  <c r="F828" i="61" s="1"/>
  <c r="J336" i="61"/>
  <c r="F336" i="61" s="1"/>
  <c r="J746" i="61"/>
  <c r="F746" i="61" s="1"/>
  <c r="J254" i="61"/>
  <c r="F254" i="61" s="1"/>
  <c r="J582" i="61"/>
  <c r="F582" i="61" s="1"/>
  <c r="K336" i="61"/>
  <c r="G336" i="61" s="1"/>
  <c r="K8" i="61"/>
  <c r="G8" i="61" s="1"/>
  <c r="K418" i="61"/>
  <c r="G418" i="61" s="1"/>
  <c r="L336" i="61"/>
  <c r="H336" i="61" s="1"/>
  <c r="L90" i="61"/>
  <c r="H90" i="61" s="1"/>
  <c r="L500" i="61"/>
  <c r="H500" i="61" s="1"/>
  <c r="J664" i="61"/>
  <c r="F664" i="61" s="1"/>
  <c r="L172" i="61"/>
  <c r="H172" i="61" s="1"/>
  <c r="L746" i="61"/>
  <c r="H746" i="61" s="1"/>
  <c r="K828" i="61"/>
  <c r="G828" i="61" s="1"/>
  <c r="J90" i="61"/>
  <c r="F90" i="61" s="1"/>
  <c r="L828" i="61"/>
  <c r="H828" i="61" s="1"/>
  <c r="K664" i="61"/>
  <c r="G664" i="61" s="1"/>
  <c r="J8" i="61"/>
  <c r="F8" i="61" s="1"/>
  <c r="L253" i="61"/>
  <c r="H253" i="61" s="1"/>
  <c r="L581" i="61"/>
  <c r="H581" i="61" s="1"/>
  <c r="K335" i="61"/>
  <c r="G335" i="61" s="1"/>
  <c r="L171" i="61"/>
  <c r="H171" i="61" s="1"/>
  <c r="K417" i="61"/>
  <c r="G417" i="61" s="1"/>
  <c r="J89" i="61"/>
  <c r="F89" i="61" s="1"/>
  <c r="J335" i="61"/>
  <c r="F335" i="61" s="1"/>
  <c r="J827" i="61"/>
  <c r="F827" i="61" s="1"/>
  <c r="J7" i="61"/>
  <c r="F7" i="61" s="1"/>
  <c r="J253" i="61"/>
  <c r="F253" i="61" s="1"/>
  <c r="K581" i="61"/>
  <c r="G581" i="61" s="1"/>
  <c r="K745" i="61"/>
  <c r="G745" i="61" s="1"/>
  <c r="K171" i="61"/>
  <c r="G171" i="61" s="1"/>
  <c r="L7" i="61"/>
  <c r="H7" i="61" s="1"/>
  <c r="J499" i="61"/>
  <c r="F499" i="61" s="1"/>
  <c r="J581" i="61"/>
  <c r="F581" i="61" s="1"/>
  <c r="L89" i="61"/>
  <c r="H89" i="61" s="1"/>
  <c r="K253" i="61"/>
  <c r="G253" i="61" s="1"/>
  <c r="K663" i="61"/>
  <c r="G663" i="61" s="1"/>
  <c r="J745" i="61"/>
  <c r="F745" i="61" s="1"/>
  <c r="L417" i="61"/>
  <c r="H417" i="61" s="1"/>
  <c r="L745" i="61"/>
  <c r="H745" i="61" s="1"/>
  <c r="K7" i="61"/>
  <c r="G7" i="61" s="1"/>
  <c r="J663" i="61"/>
  <c r="F663" i="61" s="1"/>
  <c r="J417" i="61"/>
  <c r="F417" i="61" s="1"/>
  <c r="L335" i="61"/>
  <c r="H335" i="61" s="1"/>
  <c r="L827" i="61"/>
  <c r="H827" i="61" s="1"/>
  <c r="L499" i="61"/>
  <c r="H499" i="61" s="1"/>
  <c r="K89" i="61"/>
  <c r="G89" i="61" s="1"/>
  <c r="K827" i="61"/>
  <c r="G827" i="61" s="1"/>
  <c r="K499" i="61"/>
  <c r="G499" i="61" s="1"/>
  <c r="L663" i="61"/>
  <c r="H663" i="61" s="1"/>
  <c r="J171" i="61"/>
  <c r="F171" i="61" s="1"/>
  <c r="J743" i="61"/>
  <c r="F743" i="61" s="1"/>
  <c r="L579" i="61"/>
  <c r="H579" i="61" s="1"/>
  <c r="K169" i="61"/>
  <c r="G169" i="61" s="1"/>
  <c r="L825" i="61"/>
  <c r="H825" i="61" s="1"/>
  <c r="L661" i="61"/>
  <c r="H661" i="61" s="1"/>
  <c r="K5" i="61"/>
  <c r="G5" i="61" s="1"/>
  <c r="J497" i="61"/>
  <c r="F497" i="61" s="1"/>
  <c r="J333" i="61"/>
  <c r="F333" i="61" s="1"/>
  <c r="L743" i="61"/>
  <c r="H743" i="61" s="1"/>
  <c r="K87" i="61"/>
  <c r="G87" i="61" s="1"/>
  <c r="J825" i="61"/>
  <c r="F825" i="61" s="1"/>
  <c r="J415" i="61"/>
  <c r="F415" i="61" s="1"/>
  <c r="J579" i="61"/>
  <c r="F579" i="61" s="1"/>
  <c r="J661" i="61"/>
  <c r="F661" i="61" s="1"/>
  <c r="K497" i="61"/>
  <c r="G497" i="61" s="1"/>
  <c r="J251" i="61"/>
  <c r="F251" i="61" s="1"/>
  <c r="L5" i="61"/>
  <c r="H5" i="61" s="1"/>
  <c r="L333" i="61"/>
  <c r="H333" i="61" s="1"/>
  <c r="L87" i="61"/>
  <c r="H87" i="61" s="1"/>
  <c r="K333" i="61"/>
  <c r="G333" i="61" s="1"/>
  <c r="K661" i="61"/>
  <c r="G661" i="61" s="1"/>
  <c r="K825" i="61"/>
  <c r="G825" i="61" s="1"/>
  <c r="K743" i="61"/>
  <c r="G743" i="61" s="1"/>
  <c r="K415" i="61"/>
  <c r="G415" i="61" s="1"/>
  <c r="J87" i="61"/>
  <c r="F87" i="61" s="1"/>
  <c r="L169" i="61"/>
  <c r="H169" i="61" s="1"/>
  <c r="J5" i="61"/>
  <c r="F5" i="61" s="1"/>
  <c r="L251" i="61"/>
  <c r="H251" i="61" s="1"/>
  <c r="K579" i="61"/>
  <c r="G579" i="61" s="1"/>
  <c r="J169" i="61"/>
  <c r="F169" i="61" s="1"/>
  <c r="K251" i="61"/>
  <c r="G251" i="61" s="1"/>
  <c r="L497" i="61"/>
  <c r="H497" i="61" s="1"/>
  <c r="L415" i="61"/>
  <c r="H415" i="61" s="1"/>
  <c r="L92" i="61"/>
  <c r="H92" i="61" s="1"/>
  <c r="K92" i="61"/>
  <c r="G92" i="61" s="1"/>
  <c r="J338" i="61"/>
  <c r="F338" i="61" s="1"/>
  <c r="K666" i="61"/>
  <c r="G666" i="61" s="1"/>
  <c r="K174" i="61"/>
  <c r="G174" i="61" s="1"/>
  <c r="J748" i="61"/>
  <c r="F748" i="61" s="1"/>
  <c r="K584" i="61"/>
  <c r="G584" i="61" s="1"/>
  <c r="J92" i="61"/>
  <c r="F92" i="61" s="1"/>
  <c r="J666" i="61"/>
  <c r="F666" i="61" s="1"/>
  <c r="J256" i="61"/>
  <c r="F256" i="61" s="1"/>
  <c r="L748" i="61"/>
  <c r="H748" i="61" s="1"/>
  <c r="L830" i="61"/>
  <c r="H830" i="61" s="1"/>
  <c r="K338" i="61"/>
  <c r="G338" i="61" s="1"/>
  <c r="K420" i="61"/>
  <c r="G420" i="61" s="1"/>
  <c r="K830" i="61"/>
  <c r="G830" i="61" s="1"/>
  <c r="K502" i="61"/>
  <c r="G502" i="61" s="1"/>
  <c r="L256" i="61"/>
  <c r="H256" i="61" s="1"/>
  <c r="L338" i="61"/>
  <c r="H338" i="61" s="1"/>
  <c r="K256" i="61"/>
  <c r="G256" i="61" s="1"/>
  <c r="J10" i="61"/>
  <c r="F10" i="61" s="1"/>
  <c r="J174" i="61"/>
  <c r="F174" i="61" s="1"/>
  <c r="L584" i="61"/>
  <c r="H584" i="61" s="1"/>
  <c r="L666" i="61"/>
  <c r="H666" i="61" s="1"/>
  <c r="J502" i="61"/>
  <c r="F502" i="61" s="1"/>
  <c r="L502" i="61"/>
  <c r="H502" i="61" s="1"/>
  <c r="L420" i="61"/>
  <c r="H420" i="61" s="1"/>
  <c r="J584" i="61"/>
  <c r="F584" i="61" s="1"/>
  <c r="J420" i="61"/>
  <c r="F420" i="61" s="1"/>
  <c r="K10" i="61"/>
  <c r="G10" i="61" s="1"/>
  <c r="L174" i="61"/>
  <c r="H174" i="61" s="1"/>
  <c r="K748" i="61"/>
  <c r="G748" i="61" s="1"/>
  <c r="J830" i="61"/>
  <c r="F830" i="61" s="1"/>
  <c r="L10" i="61"/>
  <c r="H10" i="61" s="1"/>
  <c r="H502" i="63"/>
  <c r="H92" i="63"/>
  <c r="F338" i="63"/>
  <c r="F420" i="63"/>
  <c r="F92" i="63"/>
  <c r="F256" i="63"/>
  <c r="H174" i="63"/>
  <c r="H256" i="63"/>
  <c r="G10" i="63"/>
  <c r="G502" i="63"/>
  <c r="F174" i="63"/>
  <c r="H338" i="63"/>
  <c r="G92" i="63"/>
  <c r="F10" i="63"/>
  <c r="G338" i="63"/>
  <c r="F502" i="63"/>
  <c r="G256" i="63"/>
  <c r="H420" i="63"/>
  <c r="G174" i="63"/>
  <c r="G420" i="63"/>
  <c r="H10" i="63"/>
  <c r="H93" i="63"/>
  <c r="F11" i="63"/>
  <c r="H503" i="63"/>
  <c r="G339" i="63"/>
  <c r="G257" i="63"/>
  <c r="G503" i="63"/>
  <c r="H11" i="63"/>
  <c r="F503" i="63"/>
  <c r="H421" i="63"/>
  <c r="F257" i="63"/>
  <c r="F339" i="63"/>
  <c r="H175" i="63"/>
  <c r="G11" i="63"/>
  <c r="G421" i="63"/>
  <c r="H257" i="63"/>
  <c r="F421" i="63"/>
  <c r="H339" i="63"/>
  <c r="F175" i="63"/>
  <c r="G93" i="63"/>
  <c r="F93" i="63"/>
  <c r="G175" i="63"/>
  <c r="G24" i="63"/>
  <c r="F352" i="63"/>
  <c r="F434" i="63"/>
  <c r="G106" i="63"/>
  <c r="F516" i="63"/>
  <c r="H270" i="63"/>
  <c r="G270" i="63"/>
  <c r="H352" i="63"/>
  <c r="G188" i="63"/>
  <c r="F270" i="63"/>
  <c r="H188" i="63"/>
  <c r="G516" i="63"/>
  <c r="H434" i="63"/>
  <c r="H24" i="63"/>
  <c r="H516" i="63"/>
  <c r="F106" i="63"/>
  <c r="G434" i="63"/>
  <c r="F188" i="63"/>
  <c r="G352" i="63"/>
  <c r="F24" i="63"/>
  <c r="H106" i="63"/>
  <c r="F14" i="63"/>
  <c r="G342" i="63"/>
  <c r="G260" i="63"/>
  <c r="H96" i="63"/>
  <c r="F342" i="63"/>
  <c r="H260" i="63"/>
  <c r="F178" i="63"/>
  <c r="F260" i="63"/>
  <c r="F96" i="63"/>
  <c r="G178" i="63"/>
  <c r="G96" i="63"/>
  <c r="H506" i="63"/>
  <c r="F424" i="63"/>
  <c r="H424" i="63"/>
  <c r="G424" i="63"/>
  <c r="H178" i="63"/>
  <c r="G506" i="63"/>
  <c r="F506" i="63"/>
  <c r="H342" i="63"/>
  <c r="G14" i="63"/>
  <c r="H14" i="63"/>
  <c r="J9" i="61"/>
  <c r="F9" i="61" s="1"/>
  <c r="J173" i="61"/>
  <c r="F173" i="61" s="1"/>
  <c r="L501" i="61"/>
  <c r="H501" i="61" s="1"/>
  <c r="L665" i="61"/>
  <c r="H665" i="61" s="1"/>
  <c r="J255" i="61"/>
  <c r="F255" i="61" s="1"/>
  <c r="L829" i="61"/>
  <c r="H829" i="61" s="1"/>
  <c r="L173" i="61"/>
  <c r="H173" i="61" s="1"/>
  <c r="J501" i="61"/>
  <c r="F501" i="61" s="1"/>
  <c r="L583" i="61"/>
  <c r="H583" i="61" s="1"/>
  <c r="J583" i="61"/>
  <c r="F583" i="61" s="1"/>
  <c r="K501" i="61"/>
  <c r="G501" i="61" s="1"/>
  <c r="L337" i="61"/>
  <c r="H337" i="61" s="1"/>
  <c r="J91" i="61"/>
  <c r="F91" i="61" s="1"/>
  <c r="J747" i="61"/>
  <c r="F747" i="61" s="1"/>
  <c r="L9" i="61"/>
  <c r="H9" i="61" s="1"/>
  <c r="L419" i="61"/>
  <c r="H419" i="61" s="1"/>
  <c r="K829" i="61"/>
  <c r="G829" i="61" s="1"/>
  <c r="K665" i="61"/>
  <c r="G665" i="61" s="1"/>
  <c r="L747" i="61"/>
  <c r="H747" i="61" s="1"/>
  <c r="K173" i="61"/>
  <c r="G173" i="61" s="1"/>
  <c r="K419" i="61"/>
  <c r="G419" i="61" s="1"/>
  <c r="J419" i="61"/>
  <c r="F419" i="61" s="1"/>
  <c r="K583" i="61"/>
  <c r="G583" i="61" s="1"/>
  <c r="K747" i="61"/>
  <c r="G747" i="61" s="1"/>
  <c r="K91" i="61"/>
  <c r="G91" i="61" s="1"/>
  <c r="J665" i="61"/>
  <c r="F665" i="61" s="1"/>
  <c r="K9" i="61"/>
  <c r="G9" i="61" s="1"/>
  <c r="K255" i="61"/>
  <c r="G255" i="61" s="1"/>
  <c r="J829" i="61"/>
  <c r="F829" i="61" s="1"/>
  <c r="J337" i="61"/>
  <c r="F337" i="61" s="1"/>
  <c r="K337" i="61"/>
  <c r="G337" i="61" s="1"/>
  <c r="L91" i="61"/>
  <c r="H91" i="61" s="1"/>
  <c r="L255" i="61"/>
  <c r="H255" i="61" s="1"/>
  <c r="J104" i="61"/>
  <c r="F104" i="61" s="1"/>
  <c r="K760" i="61"/>
  <c r="G760" i="61" s="1"/>
  <c r="J186" i="61"/>
  <c r="F186" i="61" s="1"/>
  <c r="L268" i="61"/>
  <c r="H268" i="61" s="1"/>
  <c r="K514" i="61"/>
  <c r="G514" i="61" s="1"/>
  <c r="K596" i="61"/>
  <c r="G596" i="61" s="1"/>
  <c r="J596" i="61"/>
  <c r="F596" i="61" s="1"/>
  <c r="K268" i="61"/>
  <c r="G268" i="61" s="1"/>
  <c r="K22" i="61"/>
  <c r="G22" i="61" s="1"/>
  <c r="L186" i="61"/>
  <c r="H186" i="61" s="1"/>
  <c r="K678" i="61"/>
  <c r="G678" i="61" s="1"/>
  <c r="J268" i="61"/>
  <c r="F268" i="61" s="1"/>
  <c r="L104" i="61"/>
  <c r="H104" i="61" s="1"/>
  <c r="J842" i="61"/>
  <c r="F842" i="61" s="1"/>
  <c r="K432" i="61"/>
  <c r="G432" i="61" s="1"/>
  <c r="J350" i="61"/>
  <c r="F350" i="61" s="1"/>
  <c r="L22" i="61"/>
  <c r="H22" i="61" s="1"/>
  <c r="L432" i="61"/>
  <c r="H432" i="61" s="1"/>
  <c r="J760" i="61"/>
  <c r="F760" i="61" s="1"/>
  <c r="J514" i="61"/>
  <c r="F514" i="61" s="1"/>
  <c r="L842" i="61"/>
  <c r="H842" i="61" s="1"/>
  <c r="J678" i="61"/>
  <c r="F678" i="61" s="1"/>
  <c r="J432" i="61"/>
  <c r="F432" i="61" s="1"/>
  <c r="K186" i="61"/>
  <c r="G186" i="61" s="1"/>
  <c r="L760" i="61"/>
  <c r="H760" i="61" s="1"/>
  <c r="K842" i="61"/>
  <c r="G842" i="61" s="1"/>
  <c r="L514" i="61"/>
  <c r="H514" i="61" s="1"/>
  <c r="J22" i="61"/>
  <c r="F22" i="61" s="1"/>
  <c r="K350" i="61"/>
  <c r="G350" i="61" s="1"/>
  <c r="L678" i="61"/>
  <c r="H678" i="61" s="1"/>
  <c r="L350" i="61"/>
  <c r="H350" i="61" s="1"/>
  <c r="L596" i="61"/>
  <c r="H596" i="61" s="1"/>
  <c r="K104" i="61"/>
  <c r="G104" i="61" s="1"/>
  <c r="J99" i="61"/>
  <c r="F99" i="61" s="1"/>
  <c r="K427" i="61"/>
  <c r="G427" i="61" s="1"/>
  <c r="K673" i="61"/>
  <c r="G673" i="61" s="1"/>
  <c r="L755" i="61"/>
  <c r="H755" i="61" s="1"/>
  <c r="K509" i="61"/>
  <c r="G509" i="61" s="1"/>
  <c r="K99" i="61"/>
  <c r="G99" i="61" s="1"/>
  <c r="L673" i="61"/>
  <c r="H673" i="61" s="1"/>
  <c r="K755" i="61"/>
  <c r="G755" i="61" s="1"/>
  <c r="L345" i="61"/>
  <c r="H345" i="61" s="1"/>
  <c r="L99" i="61"/>
  <c r="H99" i="61" s="1"/>
  <c r="K591" i="61"/>
  <c r="G591" i="61" s="1"/>
  <c r="J755" i="61"/>
  <c r="F755" i="61" s="1"/>
  <c r="K263" i="61"/>
  <c r="G263" i="61" s="1"/>
  <c r="L17" i="61"/>
  <c r="H17" i="61" s="1"/>
  <c r="J673" i="61"/>
  <c r="F673" i="61" s="1"/>
  <c r="L263" i="61"/>
  <c r="H263" i="61" s="1"/>
  <c r="K345" i="61"/>
  <c r="G345" i="61" s="1"/>
  <c r="K17" i="61"/>
  <c r="G17" i="61" s="1"/>
  <c r="L181" i="61"/>
  <c r="H181" i="61" s="1"/>
  <c r="J427" i="61"/>
  <c r="F427" i="61" s="1"/>
  <c r="J345" i="61"/>
  <c r="F345" i="61" s="1"/>
  <c r="J17" i="61"/>
  <c r="F17" i="61" s="1"/>
  <c r="K837" i="61"/>
  <c r="G837" i="61" s="1"/>
  <c r="L427" i="61"/>
  <c r="H427" i="61" s="1"/>
  <c r="J837" i="61"/>
  <c r="F837" i="61" s="1"/>
  <c r="L509" i="61"/>
  <c r="H509" i="61" s="1"/>
  <c r="J263" i="61"/>
  <c r="F263" i="61" s="1"/>
  <c r="J509" i="61"/>
  <c r="F509" i="61" s="1"/>
  <c r="L837" i="61"/>
  <c r="H837" i="61" s="1"/>
  <c r="K181" i="61"/>
  <c r="G181" i="61" s="1"/>
  <c r="J591" i="61"/>
  <c r="F591" i="61" s="1"/>
  <c r="L591" i="61"/>
  <c r="H591" i="61" s="1"/>
  <c r="J181" i="61"/>
  <c r="F181" i="61" s="1"/>
  <c r="M34" i="41"/>
  <c r="M40" i="41"/>
  <c r="M31" i="41"/>
  <c r="M42" i="41"/>
  <c r="M20" i="41"/>
  <c r="M38" i="41"/>
  <c r="M13" i="41"/>
  <c r="M27" i="41"/>
  <c r="M21" i="41"/>
  <c r="M30" i="41"/>
  <c r="M35" i="41"/>
  <c r="M23" i="41"/>
  <c r="M26" i="41"/>
  <c r="M37" i="41"/>
  <c r="M32" i="41"/>
  <c r="M36" i="41"/>
  <c r="M14" i="41"/>
  <c r="M24" i="41"/>
  <c r="M22" i="41"/>
  <c r="M29" i="41"/>
  <c r="M33" i="41"/>
  <c r="M19" i="41"/>
  <c r="M16" i="41"/>
  <c r="M18" i="41"/>
  <c r="M15" i="41"/>
  <c r="M17" i="41"/>
  <c r="M39" i="41"/>
  <c r="M25" i="41"/>
  <c r="M41" i="41"/>
  <c r="M28" i="41"/>
  <c r="L580" i="61"/>
  <c r="H580" i="61" s="1"/>
  <c r="K170" i="61"/>
  <c r="G170" i="61" s="1"/>
  <c r="K580" i="61"/>
  <c r="G580" i="61" s="1"/>
  <c r="L662" i="61"/>
  <c r="H662" i="61" s="1"/>
  <c r="J88" i="61"/>
  <c r="F88" i="61" s="1"/>
  <c r="L334" i="61"/>
  <c r="H334" i="61" s="1"/>
  <c r="J580" i="61"/>
  <c r="F580" i="61" s="1"/>
  <c r="L88" i="61"/>
  <c r="H88" i="61" s="1"/>
  <c r="L498" i="61"/>
  <c r="H498" i="61" s="1"/>
  <c r="J662" i="61"/>
  <c r="F662" i="61" s="1"/>
  <c r="J170" i="61"/>
  <c r="F170" i="61" s="1"/>
  <c r="K826" i="61"/>
  <c r="G826" i="61" s="1"/>
  <c r="J416" i="61"/>
  <c r="F416" i="61" s="1"/>
  <c r="K744" i="61"/>
  <c r="G744" i="61" s="1"/>
  <c r="L6" i="61"/>
  <c r="H6" i="61" s="1"/>
  <c r="L416" i="61"/>
  <c r="H416" i="61" s="1"/>
  <c r="J744" i="61"/>
  <c r="F744" i="61" s="1"/>
  <c r="J6" i="61"/>
  <c r="F6" i="61" s="1"/>
  <c r="K334" i="61"/>
  <c r="G334" i="61" s="1"/>
  <c r="K416" i="61"/>
  <c r="G416" i="61" s="1"/>
  <c r="K6" i="61"/>
  <c r="G6" i="61" s="1"/>
  <c r="L826" i="61"/>
  <c r="H826" i="61" s="1"/>
  <c r="L252" i="61"/>
  <c r="H252" i="61" s="1"/>
  <c r="J498" i="61"/>
  <c r="F498" i="61" s="1"/>
  <c r="K252" i="61"/>
  <c r="G252" i="61" s="1"/>
  <c r="J252" i="61"/>
  <c r="F252" i="61" s="1"/>
  <c r="L744" i="61"/>
  <c r="H744" i="61" s="1"/>
  <c r="J826" i="61"/>
  <c r="F826" i="61" s="1"/>
  <c r="K498" i="61"/>
  <c r="G498" i="61" s="1"/>
  <c r="J334" i="61"/>
  <c r="F334" i="61" s="1"/>
  <c r="L170" i="61"/>
  <c r="H170" i="61" s="1"/>
  <c r="K662" i="61"/>
  <c r="G662" i="61" s="1"/>
  <c r="K88" i="61"/>
  <c r="G88" i="61" s="1"/>
  <c r="H98" i="63"/>
  <c r="G344" i="63"/>
  <c r="H508" i="63"/>
  <c r="F426" i="63"/>
  <c r="F98" i="63"/>
  <c r="F16" i="63"/>
  <c r="H344" i="63"/>
  <c r="G16" i="63"/>
  <c r="G262" i="63"/>
  <c r="G426" i="63"/>
  <c r="G508" i="63"/>
  <c r="F180" i="63"/>
  <c r="F262" i="63"/>
  <c r="F344" i="63"/>
  <c r="F508" i="63"/>
  <c r="H262" i="63"/>
  <c r="H16" i="63"/>
  <c r="G98" i="63"/>
  <c r="H180" i="63"/>
  <c r="G180" i="63"/>
  <c r="H426" i="63"/>
  <c r="H510" i="63"/>
  <c r="H264" i="63"/>
  <c r="F18" i="63"/>
  <c r="G100" i="63"/>
  <c r="G510" i="63"/>
  <c r="H18" i="63"/>
  <c r="F510" i="63"/>
  <c r="F346" i="63"/>
  <c r="F264" i="63"/>
  <c r="G428" i="63"/>
  <c r="G346" i="63"/>
  <c r="F428" i="63"/>
  <c r="H100" i="63"/>
  <c r="F100" i="63"/>
  <c r="H428" i="63"/>
  <c r="G264" i="63"/>
  <c r="G18" i="63"/>
  <c r="G182" i="63"/>
  <c r="H346" i="63"/>
  <c r="F182" i="63"/>
  <c r="H182" i="63"/>
  <c r="F88" i="63"/>
  <c r="G416" i="63"/>
  <c r="H6" i="63"/>
  <c r="G252" i="63"/>
  <c r="G88" i="63"/>
  <c r="H334" i="63"/>
  <c r="F416" i="63"/>
  <c r="H170" i="63"/>
  <c r="G6" i="63"/>
  <c r="G498" i="63"/>
  <c r="G334" i="63"/>
  <c r="F6" i="63"/>
  <c r="F252" i="63"/>
  <c r="H252" i="63"/>
  <c r="F170" i="63"/>
  <c r="H498" i="63"/>
  <c r="F334" i="63"/>
  <c r="H88" i="63"/>
  <c r="G170" i="63"/>
  <c r="H416" i="63"/>
  <c r="F498" i="63"/>
  <c r="L33" i="51"/>
  <c r="H33" i="51" s="1"/>
  <c r="L33" i="59"/>
  <c r="H33" i="59" s="1"/>
  <c r="L33" i="58"/>
  <c r="H33" i="58" s="1"/>
  <c r="K33" i="55"/>
  <c r="G33" i="55" s="1"/>
  <c r="M33" i="54"/>
  <c r="I33" i="54" s="1"/>
  <c r="M115" i="50"/>
  <c r="I115" i="50" s="1"/>
  <c r="M279" i="55"/>
  <c r="I279" i="55" s="1"/>
  <c r="K279" i="57"/>
  <c r="G279" i="57" s="1"/>
  <c r="M115" i="55"/>
  <c r="I115" i="55" s="1"/>
  <c r="L115" i="57"/>
  <c r="H115" i="57" s="1"/>
  <c r="K197" i="54"/>
  <c r="G197" i="54" s="1"/>
  <c r="M197" i="59"/>
  <c r="I197" i="59" s="1"/>
  <c r="M197" i="53"/>
  <c r="I197" i="53" s="1"/>
  <c r="L279" i="54"/>
  <c r="H279" i="54" s="1"/>
  <c r="K197" i="50"/>
  <c r="G197" i="50" s="1"/>
  <c r="L279" i="59"/>
  <c r="H279" i="59" s="1"/>
  <c r="L279" i="53"/>
  <c r="H279" i="53" s="1"/>
  <c r="M443" i="51"/>
  <c r="I443" i="51" s="1"/>
  <c r="K361" i="54"/>
  <c r="G361" i="54" s="1"/>
  <c r="M443" i="55"/>
  <c r="I443" i="55" s="1"/>
  <c r="M443" i="50"/>
  <c r="I443" i="50" s="1"/>
  <c r="K361" i="58"/>
  <c r="G361" i="58" s="1"/>
  <c r="L361" i="53"/>
  <c r="H361" i="53" s="1"/>
  <c r="K443" i="59"/>
  <c r="G443" i="59" s="1"/>
  <c r="L525" i="52"/>
  <c r="H525" i="52" s="1"/>
  <c r="M443" i="59"/>
  <c r="I443" i="59" s="1"/>
  <c r="K33" i="50"/>
  <c r="G33" i="50" s="1"/>
  <c r="K115" i="54"/>
  <c r="G115" i="54" s="1"/>
  <c r="M115" i="52"/>
  <c r="I115" i="52" s="1"/>
  <c r="K33" i="58"/>
  <c r="G33" i="58" s="1"/>
  <c r="M33" i="57"/>
  <c r="I33" i="57" s="1"/>
  <c r="L33" i="53"/>
  <c r="H33" i="53" s="1"/>
  <c r="L197" i="51"/>
  <c r="H197" i="51" s="1"/>
  <c r="L115" i="51"/>
  <c r="H115" i="51" s="1"/>
  <c r="K279" i="56"/>
  <c r="G279" i="56" s="1"/>
  <c r="L197" i="57"/>
  <c r="H197" i="57" s="1"/>
  <c r="K279" i="55"/>
  <c r="G279" i="55" s="1"/>
  <c r="L279" i="57"/>
  <c r="H279" i="57" s="1"/>
  <c r="L361" i="51"/>
  <c r="H361" i="51" s="1"/>
  <c r="K443" i="56"/>
  <c r="G443" i="56" s="1"/>
  <c r="K197" i="58"/>
  <c r="G197" i="58" s="1"/>
  <c r="M525" i="56"/>
  <c r="I525" i="56" s="1"/>
  <c r="K443" i="57"/>
  <c r="G443" i="57" s="1"/>
  <c r="K361" i="50"/>
  <c r="G361" i="50" s="1"/>
  <c r="M443" i="57"/>
  <c r="I443" i="57" s="1"/>
  <c r="M525" i="55"/>
  <c r="I525" i="55" s="1"/>
  <c r="L443" i="55"/>
  <c r="H443" i="55" s="1"/>
  <c r="L361" i="59"/>
  <c r="H361" i="59" s="1"/>
  <c r="K443" i="54"/>
  <c r="G443" i="54" s="1"/>
  <c r="K525" i="54"/>
  <c r="G525" i="54" s="1"/>
  <c r="M443" i="53"/>
  <c r="I443" i="53" s="1"/>
  <c r="M525" i="53"/>
  <c r="I525" i="53" s="1"/>
  <c r="M525" i="59"/>
  <c r="I525" i="59" s="1"/>
  <c r="M33" i="50"/>
  <c r="I33" i="50" s="1"/>
  <c r="M33" i="56"/>
  <c r="I33" i="56" s="1"/>
  <c r="K33" i="59"/>
  <c r="G33" i="59" s="1"/>
  <c r="L33" i="55"/>
  <c r="H33" i="55" s="1"/>
  <c r="M33" i="55"/>
  <c r="I33" i="55" s="1"/>
  <c r="L115" i="54"/>
  <c r="H115" i="54" s="1"/>
  <c r="K197" i="55"/>
  <c r="G197" i="55" s="1"/>
  <c r="L279" i="55"/>
  <c r="H279" i="55" s="1"/>
  <c r="L197" i="55"/>
  <c r="H197" i="55" s="1"/>
  <c r="M197" i="51"/>
  <c r="I197" i="51" s="1"/>
  <c r="M279" i="51"/>
  <c r="I279" i="51" s="1"/>
  <c r="L115" i="56"/>
  <c r="H115" i="56" s="1"/>
  <c r="M197" i="52"/>
  <c r="I197" i="52" s="1"/>
  <c r="M361" i="55"/>
  <c r="I361" i="55" s="1"/>
  <c r="L443" i="56"/>
  <c r="H443" i="56" s="1"/>
  <c r="L361" i="57"/>
  <c r="H361" i="57" s="1"/>
  <c r="K525" i="57"/>
  <c r="G525" i="57" s="1"/>
  <c r="K279" i="58"/>
  <c r="G279" i="58" s="1"/>
  <c r="L361" i="54"/>
  <c r="H361" i="54" s="1"/>
  <c r="M279" i="52"/>
  <c r="I279" i="52" s="1"/>
  <c r="L443" i="51"/>
  <c r="H443" i="51" s="1"/>
  <c r="M443" i="54"/>
  <c r="I443" i="54" s="1"/>
  <c r="K361" i="52"/>
  <c r="G361" i="52" s="1"/>
  <c r="M361" i="52"/>
  <c r="I361" i="52" s="1"/>
  <c r="K525" i="59"/>
  <c r="G525" i="59" s="1"/>
  <c r="K443" i="52"/>
  <c r="G443" i="52" s="1"/>
  <c r="M443" i="58"/>
  <c r="I443" i="58" s="1"/>
  <c r="L33" i="50"/>
  <c r="H33" i="50" s="1"/>
  <c r="L33" i="54"/>
  <c r="H33" i="54" s="1"/>
  <c r="L115" i="52"/>
  <c r="H115" i="52" s="1"/>
  <c r="K115" i="52"/>
  <c r="G115" i="52" s="1"/>
  <c r="L33" i="57"/>
  <c r="H33" i="57" s="1"/>
  <c r="K33" i="53"/>
  <c r="G33" i="53" s="1"/>
  <c r="K115" i="50"/>
  <c r="G115" i="50" s="1"/>
  <c r="M197" i="55"/>
  <c r="I197" i="55" s="1"/>
  <c r="K197" i="56"/>
  <c r="G197" i="56" s="1"/>
  <c r="M197" i="54"/>
  <c r="I197" i="54" s="1"/>
  <c r="M279" i="57"/>
  <c r="I279" i="57" s="1"/>
  <c r="L279" i="50"/>
  <c r="H279" i="50" s="1"/>
  <c r="K279" i="50"/>
  <c r="G279" i="50" s="1"/>
  <c r="M279" i="54"/>
  <c r="I279" i="54" s="1"/>
  <c r="K361" i="51"/>
  <c r="G361" i="51" s="1"/>
  <c r="L361" i="55"/>
  <c r="H361" i="55" s="1"/>
  <c r="M279" i="53"/>
  <c r="I279" i="53" s="1"/>
  <c r="K279" i="53"/>
  <c r="G279" i="53" s="1"/>
  <c r="K443" i="51"/>
  <c r="G443" i="51" s="1"/>
  <c r="K443" i="55"/>
  <c r="G443" i="55" s="1"/>
  <c r="K361" i="53"/>
  <c r="G361" i="53" s="1"/>
  <c r="L525" i="50"/>
  <c r="H525" i="50" s="1"/>
  <c r="L361" i="58"/>
  <c r="H361" i="58" s="1"/>
  <c r="L443" i="58"/>
  <c r="H443" i="58" s="1"/>
  <c r="L525" i="58"/>
  <c r="H525" i="58" s="1"/>
  <c r="M525" i="52"/>
  <c r="I525" i="52" s="1"/>
  <c r="M33" i="51"/>
  <c r="I33" i="51" s="1"/>
  <c r="K115" i="58"/>
  <c r="G115" i="58" s="1"/>
  <c r="L115" i="58"/>
  <c r="H115" i="58" s="1"/>
  <c r="K115" i="53"/>
  <c r="G115" i="53" s="1"/>
  <c r="M197" i="57"/>
  <c r="I197" i="57" s="1"/>
  <c r="M279" i="56"/>
  <c r="I279" i="56" s="1"/>
  <c r="L197" i="50"/>
  <c r="H197" i="50" s="1"/>
  <c r="M197" i="58"/>
  <c r="I197" i="58" s="1"/>
  <c r="M361" i="50"/>
  <c r="I361" i="50" s="1"/>
  <c r="M361" i="54"/>
  <c r="I361" i="54" s="1"/>
  <c r="L443" i="50"/>
  <c r="H443" i="50" s="1"/>
  <c r="K525" i="50"/>
  <c r="G525" i="50" s="1"/>
  <c r="L443" i="53"/>
  <c r="H443" i="53" s="1"/>
  <c r="M33" i="52"/>
  <c r="I33" i="52" s="1"/>
  <c r="K361" i="56"/>
  <c r="G361" i="56" s="1"/>
  <c r="M33" i="53"/>
  <c r="I33" i="53" s="1"/>
  <c r="K197" i="51"/>
  <c r="G197" i="51" s="1"/>
  <c r="M115" i="56"/>
  <c r="I115" i="56" s="1"/>
  <c r="L197" i="54"/>
  <c r="H197" i="54" s="1"/>
  <c r="K197" i="52"/>
  <c r="G197" i="52" s="1"/>
  <c r="M197" i="50"/>
  <c r="I197" i="50" s="1"/>
  <c r="K279" i="59"/>
  <c r="G279" i="59" s="1"/>
  <c r="K279" i="52"/>
  <c r="G279" i="52" s="1"/>
  <c r="K443" i="50"/>
  <c r="G443" i="50" s="1"/>
  <c r="L361" i="52"/>
  <c r="H361" i="52" s="1"/>
  <c r="K525" i="58"/>
  <c r="G525" i="58" s="1"/>
  <c r="L33" i="52"/>
  <c r="H33" i="52" s="1"/>
  <c r="M33" i="58"/>
  <c r="I33" i="58" s="1"/>
  <c r="K33" i="57"/>
  <c r="G33" i="57" s="1"/>
  <c r="L115" i="59"/>
  <c r="H115" i="59" s="1"/>
  <c r="K115" i="57"/>
  <c r="G115" i="57" s="1"/>
  <c r="L279" i="51"/>
  <c r="H279" i="51" s="1"/>
  <c r="K197" i="53"/>
  <c r="G197" i="53" s="1"/>
  <c r="M361" i="57"/>
  <c r="I361" i="57" s="1"/>
  <c r="L279" i="58"/>
  <c r="H279" i="58" s="1"/>
  <c r="M279" i="59"/>
  <c r="I279" i="59" s="1"/>
  <c r="M361" i="59"/>
  <c r="I361" i="59" s="1"/>
  <c r="M525" i="54"/>
  <c r="I525" i="54" s="1"/>
  <c r="K443" i="53"/>
  <c r="G443" i="53" s="1"/>
  <c r="K33" i="52"/>
  <c r="G33" i="52" s="1"/>
  <c r="K33" i="56"/>
  <c r="G33" i="56" s="1"/>
  <c r="K115" i="51"/>
  <c r="G115" i="51" s="1"/>
  <c r="K115" i="59"/>
  <c r="G115" i="59" s="1"/>
  <c r="M197" i="56"/>
  <c r="I197" i="56" s="1"/>
  <c r="L279" i="56"/>
  <c r="H279" i="56" s="1"/>
  <c r="L197" i="52"/>
  <c r="H197" i="52" s="1"/>
  <c r="K279" i="54"/>
  <c r="G279" i="54" s="1"/>
  <c r="M525" i="57"/>
  <c r="I525" i="57" s="1"/>
  <c r="L443" i="57"/>
  <c r="H443" i="57" s="1"/>
  <c r="M525" i="50"/>
  <c r="I525" i="50" s="1"/>
  <c r="L525" i="54"/>
  <c r="H525" i="54" s="1"/>
  <c r="M443" i="52"/>
  <c r="I443" i="52" s="1"/>
  <c r="M33" i="59"/>
  <c r="I33" i="59" s="1"/>
  <c r="L197" i="56"/>
  <c r="H197" i="56" s="1"/>
  <c r="L197" i="53"/>
  <c r="H197" i="53" s="1"/>
  <c r="K525" i="56"/>
  <c r="G525" i="56" s="1"/>
  <c r="L525" i="57"/>
  <c r="H525" i="57" s="1"/>
  <c r="L443" i="59"/>
  <c r="H443" i="59" s="1"/>
  <c r="M115" i="54"/>
  <c r="I115" i="54" s="1"/>
  <c r="K279" i="51"/>
  <c r="G279" i="51" s="1"/>
  <c r="L197" i="59"/>
  <c r="H197" i="59" s="1"/>
  <c r="K361" i="57"/>
  <c r="G361" i="57" s="1"/>
  <c r="L525" i="55"/>
  <c r="H525" i="55" s="1"/>
  <c r="L525" i="59"/>
  <c r="H525" i="59" s="1"/>
  <c r="K33" i="51"/>
  <c r="G33" i="51" s="1"/>
  <c r="K197" i="57"/>
  <c r="G197" i="57" s="1"/>
  <c r="K197" i="59"/>
  <c r="G197" i="59" s="1"/>
  <c r="K361" i="55"/>
  <c r="G361" i="55" s="1"/>
  <c r="L279" i="52"/>
  <c r="H279" i="52" s="1"/>
  <c r="M525" i="58"/>
  <c r="I525" i="58" s="1"/>
  <c r="M115" i="58"/>
  <c r="I115" i="58" s="1"/>
  <c r="K115" i="56"/>
  <c r="G115" i="56" s="1"/>
  <c r="M361" i="51"/>
  <c r="I361" i="51" s="1"/>
  <c r="L361" i="50"/>
  <c r="H361" i="50" s="1"/>
  <c r="K525" i="55"/>
  <c r="G525" i="55" s="1"/>
  <c r="K443" i="58"/>
  <c r="G443" i="58" s="1"/>
  <c r="M361" i="56"/>
  <c r="I361" i="56" s="1"/>
  <c r="M115" i="59"/>
  <c r="I115" i="59" s="1"/>
  <c r="L525" i="51"/>
  <c r="H525" i="51" s="1"/>
  <c r="K525" i="53"/>
  <c r="G525" i="53" s="1"/>
  <c r="L33" i="56"/>
  <c r="H33" i="56" s="1"/>
  <c r="L115" i="55"/>
  <c r="H115" i="55" s="1"/>
  <c r="M279" i="58"/>
  <c r="I279" i="58" s="1"/>
  <c r="L443" i="52"/>
  <c r="H443" i="52" s="1"/>
  <c r="K33" i="54"/>
  <c r="G33" i="54" s="1"/>
  <c r="M115" i="57"/>
  <c r="I115" i="57" s="1"/>
  <c r="K525" i="51"/>
  <c r="G525" i="51" s="1"/>
  <c r="K525" i="52"/>
  <c r="G525" i="52" s="1"/>
  <c r="L361" i="56"/>
  <c r="H361" i="56" s="1"/>
  <c r="K115" i="55"/>
  <c r="G115" i="55" s="1"/>
  <c r="M525" i="51"/>
  <c r="I525" i="51" s="1"/>
  <c r="L525" i="53"/>
  <c r="H525" i="53" s="1"/>
  <c r="M115" i="51"/>
  <c r="I115" i="51" s="1"/>
  <c r="K361" i="59"/>
  <c r="G361" i="59" s="1"/>
  <c r="M115" i="53"/>
  <c r="I115" i="53" s="1"/>
  <c r="M361" i="58"/>
  <c r="I361" i="58" s="1"/>
  <c r="L115" i="53"/>
  <c r="H115" i="53" s="1"/>
  <c r="L443" i="54"/>
  <c r="H443" i="54" s="1"/>
  <c r="L115" i="50"/>
  <c r="H115" i="50" s="1"/>
  <c r="M361" i="53"/>
  <c r="I361" i="53" s="1"/>
  <c r="L197" i="58"/>
  <c r="H197" i="58" s="1"/>
  <c r="M279" i="50"/>
  <c r="I279" i="50" s="1"/>
  <c r="L525" i="56"/>
  <c r="H525" i="56" s="1"/>
  <c r="M443" i="56"/>
  <c r="I443" i="56" s="1"/>
  <c r="M28" i="50"/>
  <c r="I28" i="50" s="1"/>
  <c r="L110" i="52"/>
  <c r="H110" i="52" s="1"/>
  <c r="L110" i="58"/>
  <c r="H110" i="58" s="1"/>
  <c r="M28" i="57"/>
  <c r="I28" i="57" s="1"/>
  <c r="L28" i="57"/>
  <c r="H28" i="57" s="1"/>
  <c r="K110" i="55"/>
  <c r="G110" i="55" s="1"/>
  <c r="K28" i="52"/>
  <c r="G28" i="52" s="1"/>
  <c r="K110" i="53"/>
  <c r="G110" i="53" s="1"/>
  <c r="L28" i="55"/>
  <c r="H28" i="55" s="1"/>
  <c r="K110" i="56"/>
  <c r="G110" i="56" s="1"/>
  <c r="M110" i="58"/>
  <c r="I110" i="58" s="1"/>
  <c r="L110" i="55"/>
  <c r="H110" i="55" s="1"/>
  <c r="M28" i="52"/>
  <c r="I28" i="52" s="1"/>
  <c r="M110" i="56"/>
  <c r="I110" i="56" s="1"/>
  <c r="L110" i="53"/>
  <c r="H110" i="53" s="1"/>
  <c r="M28" i="58"/>
  <c r="I28" i="58" s="1"/>
  <c r="L28" i="52"/>
  <c r="H28" i="52" s="1"/>
  <c r="M110" i="55"/>
  <c r="I110" i="55" s="1"/>
  <c r="M110" i="54"/>
  <c r="I110" i="54" s="1"/>
  <c r="K110" i="54"/>
  <c r="G110" i="54" s="1"/>
  <c r="K110" i="50"/>
  <c r="G110" i="50" s="1"/>
  <c r="K192" i="54"/>
  <c r="G192" i="54" s="1"/>
  <c r="L192" i="52"/>
  <c r="H192" i="52" s="1"/>
  <c r="K274" i="56"/>
  <c r="G274" i="56" s="1"/>
  <c r="M274" i="59"/>
  <c r="I274" i="59" s="1"/>
  <c r="K192" i="51"/>
  <c r="G192" i="51" s="1"/>
  <c r="K192" i="53"/>
  <c r="G192" i="53" s="1"/>
  <c r="K356" i="52"/>
  <c r="G356" i="52" s="1"/>
  <c r="M356" i="56"/>
  <c r="I356" i="56" s="1"/>
  <c r="L274" i="53"/>
  <c r="H274" i="53" s="1"/>
  <c r="K274" i="58"/>
  <c r="G274" i="58" s="1"/>
  <c r="L520" i="52"/>
  <c r="H520" i="52" s="1"/>
  <c r="K520" i="59"/>
  <c r="G520" i="59" s="1"/>
  <c r="M356" i="58"/>
  <c r="I356" i="58" s="1"/>
  <c r="L438" i="54"/>
  <c r="H438" i="54" s="1"/>
  <c r="M520" i="52"/>
  <c r="I520" i="52" s="1"/>
  <c r="L520" i="58"/>
  <c r="H520" i="58" s="1"/>
  <c r="K438" i="50"/>
  <c r="G438" i="50" s="1"/>
  <c r="L438" i="55"/>
  <c r="H438" i="55" s="1"/>
  <c r="L438" i="57"/>
  <c r="H438" i="57" s="1"/>
  <c r="K438" i="57"/>
  <c r="G438" i="57" s="1"/>
  <c r="L28" i="50"/>
  <c r="H28" i="50" s="1"/>
  <c r="K110" i="52"/>
  <c r="G110" i="52" s="1"/>
  <c r="K28" i="59"/>
  <c r="G28" i="59" s="1"/>
  <c r="L28" i="59"/>
  <c r="H28" i="59" s="1"/>
  <c r="M110" i="50"/>
  <c r="I110" i="50" s="1"/>
  <c r="K110" i="51"/>
  <c r="G110" i="51" s="1"/>
  <c r="K192" i="52"/>
  <c r="G192" i="52" s="1"/>
  <c r="M192" i="57"/>
  <c r="I192" i="57" s="1"/>
  <c r="K192" i="50"/>
  <c r="G192" i="50" s="1"/>
  <c r="L192" i="55"/>
  <c r="H192" i="55" s="1"/>
  <c r="L274" i="54"/>
  <c r="H274" i="54" s="1"/>
  <c r="L274" i="57"/>
  <c r="H274" i="57" s="1"/>
  <c r="M274" i="50"/>
  <c r="I274" i="50" s="1"/>
  <c r="L356" i="54"/>
  <c r="H356" i="54" s="1"/>
  <c r="L274" i="58"/>
  <c r="H274" i="58" s="1"/>
  <c r="M356" i="55"/>
  <c r="I356" i="55" s="1"/>
  <c r="M438" i="52"/>
  <c r="I438" i="52" s="1"/>
  <c r="K438" i="59"/>
  <c r="G438" i="59" s="1"/>
  <c r="M356" i="57"/>
  <c r="I356" i="57" s="1"/>
  <c r="M520" i="56"/>
  <c r="I520" i="56" s="1"/>
  <c r="L520" i="57"/>
  <c r="H520" i="57" s="1"/>
  <c r="M438" i="55"/>
  <c r="I438" i="55" s="1"/>
  <c r="K438" i="58"/>
  <c r="G438" i="58" s="1"/>
  <c r="K520" i="57"/>
  <c r="G520" i="57" s="1"/>
  <c r="K438" i="51"/>
  <c r="G438" i="51" s="1"/>
  <c r="K28" i="50"/>
  <c r="G28" i="50" s="1"/>
  <c r="M28" i="53"/>
  <c r="I28" i="53" s="1"/>
  <c r="M28" i="56"/>
  <c r="I28" i="56" s="1"/>
  <c r="K28" i="56"/>
  <c r="G28" i="56" s="1"/>
  <c r="L110" i="50"/>
  <c r="H110" i="50" s="1"/>
  <c r="K110" i="57"/>
  <c r="G110" i="57" s="1"/>
  <c r="L192" i="56"/>
  <c r="H192" i="56" s="1"/>
  <c r="M192" i="58"/>
  <c r="I192" i="58" s="1"/>
  <c r="K192" i="55"/>
  <c r="G192" i="55" s="1"/>
  <c r="M192" i="51"/>
  <c r="I192" i="51" s="1"/>
  <c r="K274" i="54"/>
  <c r="G274" i="54" s="1"/>
  <c r="K274" i="55"/>
  <c r="G274" i="55" s="1"/>
  <c r="K356" i="59"/>
  <c r="G356" i="59" s="1"/>
  <c r="M274" i="51"/>
  <c r="I274" i="51" s="1"/>
  <c r="M274" i="58"/>
  <c r="I274" i="58" s="1"/>
  <c r="L520" i="59"/>
  <c r="H520" i="59" s="1"/>
  <c r="K520" i="56"/>
  <c r="G520" i="56" s="1"/>
  <c r="K438" i="52"/>
  <c r="G438" i="52" s="1"/>
  <c r="L356" i="53"/>
  <c r="H356" i="53" s="1"/>
  <c r="K520" i="54"/>
  <c r="G520" i="54" s="1"/>
  <c r="M520" i="53"/>
  <c r="I520" i="53" s="1"/>
  <c r="L438" i="58"/>
  <c r="H438" i="58" s="1"/>
  <c r="L438" i="50"/>
  <c r="H438" i="50" s="1"/>
  <c r="L438" i="53"/>
  <c r="H438" i="53" s="1"/>
  <c r="M28" i="51"/>
  <c r="I28" i="51" s="1"/>
  <c r="L28" i="51"/>
  <c r="H28" i="51" s="1"/>
  <c r="L28" i="54"/>
  <c r="H28" i="54" s="1"/>
  <c r="M28" i="54"/>
  <c r="I28" i="54" s="1"/>
  <c r="M110" i="59"/>
  <c r="I110" i="59" s="1"/>
  <c r="K192" i="59"/>
  <c r="G192" i="59" s="1"/>
  <c r="L192" i="59"/>
  <c r="H192" i="59" s="1"/>
  <c r="L192" i="57"/>
  <c r="H192" i="57" s="1"/>
  <c r="K274" i="59"/>
  <c r="G274" i="59" s="1"/>
  <c r="L274" i="59"/>
  <c r="H274" i="59" s="1"/>
  <c r="M274" i="52"/>
  <c r="I274" i="52" s="1"/>
  <c r="M356" i="59"/>
  <c r="I356" i="59" s="1"/>
  <c r="L356" i="56"/>
  <c r="H356" i="56" s="1"/>
  <c r="M274" i="55"/>
  <c r="I274" i="55" s="1"/>
  <c r="M356" i="54"/>
  <c r="I356" i="54" s="1"/>
  <c r="K520" i="52"/>
  <c r="G520" i="52" s="1"/>
  <c r="K438" i="56"/>
  <c r="G438" i="56" s="1"/>
  <c r="L356" i="51"/>
  <c r="H356" i="51" s="1"/>
  <c r="L356" i="57"/>
  <c r="H356" i="57" s="1"/>
  <c r="M520" i="54"/>
  <c r="I520" i="54" s="1"/>
  <c r="L520" i="51"/>
  <c r="H520" i="51" s="1"/>
  <c r="L520" i="55"/>
  <c r="H520" i="55" s="1"/>
  <c r="L438" i="51"/>
  <c r="H438" i="51" s="1"/>
  <c r="K520" i="51"/>
  <c r="G520" i="51" s="1"/>
  <c r="L110" i="56"/>
  <c r="H110" i="56" s="1"/>
  <c r="L110" i="54"/>
  <c r="H110" i="54" s="1"/>
  <c r="L110" i="59"/>
  <c r="H110" i="59" s="1"/>
  <c r="M110" i="57"/>
  <c r="I110" i="57" s="1"/>
  <c r="M274" i="56"/>
  <c r="I274" i="56" s="1"/>
  <c r="L274" i="56"/>
  <c r="H274" i="56" s="1"/>
  <c r="L274" i="50"/>
  <c r="H274" i="50" s="1"/>
  <c r="K356" i="55"/>
  <c r="G356" i="55" s="1"/>
  <c r="M356" i="50"/>
  <c r="I356" i="50" s="1"/>
  <c r="M438" i="56"/>
  <c r="I438" i="56" s="1"/>
  <c r="K520" i="58"/>
  <c r="G520" i="58" s="1"/>
  <c r="K438" i="55"/>
  <c r="G438" i="55" s="1"/>
  <c r="L28" i="58"/>
  <c r="H28" i="58" s="1"/>
  <c r="M28" i="59"/>
  <c r="I28" i="59" s="1"/>
  <c r="K110" i="59"/>
  <c r="G110" i="59" s="1"/>
  <c r="M192" i="56"/>
  <c r="I192" i="56" s="1"/>
  <c r="L274" i="52"/>
  <c r="H274" i="52" s="1"/>
  <c r="K274" i="52"/>
  <c r="G274" i="52" s="1"/>
  <c r="L274" i="51"/>
  <c r="H274" i="51" s="1"/>
  <c r="K438" i="54"/>
  <c r="G438" i="54" s="1"/>
  <c r="L438" i="59"/>
  <c r="H438" i="59" s="1"/>
  <c r="L520" i="54"/>
  <c r="H520" i="54" s="1"/>
  <c r="M438" i="58"/>
  <c r="I438" i="58" s="1"/>
  <c r="M520" i="50"/>
  <c r="I520" i="50" s="1"/>
  <c r="M110" i="52"/>
  <c r="I110" i="52" s="1"/>
  <c r="L28" i="56"/>
  <c r="H28" i="56" s="1"/>
  <c r="M192" i="54"/>
  <c r="I192" i="54" s="1"/>
  <c r="L110" i="57"/>
  <c r="H110" i="57" s="1"/>
  <c r="L192" i="50"/>
  <c r="H192" i="50" s="1"/>
  <c r="L356" i="52"/>
  <c r="H356" i="52" s="1"/>
  <c r="K356" i="54"/>
  <c r="G356" i="54" s="1"/>
  <c r="M520" i="59"/>
  <c r="I520" i="59" s="1"/>
  <c r="L438" i="52"/>
  <c r="H438" i="52" s="1"/>
  <c r="K356" i="57"/>
  <c r="G356" i="57" s="1"/>
  <c r="M520" i="55"/>
  <c r="I520" i="55" s="1"/>
  <c r="L520" i="50"/>
  <c r="H520" i="50" s="1"/>
  <c r="K28" i="57"/>
  <c r="G28" i="57" s="1"/>
  <c r="K28" i="54"/>
  <c r="G28" i="54" s="1"/>
  <c r="L192" i="54"/>
  <c r="H192" i="54" s="1"/>
  <c r="K192" i="56"/>
  <c r="G192" i="56" s="1"/>
  <c r="L192" i="51"/>
  <c r="H192" i="51" s="1"/>
  <c r="L274" i="55"/>
  <c r="H274" i="55" s="1"/>
  <c r="K356" i="56"/>
  <c r="G356" i="56" s="1"/>
  <c r="K356" i="53"/>
  <c r="G356" i="53" s="1"/>
  <c r="L356" i="50"/>
  <c r="H356" i="50" s="1"/>
  <c r="L438" i="56"/>
  <c r="H438" i="56" s="1"/>
  <c r="L520" i="53"/>
  <c r="H520" i="53" s="1"/>
  <c r="M438" i="53"/>
  <c r="I438" i="53" s="1"/>
  <c r="L28" i="53"/>
  <c r="H28" i="53" s="1"/>
  <c r="M110" i="51"/>
  <c r="I110" i="51" s="1"/>
  <c r="M192" i="53"/>
  <c r="I192" i="53" s="1"/>
  <c r="K274" i="53"/>
  <c r="G274" i="53" s="1"/>
  <c r="M438" i="54"/>
  <c r="I438" i="54" s="1"/>
  <c r="K520" i="53"/>
  <c r="G520" i="53" s="1"/>
  <c r="K28" i="58"/>
  <c r="G28" i="58" s="1"/>
  <c r="M192" i="52"/>
  <c r="I192" i="52" s="1"/>
  <c r="K192" i="58"/>
  <c r="G192" i="58" s="1"/>
  <c r="K274" i="51"/>
  <c r="G274" i="51" s="1"/>
  <c r="K356" i="58"/>
  <c r="G356" i="58" s="1"/>
  <c r="K520" i="55"/>
  <c r="G520" i="55" s="1"/>
  <c r="K28" i="53"/>
  <c r="G28" i="53" s="1"/>
  <c r="M192" i="59"/>
  <c r="I192" i="59" s="1"/>
  <c r="L192" i="53"/>
  <c r="H192" i="53" s="1"/>
  <c r="M274" i="53"/>
  <c r="I274" i="53" s="1"/>
  <c r="M356" i="53"/>
  <c r="I356" i="53" s="1"/>
  <c r="M438" i="50"/>
  <c r="I438" i="50" s="1"/>
  <c r="M28" i="55"/>
  <c r="I28" i="55" s="1"/>
  <c r="L110" i="51"/>
  <c r="H110" i="51" s="1"/>
  <c r="M274" i="54"/>
  <c r="I274" i="54" s="1"/>
  <c r="K274" i="50"/>
  <c r="G274" i="50" s="1"/>
  <c r="L356" i="58"/>
  <c r="H356" i="58" s="1"/>
  <c r="M438" i="51"/>
  <c r="I438" i="51" s="1"/>
  <c r="K28" i="55"/>
  <c r="G28" i="55" s="1"/>
  <c r="M356" i="52"/>
  <c r="I356" i="52" s="1"/>
  <c r="M356" i="51"/>
  <c r="I356" i="51" s="1"/>
  <c r="K110" i="58"/>
  <c r="G110" i="58" s="1"/>
  <c r="K274" i="57"/>
  <c r="G274" i="57" s="1"/>
  <c r="K356" i="51"/>
  <c r="G356" i="51" s="1"/>
  <c r="K28" i="51"/>
  <c r="G28" i="51" s="1"/>
  <c r="L356" i="59"/>
  <c r="H356" i="59" s="1"/>
  <c r="K438" i="53"/>
  <c r="G438" i="53" s="1"/>
  <c r="M110" i="53"/>
  <c r="I110" i="53" s="1"/>
  <c r="M274" i="57"/>
  <c r="I274" i="57" s="1"/>
  <c r="M520" i="51"/>
  <c r="I520" i="51" s="1"/>
  <c r="L520" i="56"/>
  <c r="H520" i="56" s="1"/>
  <c r="K356" i="50"/>
  <c r="G356" i="50" s="1"/>
  <c r="L356" i="55"/>
  <c r="H356" i="55" s="1"/>
  <c r="M438" i="59"/>
  <c r="I438" i="59" s="1"/>
  <c r="L192" i="58"/>
  <c r="H192" i="58" s="1"/>
  <c r="K192" i="57"/>
  <c r="G192" i="57" s="1"/>
  <c r="M192" i="50"/>
  <c r="I192" i="50" s="1"/>
  <c r="M192" i="55"/>
  <c r="I192" i="55" s="1"/>
  <c r="M520" i="58"/>
  <c r="I520" i="58" s="1"/>
  <c r="K520" i="50"/>
  <c r="G520" i="50" s="1"/>
  <c r="M520" i="57"/>
  <c r="I520" i="57" s="1"/>
  <c r="M438" i="57"/>
  <c r="I438" i="57" s="1"/>
  <c r="L25" i="50"/>
  <c r="H25" i="50" s="1"/>
  <c r="K25" i="52"/>
  <c r="G25" i="52" s="1"/>
  <c r="M25" i="51"/>
  <c r="I25" i="51" s="1"/>
  <c r="M25" i="54"/>
  <c r="I25" i="54" s="1"/>
  <c r="K107" i="54"/>
  <c r="G107" i="54" s="1"/>
  <c r="K25" i="58"/>
  <c r="G25" i="58" s="1"/>
  <c r="M271" i="58"/>
  <c r="I271" i="58" s="1"/>
  <c r="K189" i="56"/>
  <c r="G189" i="56" s="1"/>
  <c r="M189" i="56"/>
  <c r="I189" i="56" s="1"/>
  <c r="L107" i="52"/>
  <c r="H107" i="52" s="1"/>
  <c r="K353" i="55"/>
  <c r="G353" i="55" s="1"/>
  <c r="K189" i="52"/>
  <c r="G189" i="52" s="1"/>
  <c r="M271" i="56"/>
  <c r="I271" i="56" s="1"/>
  <c r="M189" i="59"/>
  <c r="I189" i="59" s="1"/>
  <c r="K435" i="55"/>
  <c r="G435" i="55" s="1"/>
  <c r="L435" i="58"/>
  <c r="H435" i="58" s="1"/>
  <c r="M435" i="55"/>
  <c r="I435" i="55" s="1"/>
  <c r="L517" i="55"/>
  <c r="H517" i="55" s="1"/>
  <c r="K271" i="59"/>
  <c r="G271" i="59" s="1"/>
  <c r="L435" i="54"/>
  <c r="H435" i="54" s="1"/>
  <c r="M435" i="50"/>
  <c r="I435" i="50" s="1"/>
  <c r="K517" i="56"/>
  <c r="G517" i="56" s="1"/>
  <c r="K435" i="56"/>
  <c r="G435" i="56" s="1"/>
  <c r="K517" i="52"/>
  <c r="G517" i="52" s="1"/>
  <c r="L517" i="57"/>
  <c r="H517" i="57" s="1"/>
  <c r="K435" i="59"/>
  <c r="G435" i="59" s="1"/>
  <c r="L107" i="50"/>
  <c r="H107" i="50" s="1"/>
  <c r="L25" i="59"/>
  <c r="H25" i="59" s="1"/>
  <c r="L25" i="53"/>
  <c r="H25" i="53" s="1"/>
  <c r="M25" i="56"/>
  <c r="I25" i="56" s="1"/>
  <c r="K107" i="55"/>
  <c r="G107" i="55" s="1"/>
  <c r="L25" i="56"/>
  <c r="H25" i="56" s="1"/>
  <c r="M189" i="50"/>
  <c r="I189" i="50" s="1"/>
  <c r="K271" i="58"/>
  <c r="G271" i="58" s="1"/>
  <c r="L271" i="55"/>
  <c r="H271" i="55" s="1"/>
  <c r="K189" i="55"/>
  <c r="G189" i="55" s="1"/>
  <c r="M271" i="55"/>
  <c r="I271" i="55" s="1"/>
  <c r="K189" i="54"/>
  <c r="G189" i="54" s="1"/>
  <c r="L189" i="59"/>
  <c r="H189" i="59" s="1"/>
  <c r="L353" i="58"/>
  <c r="H353" i="58" s="1"/>
  <c r="K517" i="55"/>
  <c r="G517" i="55" s="1"/>
  <c r="K271" i="52"/>
  <c r="G271" i="52" s="1"/>
  <c r="M517" i="55"/>
  <c r="I517" i="55" s="1"/>
  <c r="L353" i="56"/>
  <c r="H353" i="56" s="1"/>
  <c r="L353" i="51"/>
  <c r="H353" i="51" s="1"/>
  <c r="M353" i="53"/>
  <c r="I353" i="53" s="1"/>
  <c r="K353" i="59"/>
  <c r="G353" i="59" s="1"/>
  <c r="L435" i="51"/>
  <c r="H435" i="51" s="1"/>
  <c r="K353" i="57"/>
  <c r="G353" i="57" s="1"/>
  <c r="K435" i="52"/>
  <c r="G435" i="52" s="1"/>
  <c r="L435" i="53"/>
  <c r="H435" i="53" s="1"/>
  <c r="M517" i="52"/>
  <c r="I517" i="52" s="1"/>
  <c r="M107" i="59"/>
  <c r="I107" i="59" s="1"/>
  <c r="K25" i="59"/>
  <c r="G25" i="59" s="1"/>
  <c r="M25" i="55"/>
  <c r="I25" i="55" s="1"/>
  <c r="K25" i="54"/>
  <c r="G25" i="54" s="1"/>
  <c r="K25" i="55"/>
  <c r="G25" i="55" s="1"/>
  <c r="L25" i="54"/>
  <c r="H25" i="54" s="1"/>
  <c r="L189" i="50"/>
  <c r="H189" i="50" s="1"/>
  <c r="K189" i="58"/>
  <c r="G189" i="58" s="1"/>
  <c r="M189" i="51"/>
  <c r="I189" i="51" s="1"/>
  <c r="K107" i="51"/>
  <c r="G107" i="51" s="1"/>
  <c r="M189" i="53"/>
  <c r="I189" i="53" s="1"/>
  <c r="K271" i="51"/>
  <c r="G271" i="51" s="1"/>
  <c r="L271" i="51"/>
  <c r="H271" i="51" s="1"/>
  <c r="L189" i="57"/>
  <c r="H189" i="57" s="1"/>
  <c r="M271" i="57"/>
  <c r="I271" i="57" s="1"/>
  <c r="L353" i="54"/>
  <c r="H353" i="54" s="1"/>
  <c r="L271" i="59"/>
  <c r="H271" i="59" s="1"/>
  <c r="L353" i="50"/>
  <c r="H353" i="50" s="1"/>
  <c r="K353" i="51"/>
  <c r="G353" i="51" s="1"/>
  <c r="K435" i="50"/>
  <c r="G435" i="50" s="1"/>
  <c r="K517" i="54"/>
  <c r="G517" i="54" s="1"/>
  <c r="K435" i="51"/>
  <c r="G435" i="51" s="1"/>
  <c r="K517" i="50"/>
  <c r="G517" i="50" s="1"/>
  <c r="M435" i="57"/>
  <c r="I435" i="57" s="1"/>
  <c r="M517" i="59"/>
  <c r="I517" i="59" s="1"/>
  <c r="M435" i="52"/>
  <c r="I435" i="52" s="1"/>
  <c r="K107" i="50"/>
  <c r="G107" i="50" s="1"/>
  <c r="M25" i="59"/>
  <c r="I25" i="59" s="1"/>
  <c r="M107" i="56"/>
  <c r="I107" i="56" s="1"/>
  <c r="L25" i="58"/>
  <c r="H25" i="58" s="1"/>
  <c r="M25" i="58"/>
  <c r="I25" i="58" s="1"/>
  <c r="L107" i="54"/>
  <c r="H107" i="54" s="1"/>
  <c r="K189" i="50"/>
  <c r="G189" i="50" s="1"/>
  <c r="M107" i="57"/>
  <c r="I107" i="57" s="1"/>
  <c r="L189" i="51"/>
  <c r="H189" i="51" s="1"/>
  <c r="K107" i="57"/>
  <c r="G107" i="57" s="1"/>
  <c r="M271" i="50"/>
  <c r="I271" i="50" s="1"/>
  <c r="M271" i="54"/>
  <c r="I271" i="54" s="1"/>
  <c r="M353" i="58"/>
  <c r="I353" i="58" s="1"/>
  <c r="L189" i="53"/>
  <c r="H189" i="53" s="1"/>
  <c r="L271" i="57"/>
  <c r="H271" i="57" s="1"/>
  <c r="K435" i="58"/>
  <c r="G435" i="58" s="1"/>
  <c r="M517" i="58"/>
  <c r="I517" i="58" s="1"/>
  <c r="M271" i="59"/>
  <c r="I271" i="59" s="1"/>
  <c r="K353" i="53"/>
  <c r="G353" i="53" s="1"/>
  <c r="K353" i="52"/>
  <c r="G353" i="52" s="1"/>
  <c r="M517" i="50"/>
  <c r="I517" i="50" s="1"/>
  <c r="L517" i="56"/>
  <c r="H517" i="56" s="1"/>
  <c r="M435" i="56"/>
  <c r="I435" i="56" s="1"/>
  <c r="M517" i="53"/>
  <c r="I517" i="53" s="1"/>
  <c r="K517" i="57"/>
  <c r="G517" i="57" s="1"/>
  <c r="K517" i="59"/>
  <c r="G517" i="59" s="1"/>
  <c r="M25" i="52"/>
  <c r="I25" i="52" s="1"/>
  <c r="L107" i="53"/>
  <c r="H107" i="53" s="1"/>
  <c r="M25" i="53"/>
  <c r="I25" i="53" s="1"/>
  <c r="M189" i="58"/>
  <c r="I189" i="58" s="1"/>
  <c r="M189" i="54"/>
  <c r="I189" i="54" s="1"/>
  <c r="L271" i="54"/>
  <c r="H271" i="54" s="1"/>
  <c r="K353" i="58"/>
  <c r="G353" i="58" s="1"/>
  <c r="M271" i="52"/>
  <c r="I271" i="52" s="1"/>
  <c r="M353" i="51"/>
  <c r="I353" i="51" s="1"/>
  <c r="L353" i="59"/>
  <c r="H353" i="59" s="1"/>
  <c r="M517" i="51"/>
  <c r="I517" i="51" s="1"/>
  <c r="L435" i="57"/>
  <c r="H435" i="57" s="1"/>
  <c r="L517" i="52"/>
  <c r="H517" i="52" s="1"/>
  <c r="M107" i="50"/>
  <c r="I107" i="50" s="1"/>
  <c r="K107" i="53"/>
  <c r="G107" i="53" s="1"/>
  <c r="L107" i="55"/>
  <c r="H107" i="55" s="1"/>
  <c r="M107" i="58"/>
  <c r="I107" i="58" s="1"/>
  <c r="L189" i="55"/>
  <c r="H189" i="55" s="1"/>
  <c r="K107" i="52"/>
  <c r="G107" i="52" s="1"/>
  <c r="L189" i="54"/>
  <c r="H189" i="54" s="1"/>
  <c r="L271" i="50"/>
  <c r="H271" i="50" s="1"/>
  <c r="K353" i="54"/>
  <c r="G353" i="54" s="1"/>
  <c r="K353" i="56"/>
  <c r="G353" i="56" s="1"/>
  <c r="L517" i="54"/>
  <c r="H517" i="54" s="1"/>
  <c r="M435" i="54"/>
  <c r="I435" i="54" s="1"/>
  <c r="M435" i="53"/>
  <c r="I435" i="53" s="1"/>
  <c r="L435" i="52"/>
  <c r="H435" i="52" s="1"/>
  <c r="M25" i="50"/>
  <c r="I25" i="50" s="1"/>
  <c r="L25" i="51"/>
  <c r="H25" i="51" s="1"/>
  <c r="K107" i="58"/>
  <c r="G107" i="58" s="1"/>
  <c r="L25" i="55"/>
  <c r="H25" i="55" s="1"/>
  <c r="L107" i="51"/>
  <c r="H107" i="51" s="1"/>
  <c r="K189" i="53"/>
  <c r="G189" i="53" s="1"/>
  <c r="L353" i="55"/>
  <c r="H353" i="55" s="1"/>
  <c r="K271" i="54"/>
  <c r="G271" i="54" s="1"/>
  <c r="M271" i="53"/>
  <c r="I271" i="53" s="1"/>
  <c r="L271" i="53"/>
  <c r="H271" i="53" s="1"/>
  <c r="K435" i="54"/>
  <c r="G435" i="54" s="1"/>
  <c r="L435" i="56"/>
  <c r="H435" i="56" s="1"/>
  <c r="L517" i="53"/>
  <c r="H517" i="53" s="1"/>
  <c r="L435" i="59"/>
  <c r="H435" i="59" s="1"/>
  <c r="K25" i="50"/>
  <c r="G25" i="50" s="1"/>
  <c r="K25" i="56"/>
  <c r="G25" i="56" s="1"/>
  <c r="K107" i="56"/>
  <c r="G107" i="56" s="1"/>
  <c r="K25" i="57"/>
  <c r="G25" i="57" s="1"/>
  <c r="M107" i="52"/>
  <c r="I107" i="52" s="1"/>
  <c r="K271" i="50"/>
  <c r="G271" i="50" s="1"/>
  <c r="K189" i="57"/>
  <c r="G189" i="57" s="1"/>
  <c r="K271" i="53"/>
  <c r="G271" i="53" s="1"/>
  <c r="K353" i="50"/>
  <c r="G353" i="50" s="1"/>
  <c r="M353" i="50"/>
  <c r="I353" i="50" s="1"/>
  <c r="L353" i="53"/>
  <c r="H353" i="53" s="1"/>
  <c r="L353" i="57"/>
  <c r="H353" i="57" s="1"/>
  <c r="K435" i="57"/>
  <c r="G435" i="57" s="1"/>
  <c r="M25" i="57"/>
  <c r="I25" i="57" s="1"/>
  <c r="M107" i="51"/>
  <c r="I107" i="51" s="1"/>
  <c r="M353" i="55"/>
  <c r="I353" i="55" s="1"/>
  <c r="K517" i="58"/>
  <c r="G517" i="58" s="1"/>
  <c r="L435" i="50"/>
  <c r="H435" i="50" s="1"/>
  <c r="M517" i="56"/>
  <c r="I517" i="56" s="1"/>
  <c r="M107" i="54"/>
  <c r="I107" i="54" s="1"/>
  <c r="L189" i="56"/>
  <c r="H189" i="56" s="1"/>
  <c r="M189" i="52"/>
  <c r="I189" i="52" s="1"/>
  <c r="M435" i="58"/>
  <c r="I435" i="58" s="1"/>
  <c r="L353" i="52"/>
  <c r="H353" i="52" s="1"/>
  <c r="M353" i="57"/>
  <c r="I353" i="57" s="1"/>
  <c r="K25" i="53"/>
  <c r="G25" i="53" s="1"/>
  <c r="L271" i="58"/>
  <c r="H271" i="58" s="1"/>
  <c r="L189" i="52"/>
  <c r="H189" i="52" s="1"/>
  <c r="M353" i="54"/>
  <c r="I353" i="54" s="1"/>
  <c r="M353" i="59"/>
  <c r="I353" i="59" s="1"/>
  <c r="M353" i="52"/>
  <c r="I353" i="52" s="1"/>
  <c r="L25" i="57"/>
  <c r="H25" i="57" s="1"/>
  <c r="L189" i="58"/>
  <c r="H189" i="58" s="1"/>
  <c r="M271" i="51"/>
  <c r="I271" i="51" s="1"/>
  <c r="K271" i="57"/>
  <c r="G271" i="57" s="1"/>
  <c r="M517" i="54"/>
  <c r="I517" i="54" s="1"/>
  <c r="K517" i="53"/>
  <c r="G517" i="53" s="1"/>
  <c r="L107" i="59"/>
  <c r="H107" i="59" s="1"/>
  <c r="K189" i="51"/>
  <c r="G189" i="51" s="1"/>
  <c r="L517" i="58"/>
  <c r="H517" i="58" s="1"/>
  <c r="K435" i="53"/>
  <c r="G435" i="53" s="1"/>
  <c r="K107" i="59"/>
  <c r="G107" i="59" s="1"/>
  <c r="M189" i="55"/>
  <c r="I189" i="55" s="1"/>
  <c r="L435" i="55"/>
  <c r="H435" i="55" s="1"/>
  <c r="L517" i="59"/>
  <c r="H517" i="59" s="1"/>
  <c r="K25" i="51"/>
  <c r="G25" i="51" s="1"/>
  <c r="L107" i="57"/>
  <c r="H107" i="57" s="1"/>
  <c r="L271" i="52"/>
  <c r="H271" i="52" s="1"/>
  <c r="M435" i="59"/>
  <c r="I435" i="59" s="1"/>
  <c r="M107" i="53"/>
  <c r="I107" i="53" s="1"/>
  <c r="K271" i="55"/>
  <c r="G271" i="55" s="1"/>
  <c r="M353" i="56"/>
  <c r="I353" i="56" s="1"/>
  <c r="M517" i="57"/>
  <c r="I517" i="57" s="1"/>
  <c r="M107" i="55"/>
  <c r="I107" i="55" s="1"/>
  <c r="L517" i="51"/>
  <c r="H517" i="51" s="1"/>
  <c r="L107" i="58"/>
  <c r="H107" i="58" s="1"/>
  <c r="L517" i="50"/>
  <c r="H517" i="50" s="1"/>
  <c r="L107" i="56"/>
  <c r="H107" i="56" s="1"/>
  <c r="K517" i="51"/>
  <c r="G517" i="51" s="1"/>
  <c r="L25" i="52"/>
  <c r="H25" i="52" s="1"/>
  <c r="M435" i="51"/>
  <c r="I435" i="51" s="1"/>
  <c r="M189" i="57"/>
  <c r="I189" i="57" s="1"/>
  <c r="L271" i="56"/>
  <c r="H271" i="56" s="1"/>
  <c r="K189" i="59"/>
  <c r="G189" i="59" s="1"/>
  <c r="K271" i="56"/>
  <c r="G271" i="56" s="1"/>
  <c r="M337" i="56"/>
  <c r="I337" i="56" s="1"/>
  <c r="L9" i="51"/>
  <c r="H9" i="51" s="1"/>
  <c r="L9" i="59"/>
  <c r="H9" i="59" s="1"/>
  <c r="M9" i="59"/>
  <c r="I9" i="59" s="1"/>
  <c r="M255" i="55"/>
  <c r="I255" i="55" s="1"/>
  <c r="K91" i="51"/>
  <c r="G91" i="51" s="1"/>
  <c r="M91" i="59"/>
  <c r="I91" i="59" s="1"/>
  <c r="K91" i="59"/>
  <c r="G91" i="59" s="1"/>
  <c r="K419" i="56"/>
  <c r="G419" i="56" s="1"/>
  <c r="K501" i="56"/>
  <c r="G501" i="56" s="1"/>
  <c r="M91" i="52"/>
  <c r="I91" i="52" s="1"/>
  <c r="L91" i="57"/>
  <c r="H91" i="57" s="1"/>
  <c r="M173" i="56"/>
  <c r="I173" i="56" s="1"/>
  <c r="L255" i="51"/>
  <c r="H255" i="51" s="1"/>
  <c r="L337" i="52"/>
  <c r="H337" i="52" s="1"/>
  <c r="L255" i="58"/>
  <c r="H255" i="58" s="1"/>
  <c r="L337" i="54"/>
  <c r="H337" i="54" s="1"/>
  <c r="K337" i="53"/>
  <c r="G337" i="53" s="1"/>
  <c r="K419" i="54"/>
  <c r="G419" i="54" s="1"/>
  <c r="L255" i="57"/>
  <c r="H255" i="57" s="1"/>
  <c r="L337" i="59"/>
  <c r="H337" i="59" s="1"/>
  <c r="M501" i="53"/>
  <c r="I501" i="53" s="1"/>
  <c r="K337" i="50"/>
  <c r="G337" i="50" s="1"/>
  <c r="K419" i="51"/>
  <c r="G419" i="51" s="1"/>
  <c r="L419" i="59"/>
  <c r="H419" i="59" s="1"/>
  <c r="M501" i="50"/>
  <c r="I501" i="50" s="1"/>
  <c r="K9" i="52"/>
  <c r="G9" i="52" s="1"/>
  <c r="L91" i="54"/>
  <c r="H91" i="54" s="1"/>
  <c r="M91" i="53"/>
  <c r="I91" i="53" s="1"/>
  <c r="M9" i="51"/>
  <c r="I9" i="51" s="1"/>
  <c r="K9" i="58"/>
  <c r="G9" i="58" s="1"/>
  <c r="K255" i="55"/>
  <c r="G255" i="55" s="1"/>
  <c r="M9" i="55"/>
  <c r="I9" i="55" s="1"/>
  <c r="K173" i="51"/>
  <c r="G173" i="51" s="1"/>
  <c r="M501" i="56"/>
  <c r="I501" i="56" s="1"/>
  <c r="L173" i="59"/>
  <c r="H173" i="59" s="1"/>
  <c r="L173" i="56"/>
  <c r="H173" i="56" s="1"/>
  <c r="K255" i="52"/>
  <c r="G255" i="52" s="1"/>
  <c r="L255" i="52"/>
  <c r="H255" i="52" s="1"/>
  <c r="M255" i="58"/>
  <c r="I255" i="58" s="1"/>
  <c r="L173" i="57"/>
  <c r="H173" i="57" s="1"/>
  <c r="K173" i="57"/>
  <c r="G173" i="57" s="1"/>
  <c r="M419" i="55"/>
  <c r="I419" i="55" s="1"/>
  <c r="L419" i="54"/>
  <c r="H419" i="54" s="1"/>
  <c r="K337" i="51"/>
  <c r="G337" i="51" s="1"/>
  <c r="K501" i="52"/>
  <c r="G501" i="52" s="1"/>
  <c r="K337" i="59"/>
  <c r="G337" i="59" s="1"/>
  <c r="L501" i="58"/>
  <c r="H501" i="58" s="1"/>
  <c r="M419" i="59"/>
  <c r="I419" i="59" s="1"/>
  <c r="K337" i="57"/>
  <c r="G337" i="57" s="1"/>
  <c r="K501" i="51"/>
  <c r="G501" i="51" s="1"/>
  <c r="K501" i="57"/>
  <c r="G501" i="57" s="1"/>
  <c r="L9" i="50"/>
  <c r="H9" i="50" s="1"/>
  <c r="M91" i="56"/>
  <c r="I91" i="56" s="1"/>
  <c r="K9" i="56"/>
  <c r="G9" i="56" s="1"/>
  <c r="M91" i="51"/>
  <c r="I91" i="51" s="1"/>
  <c r="L9" i="55"/>
  <c r="H9" i="55" s="1"/>
  <c r="M91" i="58"/>
  <c r="I91" i="58" s="1"/>
  <c r="L9" i="57"/>
  <c r="H9" i="57" s="1"/>
  <c r="M255" i="56"/>
  <c r="I255" i="56" s="1"/>
  <c r="M91" i="55"/>
  <c r="I91" i="55" s="1"/>
  <c r="K91" i="55"/>
  <c r="G91" i="55" s="1"/>
  <c r="L173" i="55"/>
  <c r="H173" i="55" s="1"/>
  <c r="K91" i="52"/>
  <c r="G91" i="52" s="1"/>
  <c r="K255" i="54"/>
  <c r="G255" i="54" s="1"/>
  <c r="L173" i="50"/>
  <c r="H173" i="50" s="1"/>
  <c r="M255" i="59"/>
  <c r="I255" i="59" s="1"/>
  <c r="K337" i="55"/>
  <c r="G337" i="55" s="1"/>
  <c r="M501" i="54"/>
  <c r="I501" i="54" s="1"/>
  <c r="L337" i="51"/>
  <c r="H337" i="51" s="1"/>
  <c r="K337" i="58"/>
  <c r="G337" i="58" s="1"/>
  <c r="L501" i="52"/>
  <c r="H501" i="52" s="1"/>
  <c r="M255" i="57"/>
  <c r="I255" i="57" s="1"/>
  <c r="L337" i="57"/>
  <c r="H337" i="57" s="1"/>
  <c r="L501" i="51"/>
  <c r="H501" i="51" s="1"/>
  <c r="L419" i="51"/>
  <c r="H419" i="51" s="1"/>
  <c r="K419" i="53"/>
  <c r="G419" i="53" s="1"/>
  <c r="K419" i="50"/>
  <c r="G419" i="50" s="1"/>
  <c r="K173" i="58"/>
  <c r="G173" i="58" s="1"/>
  <c r="L173" i="54"/>
  <c r="H173" i="54" s="1"/>
  <c r="L337" i="56"/>
  <c r="H337" i="56" s="1"/>
  <c r="K91" i="58"/>
  <c r="G91" i="58" s="1"/>
  <c r="M91" i="54"/>
  <c r="I91" i="54" s="1"/>
  <c r="L9" i="52"/>
  <c r="H9" i="52" s="1"/>
  <c r="L9" i="53"/>
  <c r="H9" i="53" s="1"/>
  <c r="L91" i="50"/>
  <c r="H91" i="50" s="1"/>
  <c r="M419" i="56"/>
  <c r="I419" i="56" s="1"/>
  <c r="L173" i="52"/>
  <c r="H173" i="52" s="1"/>
  <c r="M91" i="57"/>
  <c r="I91" i="57" s="1"/>
  <c r="L255" i="56"/>
  <c r="H255" i="56" s="1"/>
  <c r="M173" i="55"/>
  <c r="I173" i="55" s="1"/>
  <c r="K255" i="51"/>
  <c r="G255" i="51" s="1"/>
  <c r="M255" i="51"/>
  <c r="I255" i="51" s="1"/>
  <c r="K255" i="59"/>
  <c r="G255" i="59" s="1"/>
  <c r="L337" i="53"/>
  <c r="H337" i="53" s="1"/>
  <c r="L337" i="58"/>
  <c r="H337" i="58" s="1"/>
  <c r="K255" i="50"/>
  <c r="G255" i="50" s="1"/>
  <c r="K501" i="55"/>
  <c r="G501" i="55" s="1"/>
  <c r="M501" i="55"/>
  <c r="I501" i="55" s="1"/>
  <c r="L337" i="50"/>
  <c r="H337" i="50" s="1"/>
  <c r="L419" i="53"/>
  <c r="H419" i="53" s="1"/>
  <c r="M501" i="59"/>
  <c r="I501" i="59" s="1"/>
  <c r="L419" i="57"/>
  <c r="H419" i="57" s="1"/>
  <c r="K501" i="50"/>
  <c r="G501" i="50" s="1"/>
  <c r="M173" i="58"/>
  <c r="I173" i="58" s="1"/>
  <c r="K9" i="59"/>
  <c r="G9" i="59" s="1"/>
  <c r="M9" i="56"/>
  <c r="I9" i="56" s="1"/>
  <c r="L91" i="56"/>
  <c r="H91" i="56" s="1"/>
  <c r="L501" i="56"/>
  <c r="H501" i="56" s="1"/>
  <c r="L255" i="54"/>
  <c r="H255" i="54" s="1"/>
  <c r="K173" i="56"/>
  <c r="G173" i="56" s="1"/>
  <c r="L255" i="53"/>
  <c r="H255" i="53" s="1"/>
  <c r="M419" i="54"/>
  <c r="I419" i="54" s="1"/>
  <c r="L419" i="52"/>
  <c r="H419" i="52" s="1"/>
  <c r="L501" i="55"/>
  <c r="H501" i="55" s="1"/>
  <c r="M419" i="51"/>
  <c r="I419" i="51" s="1"/>
  <c r="K419" i="57"/>
  <c r="G419" i="57" s="1"/>
  <c r="L91" i="58"/>
  <c r="H91" i="58" s="1"/>
  <c r="L91" i="51"/>
  <c r="H91" i="51" s="1"/>
  <c r="L255" i="55"/>
  <c r="H255" i="55" s="1"/>
  <c r="K91" i="53"/>
  <c r="G91" i="53" s="1"/>
  <c r="M91" i="50"/>
  <c r="I91" i="50" s="1"/>
  <c r="L173" i="53"/>
  <c r="H173" i="53" s="1"/>
  <c r="K173" i="53"/>
  <c r="G173" i="53" s="1"/>
  <c r="K337" i="52"/>
  <c r="G337" i="52" s="1"/>
  <c r="M337" i="51"/>
  <c r="I337" i="51" s="1"/>
  <c r="M255" i="50"/>
  <c r="I255" i="50" s="1"/>
  <c r="K501" i="53"/>
  <c r="G501" i="53" s="1"/>
  <c r="L419" i="58"/>
  <c r="H419" i="58" s="1"/>
  <c r="L419" i="50"/>
  <c r="H419" i="50" s="1"/>
  <c r="K91" i="56"/>
  <c r="G91" i="56" s="1"/>
  <c r="K337" i="56"/>
  <c r="G337" i="56" s="1"/>
  <c r="M9" i="53"/>
  <c r="I9" i="53" s="1"/>
  <c r="L91" i="59"/>
  <c r="H91" i="59" s="1"/>
  <c r="L91" i="55"/>
  <c r="H91" i="55" s="1"/>
  <c r="L91" i="52"/>
  <c r="H91" i="52" s="1"/>
  <c r="K337" i="54"/>
  <c r="G337" i="54" s="1"/>
  <c r="L255" i="59"/>
  <c r="H255" i="59" s="1"/>
  <c r="L419" i="55"/>
  <c r="H419" i="55" s="1"/>
  <c r="M501" i="52"/>
  <c r="I501" i="52" s="1"/>
  <c r="M501" i="58"/>
  <c r="I501" i="58" s="1"/>
  <c r="K419" i="59"/>
  <c r="G419" i="59" s="1"/>
  <c r="L501" i="50"/>
  <c r="H501" i="50" s="1"/>
  <c r="M173" i="54"/>
  <c r="I173" i="54" s="1"/>
  <c r="M9" i="52"/>
  <c r="I9" i="52" s="1"/>
  <c r="K9" i="55"/>
  <c r="G9" i="55" s="1"/>
  <c r="K9" i="57"/>
  <c r="G9" i="57" s="1"/>
  <c r="M173" i="52"/>
  <c r="I173" i="52" s="1"/>
  <c r="K173" i="59"/>
  <c r="G173" i="59" s="1"/>
  <c r="M173" i="50"/>
  <c r="I173" i="50" s="1"/>
  <c r="K255" i="53"/>
  <c r="G255" i="53" s="1"/>
  <c r="L501" i="54"/>
  <c r="H501" i="54" s="1"/>
  <c r="K419" i="52"/>
  <c r="G419" i="52" s="1"/>
  <c r="M337" i="57"/>
  <c r="I337" i="57" s="1"/>
  <c r="M501" i="51"/>
  <c r="I501" i="51" s="1"/>
  <c r="L501" i="57"/>
  <c r="H501" i="57" s="1"/>
  <c r="K91" i="54"/>
  <c r="G91" i="54" s="1"/>
  <c r="L91" i="53"/>
  <c r="H91" i="53" s="1"/>
  <c r="M173" i="59"/>
  <c r="I173" i="59" s="1"/>
  <c r="K173" i="50"/>
  <c r="G173" i="50" s="1"/>
  <c r="L255" i="50"/>
  <c r="H255" i="50" s="1"/>
  <c r="M419" i="53"/>
  <c r="I419" i="53" s="1"/>
  <c r="M501" i="57"/>
  <c r="I501" i="57" s="1"/>
  <c r="L9" i="56"/>
  <c r="H9" i="56" s="1"/>
  <c r="K9" i="53"/>
  <c r="G9" i="53" s="1"/>
  <c r="M255" i="54"/>
  <c r="I255" i="54" s="1"/>
  <c r="M337" i="54"/>
  <c r="I337" i="54" s="1"/>
  <c r="K419" i="55"/>
  <c r="G419" i="55" s="1"/>
  <c r="L501" i="53"/>
  <c r="H501" i="53" s="1"/>
  <c r="M419" i="50"/>
  <c r="I419" i="50" s="1"/>
  <c r="K9" i="54"/>
  <c r="G9" i="54" s="1"/>
  <c r="M9" i="58"/>
  <c r="I9" i="58" s="1"/>
  <c r="K173" i="55"/>
  <c r="G173" i="55" s="1"/>
  <c r="M337" i="52"/>
  <c r="I337" i="52" s="1"/>
  <c r="M419" i="52"/>
  <c r="I419" i="52" s="1"/>
  <c r="M419" i="58"/>
  <c r="I419" i="58" s="1"/>
  <c r="M419" i="57"/>
  <c r="I419" i="57" s="1"/>
  <c r="K173" i="54"/>
  <c r="G173" i="54" s="1"/>
  <c r="M9" i="57"/>
  <c r="I9" i="57" s="1"/>
  <c r="M173" i="53"/>
  <c r="I173" i="53" s="1"/>
  <c r="M255" i="53"/>
  <c r="I255" i="53" s="1"/>
  <c r="K501" i="54"/>
  <c r="G501" i="54" s="1"/>
  <c r="K501" i="58"/>
  <c r="G501" i="58" s="1"/>
  <c r="K9" i="51"/>
  <c r="G9" i="51" s="1"/>
  <c r="M173" i="51"/>
  <c r="I173" i="51" s="1"/>
  <c r="M337" i="58"/>
  <c r="I337" i="58" s="1"/>
  <c r="K255" i="58"/>
  <c r="G255" i="58" s="1"/>
  <c r="M9" i="54"/>
  <c r="I9" i="54" s="1"/>
  <c r="K91" i="57"/>
  <c r="G91" i="57" s="1"/>
  <c r="M337" i="53"/>
  <c r="I337" i="53" s="1"/>
  <c r="L9" i="58"/>
  <c r="H9" i="58" s="1"/>
  <c r="M255" i="52"/>
  <c r="I255" i="52" s="1"/>
  <c r="M337" i="59"/>
  <c r="I337" i="59" s="1"/>
  <c r="K91" i="50"/>
  <c r="G91" i="50" s="1"/>
  <c r="L9" i="54"/>
  <c r="H9" i="54" s="1"/>
  <c r="K173" i="52"/>
  <c r="G173" i="52" s="1"/>
  <c r="K255" i="57"/>
  <c r="G255" i="57" s="1"/>
  <c r="M337" i="50"/>
  <c r="I337" i="50" s="1"/>
  <c r="L337" i="55"/>
  <c r="H337" i="55" s="1"/>
  <c r="K501" i="59"/>
  <c r="G501" i="59" s="1"/>
  <c r="M9" i="50"/>
  <c r="I9" i="50" s="1"/>
  <c r="M337" i="55"/>
  <c r="I337" i="55" s="1"/>
  <c r="K9" i="50"/>
  <c r="G9" i="50" s="1"/>
  <c r="L501" i="59"/>
  <c r="H501" i="59" s="1"/>
  <c r="L419" i="56"/>
  <c r="H419" i="56" s="1"/>
  <c r="M173" i="57"/>
  <c r="I173" i="57" s="1"/>
  <c r="L173" i="58"/>
  <c r="H173" i="58" s="1"/>
  <c r="K419" i="58"/>
  <c r="G419" i="58" s="1"/>
  <c r="K255" i="56"/>
  <c r="G255" i="56" s="1"/>
  <c r="L173" i="51"/>
  <c r="H173" i="51" s="1"/>
  <c r="G111" i="63"/>
  <c r="H193" i="63"/>
  <c r="H521" i="63"/>
  <c r="F29" i="63"/>
  <c r="F439" i="63"/>
  <c r="H357" i="63"/>
  <c r="H275" i="63"/>
  <c r="G357" i="63"/>
  <c r="G521" i="63"/>
  <c r="G275" i="63"/>
  <c r="F357" i="63"/>
  <c r="G193" i="63"/>
  <c r="F111" i="63"/>
  <c r="F275" i="63"/>
  <c r="H29" i="63"/>
  <c r="F193" i="63"/>
  <c r="F521" i="63"/>
  <c r="H439" i="63"/>
  <c r="G29" i="63"/>
  <c r="H111" i="63"/>
  <c r="G439" i="63"/>
  <c r="K31" i="50"/>
  <c r="G31" i="50" s="1"/>
  <c r="M31" i="50"/>
  <c r="I31" i="50" s="1"/>
  <c r="K31" i="58"/>
  <c r="G31" i="58" s="1"/>
  <c r="M113" i="55"/>
  <c r="I113" i="55" s="1"/>
  <c r="L195" i="57"/>
  <c r="H195" i="57" s="1"/>
  <c r="L113" i="55"/>
  <c r="H113" i="55" s="1"/>
  <c r="M31" i="57"/>
  <c r="I31" i="57" s="1"/>
  <c r="K113" i="51"/>
  <c r="G113" i="51" s="1"/>
  <c r="M359" i="50"/>
  <c r="I359" i="50" s="1"/>
  <c r="K195" i="53"/>
  <c r="G195" i="53" s="1"/>
  <c r="K113" i="56"/>
  <c r="G113" i="56" s="1"/>
  <c r="L113" i="52"/>
  <c r="H113" i="52" s="1"/>
  <c r="K277" i="54"/>
  <c r="G277" i="54" s="1"/>
  <c r="M359" i="57"/>
  <c r="I359" i="57" s="1"/>
  <c r="L277" i="55"/>
  <c r="H277" i="55" s="1"/>
  <c r="M195" i="56"/>
  <c r="I195" i="56" s="1"/>
  <c r="L523" i="57"/>
  <c r="H523" i="57" s="1"/>
  <c r="K441" i="57"/>
  <c r="G441" i="57" s="1"/>
  <c r="K359" i="51"/>
  <c r="G359" i="51" s="1"/>
  <c r="M523" i="54"/>
  <c r="I523" i="54" s="1"/>
  <c r="K441" i="54"/>
  <c r="G441" i="54" s="1"/>
  <c r="M523" i="59"/>
  <c r="I523" i="59" s="1"/>
  <c r="K523" i="59"/>
  <c r="G523" i="59" s="1"/>
  <c r="K523" i="51"/>
  <c r="G523" i="51" s="1"/>
  <c r="L441" i="52"/>
  <c r="H441" i="52" s="1"/>
  <c r="M441" i="58"/>
  <c r="I441" i="58" s="1"/>
  <c r="K441" i="56"/>
  <c r="G441" i="56" s="1"/>
  <c r="L195" i="50"/>
  <c r="H195" i="50" s="1"/>
  <c r="L31" i="50"/>
  <c r="H31" i="50" s="1"/>
  <c r="M113" i="53"/>
  <c r="I113" i="53" s="1"/>
  <c r="M31" i="53"/>
  <c r="I31" i="53" s="1"/>
  <c r="K31" i="53"/>
  <c r="G31" i="53" s="1"/>
  <c r="M113" i="54"/>
  <c r="I113" i="54" s="1"/>
  <c r="L31" i="59"/>
  <c r="H31" i="59" s="1"/>
  <c r="K359" i="50"/>
  <c r="G359" i="50" s="1"/>
  <c r="K113" i="50"/>
  <c r="G113" i="50" s="1"/>
  <c r="L195" i="59"/>
  <c r="H195" i="59" s="1"/>
  <c r="L277" i="57"/>
  <c r="H277" i="57" s="1"/>
  <c r="M523" i="53"/>
  <c r="I523" i="53" s="1"/>
  <c r="M441" i="53"/>
  <c r="I441" i="53" s="1"/>
  <c r="L113" i="56"/>
  <c r="H113" i="56" s="1"/>
  <c r="M359" i="54"/>
  <c r="I359" i="54" s="1"/>
  <c r="K195" i="52"/>
  <c r="G195" i="52" s="1"/>
  <c r="K441" i="50"/>
  <c r="G441" i="50" s="1"/>
  <c r="L277" i="51"/>
  <c r="H277" i="51" s="1"/>
  <c r="L359" i="59"/>
  <c r="H359" i="59" s="1"/>
  <c r="M277" i="56"/>
  <c r="I277" i="56" s="1"/>
  <c r="L277" i="52"/>
  <c r="H277" i="52" s="1"/>
  <c r="L359" i="52"/>
  <c r="H359" i="52" s="1"/>
  <c r="L441" i="55"/>
  <c r="H441" i="55" s="1"/>
  <c r="M523" i="55"/>
  <c r="I523" i="55" s="1"/>
  <c r="L523" i="58"/>
  <c r="H523" i="58" s="1"/>
  <c r="L441" i="56"/>
  <c r="H441" i="56" s="1"/>
  <c r="K441" i="58"/>
  <c r="G441" i="58" s="1"/>
  <c r="K195" i="50"/>
  <c r="G195" i="50" s="1"/>
  <c r="K113" i="54"/>
  <c r="G113" i="54" s="1"/>
  <c r="K31" i="51"/>
  <c r="G31" i="51" s="1"/>
  <c r="M31" i="59"/>
  <c r="I31" i="59" s="1"/>
  <c r="L31" i="55"/>
  <c r="H31" i="55" s="1"/>
  <c r="K195" i="57"/>
  <c r="G195" i="57" s="1"/>
  <c r="K113" i="57"/>
  <c r="G113" i="57" s="1"/>
  <c r="M113" i="50"/>
  <c r="I113" i="50" s="1"/>
  <c r="M113" i="51"/>
  <c r="I113" i="51" s="1"/>
  <c r="L277" i="54"/>
  <c r="H277" i="54" s="1"/>
  <c r="K359" i="57"/>
  <c r="G359" i="57" s="1"/>
  <c r="L277" i="53"/>
  <c r="H277" i="53" s="1"/>
  <c r="K113" i="59"/>
  <c r="G113" i="59" s="1"/>
  <c r="M277" i="57"/>
  <c r="I277" i="57" s="1"/>
  <c r="L195" i="56"/>
  <c r="H195" i="56" s="1"/>
  <c r="M441" i="50"/>
  <c r="I441" i="50" s="1"/>
  <c r="M441" i="57"/>
  <c r="I441" i="57" s="1"/>
  <c r="M523" i="57"/>
  <c r="I523" i="57" s="1"/>
  <c r="M277" i="58"/>
  <c r="I277" i="58" s="1"/>
  <c r="K523" i="54"/>
  <c r="G523" i="54" s="1"/>
  <c r="L359" i="51"/>
  <c r="H359" i="51" s="1"/>
  <c r="L441" i="51"/>
  <c r="H441" i="51" s="1"/>
  <c r="L523" i="55"/>
  <c r="H523" i="55" s="1"/>
  <c r="M359" i="56"/>
  <c r="I359" i="56" s="1"/>
  <c r="M523" i="56"/>
  <c r="I523" i="56" s="1"/>
  <c r="L523" i="52"/>
  <c r="H523" i="52" s="1"/>
  <c r="M31" i="51"/>
  <c r="I31" i="51" s="1"/>
  <c r="L31" i="56"/>
  <c r="H31" i="56" s="1"/>
  <c r="L113" i="53"/>
  <c r="H113" i="53" s="1"/>
  <c r="M31" i="58"/>
  <c r="I31" i="58" s="1"/>
  <c r="L31" i="51"/>
  <c r="H31" i="51" s="1"/>
  <c r="M31" i="52"/>
  <c r="I31" i="52" s="1"/>
  <c r="M113" i="57"/>
  <c r="I113" i="57" s="1"/>
  <c r="L113" i="50"/>
  <c r="H113" i="50" s="1"/>
  <c r="M195" i="53"/>
  <c r="I195" i="53" s="1"/>
  <c r="M113" i="52"/>
  <c r="I113" i="52" s="1"/>
  <c r="K277" i="53"/>
  <c r="G277" i="53" s="1"/>
  <c r="M195" i="51"/>
  <c r="I195" i="51" s="1"/>
  <c r="K523" i="53"/>
  <c r="G523" i="53" s="1"/>
  <c r="L359" i="57"/>
  <c r="H359" i="57" s="1"/>
  <c r="M195" i="52"/>
  <c r="I195" i="52" s="1"/>
  <c r="L523" i="50"/>
  <c r="H523" i="50" s="1"/>
  <c r="L195" i="58"/>
  <c r="H195" i="58" s="1"/>
  <c r="M277" i="51"/>
  <c r="I277" i="51" s="1"/>
  <c r="L359" i="55"/>
  <c r="H359" i="55" s="1"/>
  <c r="M441" i="54"/>
  <c r="I441" i="54" s="1"/>
  <c r="K277" i="52"/>
  <c r="G277" i="52" s="1"/>
  <c r="K359" i="58"/>
  <c r="G359" i="58" s="1"/>
  <c r="K523" i="55"/>
  <c r="G523" i="55" s="1"/>
  <c r="K441" i="55"/>
  <c r="G441" i="55" s="1"/>
  <c r="K441" i="52"/>
  <c r="G441" i="52" s="1"/>
  <c r="L441" i="58"/>
  <c r="H441" i="58" s="1"/>
  <c r="L31" i="54"/>
  <c r="H31" i="54" s="1"/>
  <c r="M195" i="57"/>
  <c r="I195" i="57" s="1"/>
  <c r="L359" i="53"/>
  <c r="H359" i="53" s="1"/>
  <c r="M277" i="50"/>
  <c r="I277" i="50" s="1"/>
  <c r="K195" i="59"/>
  <c r="G195" i="59" s="1"/>
  <c r="M113" i="59"/>
  <c r="I113" i="59" s="1"/>
  <c r="M523" i="50"/>
  <c r="I523" i="50" s="1"/>
  <c r="K277" i="59"/>
  <c r="G277" i="59" s="1"/>
  <c r="K523" i="57"/>
  <c r="G523" i="57" s="1"/>
  <c r="K277" i="58"/>
  <c r="G277" i="58" s="1"/>
  <c r="L523" i="59"/>
  <c r="H523" i="59" s="1"/>
  <c r="L441" i="59"/>
  <c r="H441" i="59" s="1"/>
  <c r="K523" i="52"/>
  <c r="G523" i="52" s="1"/>
  <c r="L31" i="58"/>
  <c r="H31" i="58" s="1"/>
  <c r="L31" i="53"/>
  <c r="H31" i="53" s="1"/>
  <c r="K113" i="55"/>
  <c r="G113" i="55" s="1"/>
  <c r="L113" i="57"/>
  <c r="H113" i="57" s="1"/>
  <c r="L359" i="50"/>
  <c r="H359" i="50" s="1"/>
  <c r="M113" i="58"/>
  <c r="I113" i="58" s="1"/>
  <c r="L359" i="54"/>
  <c r="H359" i="54" s="1"/>
  <c r="L441" i="50"/>
  <c r="H441" i="50" s="1"/>
  <c r="L277" i="56"/>
  <c r="H277" i="56" s="1"/>
  <c r="L441" i="54"/>
  <c r="H441" i="54" s="1"/>
  <c r="M441" i="59"/>
  <c r="I441" i="59" s="1"/>
  <c r="L359" i="56"/>
  <c r="H359" i="56" s="1"/>
  <c r="M523" i="58"/>
  <c r="I523" i="58" s="1"/>
  <c r="K195" i="55"/>
  <c r="G195" i="55" s="1"/>
  <c r="M31" i="55"/>
  <c r="I31" i="55" s="1"/>
  <c r="K359" i="53"/>
  <c r="G359" i="53" s="1"/>
  <c r="L277" i="50"/>
  <c r="H277" i="50" s="1"/>
  <c r="K113" i="52"/>
  <c r="G113" i="52" s="1"/>
  <c r="L113" i="59"/>
  <c r="H113" i="59" s="1"/>
  <c r="M277" i="55"/>
  <c r="I277" i="55" s="1"/>
  <c r="M277" i="59"/>
  <c r="I277" i="59" s="1"/>
  <c r="K277" i="56"/>
  <c r="G277" i="56" s="1"/>
  <c r="M277" i="52"/>
  <c r="I277" i="52" s="1"/>
  <c r="K441" i="51"/>
  <c r="G441" i="51" s="1"/>
  <c r="K441" i="59"/>
  <c r="G441" i="59" s="1"/>
  <c r="M441" i="52"/>
  <c r="I441" i="52" s="1"/>
  <c r="K31" i="56"/>
  <c r="G31" i="56" s="1"/>
  <c r="K31" i="54"/>
  <c r="G31" i="54" s="1"/>
  <c r="L195" i="54"/>
  <c r="H195" i="54" s="1"/>
  <c r="K277" i="50"/>
  <c r="G277" i="50" s="1"/>
  <c r="L113" i="58"/>
  <c r="H113" i="58" s="1"/>
  <c r="L523" i="53"/>
  <c r="H523" i="53" s="1"/>
  <c r="K359" i="54"/>
  <c r="G359" i="54" s="1"/>
  <c r="M195" i="58"/>
  <c r="I195" i="58" s="1"/>
  <c r="M359" i="55"/>
  <c r="I359" i="55" s="1"/>
  <c r="M359" i="51"/>
  <c r="I359" i="51" s="1"/>
  <c r="M359" i="58"/>
  <c r="I359" i="58" s="1"/>
  <c r="K359" i="56"/>
  <c r="G359" i="56" s="1"/>
  <c r="K523" i="56"/>
  <c r="G523" i="56" s="1"/>
  <c r="M195" i="50"/>
  <c r="I195" i="50" s="1"/>
  <c r="K31" i="52"/>
  <c r="G31" i="52" s="1"/>
  <c r="L195" i="53"/>
  <c r="H195" i="53" s="1"/>
  <c r="L441" i="53"/>
  <c r="H441" i="53" s="1"/>
  <c r="K277" i="51"/>
  <c r="G277" i="51" s="1"/>
  <c r="L277" i="58"/>
  <c r="H277" i="58" s="1"/>
  <c r="K523" i="58"/>
  <c r="G523" i="58" s="1"/>
  <c r="K277" i="55"/>
  <c r="G277" i="55" s="1"/>
  <c r="L113" i="54"/>
  <c r="H113" i="54" s="1"/>
  <c r="L31" i="52"/>
  <c r="H31" i="52" s="1"/>
  <c r="M195" i="59"/>
  <c r="I195" i="59" s="1"/>
  <c r="K441" i="53"/>
  <c r="G441" i="53" s="1"/>
  <c r="K523" i="50"/>
  <c r="G523" i="50" s="1"/>
  <c r="M441" i="55"/>
  <c r="I441" i="55" s="1"/>
  <c r="L523" i="56"/>
  <c r="H523" i="56" s="1"/>
  <c r="K31" i="59"/>
  <c r="G31" i="59" s="1"/>
  <c r="M523" i="51"/>
  <c r="I523" i="51" s="1"/>
  <c r="M31" i="56"/>
  <c r="I31" i="56" s="1"/>
  <c r="M359" i="53"/>
  <c r="I359" i="53" s="1"/>
  <c r="L113" i="51"/>
  <c r="H113" i="51" s="1"/>
  <c r="M113" i="56"/>
  <c r="I113" i="56" s="1"/>
  <c r="L441" i="57"/>
  <c r="H441" i="57" s="1"/>
  <c r="M441" i="51"/>
  <c r="I441" i="51" s="1"/>
  <c r="M441" i="56"/>
  <c r="I441" i="56" s="1"/>
  <c r="L195" i="51"/>
  <c r="H195" i="51" s="1"/>
  <c r="M31" i="54"/>
  <c r="I31" i="54" s="1"/>
  <c r="K195" i="54"/>
  <c r="G195" i="54" s="1"/>
  <c r="M277" i="54"/>
  <c r="I277" i="54" s="1"/>
  <c r="K277" i="57"/>
  <c r="G277" i="57" s="1"/>
  <c r="K195" i="58"/>
  <c r="G195" i="58" s="1"/>
  <c r="L359" i="58"/>
  <c r="H359" i="58" s="1"/>
  <c r="M523" i="52"/>
  <c r="I523" i="52" s="1"/>
  <c r="M195" i="55"/>
  <c r="I195" i="55" s="1"/>
  <c r="K359" i="59"/>
  <c r="G359" i="59" s="1"/>
  <c r="K113" i="58"/>
  <c r="G113" i="58" s="1"/>
  <c r="L523" i="54"/>
  <c r="H523" i="54" s="1"/>
  <c r="K195" i="56"/>
  <c r="G195" i="56" s="1"/>
  <c r="M277" i="53"/>
  <c r="I277" i="53" s="1"/>
  <c r="K359" i="52"/>
  <c r="G359" i="52" s="1"/>
  <c r="L195" i="52"/>
  <c r="H195" i="52" s="1"/>
  <c r="M359" i="59"/>
  <c r="I359" i="59" s="1"/>
  <c r="L31" i="57"/>
  <c r="H31" i="57" s="1"/>
  <c r="K195" i="51"/>
  <c r="G195" i="51" s="1"/>
  <c r="L523" i="51"/>
  <c r="H523" i="51" s="1"/>
  <c r="K31" i="55"/>
  <c r="G31" i="55" s="1"/>
  <c r="M195" i="54"/>
  <c r="I195" i="54" s="1"/>
  <c r="L195" i="55"/>
  <c r="H195" i="55" s="1"/>
  <c r="L277" i="59"/>
  <c r="H277" i="59" s="1"/>
  <c r="M359" i="52"/>
  <c r="I359" i="52" s="1"/>
  <c r="K31" i="57"/>
  <c r="G31" i="57" s="1"/>
  <c r="K113" i="53"/>
  <c r="G113" i="53" s="1"/>
  <c r="K359" i="55"/>
  <c r="G359" i="55" s="1"/>
  <c r="K180" i="50"/>
  <c r="G180" i="50" s="1"/>
  <c r="L16" i="59"/>
  <c r="H16" i="59" s="1"/>
  <c r="L16" i="54"/>
  <c r="H16" i="54" s="1"/>
  <c r="M180" i="53"/>
  <c r="I180" i="53" s="1"/>
  <c r="M16" i="52"/>
  <c r="I16" i="52" s="1"/>
  <c r="K180" i="53"/>
  <c r="G180" i="53" s="1"/>
  <c r="M262" i="52"/>
  <c r="I262" i="52" s="1"/>
  <c r="L98" i="56"/>
  <c r="H98" i="56" s="1"/>
  <c r="K180" i="57"/>
  <c r="G180" i="57" s="1"/>
  <c r="K262" i="55"/>
  <c r="G262" i="55" s="1"/>
  <c r="K180" i="59"/>
  <c r="G180" i="59" s="1"/>
  <c r="K262" i="59"/>
  <c r="G262" i="59" s="1"/>
  <c r="K344" i="52"/>
  <c r="G344" i="52" s="1"/>
  <c r="L262" i="50"/>
  <c r="H262" i="50" s="1"/>
  <c r="M180" i="54"/>
  <c r="I180" i="54" s="1"/>
  <c r="L344" i="57"/>
  <c r="H344" i="57" s="1"/>
  <c r="L344" i="56"/>
  <c r="H344" i="56" s="1"/>
  <c r="L262" i="58"/>
  <c r="H262" i="58" s="1"/>
  <c r="M262" i="54"/>
  <c r="I262" i="54" s="1"/>
  <c r="L508" i="53"/>
  <c r="H508" i="53" s="1"/>
  <c r="K508" i="56"/>
  <c r="G508" i="56" s="1"/>
  <c r="M508" i="59"/>
  <c r="I508" i="59" s="1"/>
  <c r="M426" i="50"/>
  <c r="I426" i="50" s="1"/>
  <c r="M508" i="56"/>
  <c r="I508" i="56" s="1"/>
  <c r="K426" i="54"/>
  <c r="G426" i="54" s="1"/>
  <c r="L426" i="51"/>
  <c r="H426" i="51" s="1"/>
  <c r="L180" i="50"/>
  <c r="H180" i="50" s="1"/>
  <c r="M16" i="56"/>
  <c r="I16" i="56" s="1"/>
  <c r="M16" i="53"/>
  <c r="I16" i="53" s="1"/>
  <c r="K16" i="57"/>
  <c r="G16" i="57" s="1"/>
  <c r="M16" i="55"/>
  <c r="I16" i="55" s="1"/>
  <c r="K16" i="55"/>
  <c r="G16" i="55" s="1"/>
  <c r="L262" i="52"/>
  <c r="H262" i="52" s="1"/>
  <c r="L180" i="55"/>
  <c r="H180" i="55" s="1"/>
  <c r="M98" i="51"/>
  <c r="I98" i="51" s="1"/>
  <c r="K98" i="51"/>
  <c r="G98" i="51" s="1"/>
  <c r="L180" i="56"/>
  <c r="H180" i="56" s="1"/>
  <c r="K344" i="55"/>
  <c r="G344" i="55" s="1"/>
  <c r="L180" i="58"/>
  <c r="H180" i="58" s="1"/>
  <c r="L262" i="56"/>
  <c r="H262" i="56" s="1"/>
  <c r="M344" i="55"/>
  <c r="I344" i="55" s="1"/>
  <c r="L344" i="53"/>
  <c r="H344" i="53" s="1"/>
  <c r="M262" i="51"/>
  <c r="I262" i="51" s="1"/>
  <c r="K426" i="55"/>
  <c r="G426" i="55" s="1"/>
  <c r="L508" i="52"/>
  <c r="H508" i="52" s="1"/>
  <c r="L508" i="56"/>
  <c r="H508" i="56" s="1"/>
  <c r="K344" i="54"/>
  <c r="G344" i="54" s="1"/>
  <c r="L508" i="59"/>
  <c r="H508" i="59" s="1"/>
  <c r="L344" i="58"/>
  <c r="H344" i="58" s="1"/>
  <c r="L426" i="56"/>
  <c r="H426" i="56" s="1"/>
  <c r="L508" i="54"/>
  <c r="H508" i="54" s="1"/>
  <c r="L508" i="58"/>
  <c r="H508" i="58" s="1"/>
  <c r="M180" i="50"/>
  <c r="I180" i="50" s="1"/>
  <c r="K16" i="59"/>
  <c r="G16" i="59" s="1"/>
  <c r="L16" i="57"/>
  <c r="H16" i="57" s="1"/>
  <c r="L16" i="51"/>
  <c r="H16" i="51" s="1"/>
  <c r="K98" i="57"/>
  <c r="G98" i="57" s="1"/>
  <c r="K16" i="53"/>
  <c r="G16" i="53" s="1"/>
  <c r="K180" i="55"/>
  <c r="G180" i="55" s="1"/>
  <c r="K98" i="52"/>
  <c r="G98" i="52" s="1"/>
  <c r="K180" i="52"/>
  <c r="G180" i="52" s="1"/>
  <c r="M262" i="55"/>
  <c r="I262" i="55" s="1"/>
  <c r="M180" i="57"/>
  <c r="I180" i="57" s="1"/>
  <c r="K262" i="53"/>
  <c r="G262" i="53" s="1"/>
  <c r="K262" i="57"/>
  <c r="G262" i="57" s="1"/>
  <c r="L262" i="59"/>
  <c r="H262" i="59" s="1"/>
  <c r="M180" i="58"/>
  <c r="I180" i="58" s="1"/>
  <c r="M508" i="52"/>
  <c r="I508" i="52" s="1"/>
  <c r="M344" i="59"/>
  <c r="I344" i="59" s="1"/>
  <c r="K508" i="55"/>
  <c r="G508" i="55" s="1"/>
  <c r="L262" i="54"/>
  <c r="H262" i="54" s="1"/>
  <c r="L344" i="54"/>
  <c r="H344" i="54" s="1"/>
  <c r="M426" i="59"/>
  <c r="I426" i="59" s="1"/>
  <c r="M508" i="57"/>
  <c r="I508" i="57" s="1"/>
  <c r="K426" i="53"/>
  <c r="G426" i="53" s="1"/>
  <c r="K508" i="59"/>
  <c r="G508" i="59" s="1"/>
  <c r="M426" i="58"/>
  <c r="I426" i="58" s="1"/>
  <c r="L508" i="51"/>
  <c r="H508" i="51" s="1"/>
  <c r="K16" i="50"/>
  <c r="G16" i="50" s="1"/>
  <c r="L16" i="56"/>
  <c r="H16" i="56" s="1"/>
  <c r="L98" i="59"/>
  <c r="H98" i="59" s="1"/>
  <c r="L98" i="55"/>
  <c r="H98" i="55" s="1"/>
  <c r="L16" i="52"/>
  <c r="H16" i="52" s="1"/>
  <c r="L180" i="53"/>
  <c r="H180" i="53" s="1"/>
  <c r="M98" i="52"/>
  <c r="I98" i="52" s="1"/>
  <c r="K98" i="56"/>
  <c r="G98" i="56" s="1"/>
  <c r="M98" i="58"/>
  <c r="I98" i="58" s="1"/>
  <c r="L180" i="59"/>
  <c r="H180" i="59" s="1"/>
  <c r="M98" i="54"/>
  <c r="I98" i="54" s="1"/>
  <c r="L180" i="51"/>
  <c r="H180" i="51" s="1"/>
  <c r="M262" i="59"/>
  <c r="I262" i="59" s="1"/>
  <c r="K180" i="54"/>
  <c r="G180" i="54" s="1"/>
  <c r="M344" i="50"/>
  <c r="I344" i="50" s="1"/>
  <c r="K344" i="50"/>
  <c r="G344" i="50" s="1"/>
  <c r="M262" i="58"/>
  <c r="I262" i="58" s="1"/>
  <c r="L426" i="55"/>
  <c r="H426" i="55" s="1"/>
  <c r="M344" i="53"/>
  <c r="I344" i="53" s="1"/>
  <c r="K508" i="57"/>
  <c r="G508" i="57" s="1"/>
  <c r="M508" i="50"/>
  <c r="I508" i="50" s="1"/>
  <c r="M426" i="57"/>
  <c r="I426" i="57" s="1"/>
  <c r="M426" i="56"/>
  <c r="I426" i="56" s="1"/>
  <c r="K426" i="59"/>
  <c r="G426" i="59" s="1"/>
  <c r="M426" i="54"/>
  <c r="I426" i="54" s="1"/>
  <c r="M508" i="58"/>
  <c r="I508" i="58" s="1"/>
  <c r="K98" i="55"/>
  <c r="G98" i="55" s="1"/>
  <c r="K16" i="54"/>
  <c r="G16" i="54" s="1"/>
  <c r="L16" i="55"/>
  <c r="H16" i="55" s="1"/>
  <c r="K262" i="52"/>
  <c r="G262" i="52" s="1"/>
  <c r="L98" i="51"/>
  <c r="H98" i="51" s="1"/>
  <c r="L98" i="54"/>
  <c r="H98" i="54" s="1"/>
  <c r="K262" i="50"/>
  <c r="G262" i="50" s="1"/>
  <c r="M508" i="55"/>
  <c r="I508" i="55" s="1"/>
  <c r="K344" i="56"/>
  <c r="G344" i="56" s="1"/>
  <c r="K508" i="52"/>
  <c r="G508" i="52" s="1"/>
  <c r="L426" i="59"/>
  <c r="H426" i="59" s="1"/>
  <c r="L344" i="51"/>
  <c r="H344" i="51" s="1"/>
  <c r="K508" i="54"/>
  <c r="G508" i="54" s="1"/>
  <c r="M16" i="50"/>
  <c r="I16" i="50" s="1"/>
  <c r="M16" i="58"/>
  <c r="I16" i="58" s="1"/>
  <c r="M16" i="57"/>
  <c r="I16" i="57" s="1"/>
  <c r="M98" i="56"/>
  <c r="I98" i="56" s="1"/>
  <c r="M180" i="59"/>
  <c r="I180" i="59" s="1"/>
  <c r="L344" i="55"/>
  <c r="H344" i="55" s="1"/>
  <c r="L344" i="52"/>
  <c r="H344" i="52" s="1"/>
  <c r="M344" i="57"/>
  <c r="I344" i="57" s="1"/>
  <c r="L262" i="51"/>
  <c r="H262" i="51" s="1"/>
  <c r="K262" i="54"/>
  <c r="G262" i="54" s="1"/>
  <c r="K344" i="51"/>
  <c r="G344" i="51" s="1"/>
  <c r="M508" i="53"/>
  <c r="I508" i="53" s="1"/>
  <c r="L426" i="58"/>
  <c r="H426" i="58" s="1"/>
  <c r="M98" i="59"/>
  <c r="I98" i="59" s="1"/>
  <c r="K16" i="51"/>
  <c r="G16" i="51" s="1"/>
  <c r="M98" i="57"/>
  <c r="I98" i="57" s="1"/>
  <c r="M180" i="55"/>
  <c r="I180" i="55" s="1"/>
  <c r="M180" i="52"/>
  <c r="I180" i="52" s="1"/>
  <c r="L262" i="53"/>
  <c r="H262" i="53" s="1"/>
  <c r="K180" i="58"/>
  <c r="G180" i="58" s="1"/>
  <c r="L344" i="50"/>
  <c r="H344" i="50" s="1"/>
  <c r="L344" i="59"/>
  <c r="H344" i="59" s="1"/>
  <c r="K262" i="51"/>
  <c r="G262" i="51" s="1"/>
  <c r="L426" i="53"/>
  <c r="H426" i="53" s="1"/>
  <c r="L508" i="57"/>
  <c r="H508" i="57" s="1"/>
  <c r="M426" i="51"/>
  <c r="I426" i="51" s="1"/>
  <c r="M16" i="59"/>
  <c r="I16" i="59" s="1"/>
  <c r="L16" i="53"/>
  <c r="H16" i="53" s="1"/>
  <c r="K16" i="52"/>
  <c r="G16" i="52" s="1"/>
  <c r="L98" i="52"/>
  <c r="H98" i="52" s="1"/>
  <c r="L98" i="58"/>
  <c r="H98" i="58" s="1"/>
  <c r="M180" i="51"/>
  <c r="I180" i="51" s="1"/>
  <c r="M262" i="53"/>
  <c r="I262" i="53" s="1"/>
  <c r="L508" i="55"/>
  <c r="H508" i="55" s="1"/>
  <c r="M426" i="55"/>
  <c r="I426" i="55" s="1"/>
  <c r="K426" i="50"/>
  <c r="G426" i="50" s="1"/>
  <c r="L508" i="50"/>
  <c r="H508" i="50" s="1"/>
  <c r="M426" i="53"/>
  <c r="I426" i="53" s="1"/>
  <c r="L426" i="54"/>
  <c r="H426" i="54" s="1"/>
  <c r="K98" i="53"/>
  <c r="G98" i="53" s="1"/>
  <c r="L180" i="57"/>
  <c r="H180" i="57" s="1"/>
  <c r="K180" i="51"/>
  <c r="G180" i="51" s="1"/>
  <c r="M344" i="56"/>
  <c r="I344" i="56" s="1"/>
  <c r="K426" i="57"/>
  <c r="G426" i="57" s="1"/>
  <c r="M344" i="51"/>
  <c r="I344" i="51" s="1"/>
  <c r="L16" i="58"/>
  <c r="H16" i="58" s="1"/>
  <c r="K98" i="54"/>
  <c r="G98" i="54" s="1"/>
  <c r="M344" i="52"/>
  <c r="I344" i="52" s="1"/>
  <c r="K344" i="59"/>
  <c r="G344" i="59" s="1"/>
  <c r="L426" i="50"/>
  <c r="H426" i="50" s="1"/>
  <c r="M344" i="58"/>
  <c r="I344" i="58" s="1"/>
  <c r="L16" i="50"/>
  <c r="H16" i="50" s="1"/>
  <c r="K16" i="58"/>
  <c r="G16" i="58" s="1"/>
  <c r="L180" i="52"/>
  <c r="H180" i="52" s="1"/>
  <c r="M262" i="57"/>
  <c r="I262" i="57" s="1"/>
  <c r="K344" i="57"/>
  <c r="G344" i="57" s="1"/>
  <c r="K508" i="50"/>
  <c r="G508" i="50" s="1"/>
  <c r="M508" i="54"/>
  <c r="I508" i="54" s="1"/>
  <c r="M16" i="51"/>
  <c r="I16" i="51" s="1"/>
  <c r="L98" i="57"/>
  <c r="H98" i="57" s="1"/>
  <c r="L98" i="50"/>
  <c r="H98" i="50" s="1"/>
  <c r="M262" i="50"/>
  <c r="I262" i="50" s="1"/>
  <c r="K344" i="53"/>
  <c r="G344" i="53" s="1"/>
  <c r="K508" i="53"/>
  <c r="G508" i="53" s="1"/>
  <c r="K426" i="58"/>
  <c r="G426" i="58" s="1"/>
  <c r="K16" i="56"/>
  <c r="G16" i="56" s="1"/>
  <c r="K98" i="58"/>
  <c r="G98" i="58" s="1"/>
  <c r="M426" i="52"/>
  <c r="I426" i="52" s="1"/>
  <c r="K508" i="58"/>
  <c r="G508" i="58" s="1"/>
  <c r="K98" i="59"/>
  <c r="G98" i="59" s="1"/>
  <c r="M180" i="56"/>
  <c r="I180" i="56" s="1"/>
  <c r="K262" i="58"/>
  <c r="G262" i="58" s="1"/>
  <c r="M508" i="51"/>
  <c r="I508" i="51" s="1"/>
  <c r="M98" i="55"/>
  <c r="I98" i="55" s="1"/>
  <c r="K180" i="56"/>
  <c r="G180" i="56" s="1"/>
  <c r="L426" i="52"/>
  <c r="H426" i="52" s="1"/>
  <c r="K508" i="51"/>
  <c r="G508" i="51" s="1"/>
  <c r="M16" i="54"/>
  <c r="I16" i="54" s="1"/>
  <c r="L262" i="55"/>
  <c r="H262" i="55" s="1"/>
  <c r="K426" i="52"/>
  <c r="G426" i="52" s="1"/>
  <c r="K426" i="51"/>
  <c r="G426" i="51" s="1"/>
  <c r="M98" i="53"/>
  <c r="I98" i="53" s="1"/>
  <c r="L426" i="57"/>
  <c r="H426" i="57" s="1"/>
  <c r="L98" i="53"/>
  <c r="H98" i="53" s="1"/>
  <c r="K344" i="58"/>
  <c r="G344" i="58" s="1"/>
  <c r="M98" i="50"/>
  <c r="I98" i="50" s="1"/>
  <c r="K426" i="56"/>
  <c r="G426" i="56" s="1"/>
  <c r="K262" i="56"/>
  <c r="G262" i="56" s="1"/>
  <c r="K98" i="50"/>
  <c r="G98" i="50" s="1"/>
  <c r="M344" i="54"/>
  <c r="I344" i="54" s="1"/>
  <c r="L262" i="57"/>
  <c r="H262" i="57" s="1"/>
  <c r="L180" i="54"/>
  <c r="H180" i="54" s="1"/>
  <c r="M262" i="56"/>
  <c r="I262" i="56" s="1"/>
  <c r="L280" i="50"/>
  <c r="H280" i="50" s="1"/>
  <c r="L34" i="55"/>
  <c r="H34" i="55" s="1"/>
  <c r="L34" i="52"/>
  <c r="H34" i="52" s="1"/>
  <c r="M34" i="58"/>
  <c r="I34" i="58" s="1"/>
  <c r="K116" i="57"/>
  <c r="G116" i="57" s="1"/>
  <c r="L34" i="54"/>
  <c r="H34" i="54" s="1"/>
  <c r="K116" i="59"/>
  <c r="G116" i="59" s="1"/>
  <c r="M116" i="58"/>
  <c r="I116" i="58" s="1"/>
  <c r="M116" i="53"/>
  <c r="I116" i="53" s="1"/>
  <c r="K116" i="53"/>
  <c r="G116" i="53" s="1"/>
  <c r="K280" i="54"/>
  <c r="G280" i="54" s="1"/>
  <c r="M198" i="58"/>
  <c r="I198" i="58" s="1"/>
  <c r="L362" i="56"/>
  <c r="H362" i="56" s="1"/>
  <c r="M198" i="53"/>
  <c r="I198" i="53" s="1"/>
  <c r="K280" i="52"/>
  <c r="G280" i="52" s="1"/>
  <c r="L362" i="51"/>
  <c r="H362" i="51" s="1"/>
  <c r="K444" i="54"/>
  <c r="G444" i="54" s="1"/>
  <c r="K444" i="56"/>
  <c r="G444" i="56" s="1"/>
  <c r="K280" i="59"/>
  <c r="G280" i="59" s="1"/>
  <c r="M280" i="55"/>
  <c r="I280" i="55" s="1"/>
  <c r="K362" i="58"/>
  <c r="G362" i="58" s="1"/>
  <c r="M444" i="52"/>
  <c r="I444" i="52" s="1"/>
  <c r="K444" i="51"/>
  <c r="G444" i="51" s="1"/>
  <c r="M362" i="55"/>
  <c r="I362" i="55" s="1"/>
  <c r="K444" i="59"/>
  <c r="G444" i="59" s="1"/>
  <c r="M526" i="55"/>
  <c r="I526" i="55" s="1"/>
  <c r="M526" i="53"/>
  <c r="I526" i="53" s="1"/>
  <c r="M34" i="50"/>
  <c r="I34" i="50" s="1"/>
  <c r="K198" i="56"/>
  <c r="G198" i="56" s="1"/>
  <c r="M116" i="57"/>
  <c r="I116" i="57" s="1"/>
  <c r="M116" i="56"/>
  <c r="I116" i="56" s="1"/>
  <c r="K34" i="54"/>
  <c r="G34" i="54" s="1"/>
  <c r="K34" i="58"/>
  <c r="G34" i="58" s="1"/>
  <c r="M116" i="50"/>
  <c r="I116" i="50" s="1"/>
  <c r="M280" i="56"/>
  <c r="I280" i="56" s="1"/>
  <c r="M198" i="57"/>
  <c r="I198" i="57" s="1"/>
  <c r="L198" i="52"/>
  <c r="H198" i="52" s="1"/>
  <c r="K116" i="50"/>
  <c r="G116" i="50" s="1"/>
  <c r="L198" i="58"/>
  <c r="H198" i="58" s="1"/>
  <c r="L198" i="59"/>
  <c r="H198" i="59" s="1"/>
  <c r="M280" i="52"/>
  <c r="I280" i="52" s="1"/>
  <c r="M198" i="59"/>
  <c r="I198" i="59" s="1"/>
  <c r="L526" i="50"/>
  <c r="H526" i="50" s="1"/>
  <c r="M444" i="56"/>
  <c r="I444" i="56" s="1"/>
  <c r="L362" i="57"/>
  <c r="H362" i="57" s="1"/>
  <c r="M526" i="56"/>
  <c r="I526" i="56" s="1"/>
  <c r="M362" i="52"/>
  <c r="I362" i="52" s="1"/>
  <c r="M362" i="58"/>
  <c r="I362" i="58" s="1"/>
  <c r="K362" i="59"/>
  <c r="G362" i="59" s="1"/>
  <c r="K362" i="53"/>
  <c r="G362" i="53" s="1"/>
  <c r="K526" i="55"/>
  <c r="G526" i="55" s="1"/>
  <c r="K526" i="58"/>
  <c r="G526" i="58" s="1"/>
  <c r="K526" i="59"/>
  <c r="G526" i="59" s="1"/>
  <c r="K280" i="50"/>
  <c r="G280" i="50" s="1"/>
  <c r="K34" i="57"/>
  <c r="G34" i="57" s="1"/>
  <c r="M34" i="55"/>
  <c r="I34" i="55" s="1"/>
  <c r="L34" i="58"/>
  <c r="H34" i="58" s="1"/>
  <c r="L34" i="51"/>
  <c r="H34" i="51" s="1"/>
  <c r="K34" i="56"/>
  <c r="G34" i="56" s="1"/>
  <c r="L116" i="50"/>
  <c r="H116" i="50" s="1"/>
  <c r="L116" i="54"/>
  <c r="H116" i="54" s="1"/>
  <c r="K198" i="51"/>
  <c r="G198" i="51" s="1"/>
  <c r="M116" i="55"/>
  <c r="I116" i="55" s="1"/>
  <c r="K116" i="54"/>
  <c r="G116" i="54" s="1"/>
  <c r="K198" i="58"/>
  <c r="G198" i="58" s="1"/>
  <c r="M362" i="54"/>
  <c r="I362" i="54" s="1"/>
  <c r="M362" i="56"/>
  <c r="I362" i="56" s="1"/>
  <c r="L280" i="52"/>
  <c r="H280" i="52" s="1"/>
  <c r="L444" i="54"/>
  <c r="H444" i="54" s="1"/>
  <c r="L280" i="53"/>
  <c r="H280" i="53" s="1"/>
  <c r="L526" i="56"/>
  <c r="H526" i="56" s="1"/>
  <c r="L280" i="59"/>
  <c r="H280" i="59" s="1"/>
  <c r="M362" i="51"/>
  <c r="I362" i="51" s="1"/>
  <c r="M526" i="57"/>
  <c r="I526" i="57" s="1"/>
  <c r="K526" i="57"/>
  <c r="G526" i="57" s="1"/>
  <c r="M444" i="57"/>
  <c r="I444" i="57" s="1"/>
  <c r="M444" i="59"/>
  <c r="I444" i="59" s="1"/>
  <c r="K444" i="55"/>
  <c r="G444" i="55" s="1"/>
  <c r="K444" i="58"/>
  <c r="G444" i="58" s="1"/>
  <c r="L34" i="50"/>
  <c r="H34" i="50" s="1"/>
  <c r="K34" i="52"/>
  <c r="G34" i="52" s="1"/>
  <c r="K34" i="55"/>
  <c r="G34" i="55" s="1"/>
  <c r="M34" i="56"/>
  <c r="I34" i="56" s="1"/>
  <c r="L116" i="56"/>
  <c r="H116" i="56" s="1"/>
  <c r="M34" i="59"/>
  <c r="I34" i="59" s="1"/>
  <c r="M116" i="54"/>
  <c r="I116" i="54" s="1"/>
  <c r="K280" i="56"/>
  <c r="G280" i="56" s="1"/>
  <c r="M198" i="54"/>
  <c r="I198" i="54" s="1"/>
  <c r="L280" i="54"/>
  <c r="H280" i="54" s="1"/>
  <c r="K116" i="51"/>
  <c r="G116" i="51" s="1"/>
  <c r="K280" i="51"/>
  <c r="G280" i="51" s="1"/>
  <c r="K280" i="57"/>
  <c r="G280" i="57" s="1"/>
  <c r="L198" i="55"/>
  <c r="H198" i="55" s="1"/>
  <c r="M280" i="57"/>
  <c r="I280" i="57" s="1"/>
  <c r="K362" i="52"/>
  <c r="G362" i="52" s="1"/>
  <c r="M444" i="50"/>
  <c r="I444" i="50" s="1"/>
  <c r="M362" i="57"/>
  <c r="I362" i="57" s="1"/>
  <c r="K280" i="53"/>
  <c r="G280" i="53" s="1"/>
  <c r="L444" i="57"/>
  <c r="H444" i="57" s="1"/>
  <c r="L362" i="58"/>
  <c r="H362" i="58" s="1"/>
  <c r="K362" i="55"/>
  <c r="G362" i="55" s="1"/>
  <c r="M526" i="52"/>
  <c r="I526" i="52" s="1"/>
  <c r="M526" i="58"/>
  <c r="I526" i="58" s="1"/>
  <c r="M444" i="55"/>
  <c r="I444" i="55" s="1"/>
  <c r="K444" i="53"/>
  <c r="G444" i="53" s="1"/>
  <c r="K34" i="50"/>
  <c r="G34" i="50" s="1"/>
  <c r="K34" i="53"/>
  <c r="G34" i="53" s="1"/>
  <c r="K116" i="56"/>
  <c r="G116" i="56" s="1"/>
  <c r="L198" i="54"/>
  <c r="H198" i="54" s="1"/>
  <c r="M198" i="52"/>
  <c r="I198" i="52" s="1"/>
  <c r="L198" i="57"/>
  <c r="H198" i="57" s="1"/>
  <c r="K362" i="56"/>
  <c r="G362" i="56" s="1"/>
  <c r="M526" i="50"/>
  <c r="I526" i="50" s="1"/>
  <c r="M526" i="54"/>
  <c r="I526" i="54" s="1"/>
  <c r="K526" i="56"/>
  <c r="G526" i="56" s="1"/>
  <c r="M526" i="51"/>
  <c r="I526" i="51" s="1"/>
  <c r="K444" i="52"/>
  <c r="G444" i="52" s="1"/>
  <c r="L444" i="55"/>
  <c r="H444" i="55" s="1"/>
  <c r="L34" i="53"/>
  <c r="H34" i="53" s="1"/>
  <c r="M198" i="56"/>
  <c r="I198" i="56" s="1"/>
  <c r="M116" i="52"/>
  <c r="I116" i="52" s="1"/>
  <c r="M116" i="59"/>
  <c r="I116" i="59" s="1"/>
  <c r="K116" i="55"/>
  <c r="G116" i="55" s="1"/>
  <c r="K198" i="57"/>
  <c r="G198" i="57" s="1"/>
  <c r="K198" i="59"/>
  <c r="G198" i="59" s="1"/>
  <c r="M444" i="54"/>
  <c r="I444" i="54" s="1"/>
  <c r="L444" i="56"/>
  <c r="H444" i="56" s="1"/>
  <c r="K526" i="54"/>
  <c r="G526" i="54" s="1"/>
  <c r="L526" i="57"/>
  <c r="H526" i="57" s="1"/>
  <c r="L526" i="52"/>
  <c r="H526" i="52" s="1"/>
  <c r="M526" i="59"/>
  <c r="I526" i="59" s="1"/>
  <c r="M34" i="51"/>
  <c r="I34" i="51" s="1"/>
  <c r="K116" i="52"/>
  <c r="G116" i="52" s="1"/>
  <c r="K34" i="51"/>
  <c r="G34" i="51" s="1"/>
  <c r="K198" i="54"/>
  <c r="G198" i="54" s="1"/>
  <c r="M280" i="54"/>
  <c r="I280" i="54" s="1"/>
  <c r="L362" i="50"/>
  <c r="H362" i="50" s="1"/>
  <c r="L198" i="53"/>
  <c r="H198" i="53" s="1"/>
  <c r="L362" i="52"/>
  <c r="H362" i="52" s="1"/>
  <c r="L444" i="50"/>
  <c r="H444" i="50" s="1"/>
  <c r="K362" i="57"/>
  <c r="G362" i="57" s="1"/>
  <c r="L444" i="52"/>
  <c r="H444" i="52" s="1"/>
  <c r="L526" i="51"/>
  <c r="H526" i="51" s="1"/>
  <c r="M444" i="58"/>
  <c r="I444" i="58" s="1"/>
  <c r="M34" i="53"/>
  <c r="I34" i="53" s="1"/>
  <c r="L198" i="56"/>
  <c r="H198" i="56" s="1"/>
  <c r="L116" i="57"/>
  <c r="H116" i="57" s="1"/>
  <c r="L116" i="59"/>
  <c r="H116" i="59" s="1"/>
  <c r="L116" i="53"/>
  <c r="H116" i="53" s="1"/>
  <c r="L362" i="54"/>
  <c r="H362" i="54" s="1"/>
  <c r="M198" i="55"/>
  <c r="I198" i="55" s="1"/>
  <c r="L280" i="58"/>
  <c r="H280" i="58" s="1"/>
  <c r="L526" i="54"/>
  <c r="H526" i="54" s="1"/>
  <c r="K280" i="55"/>
  <c r="G280" i="55" s="1"/>
  <c r="K526" i="51"/>
  <c r="G526" i="51" s="1"/>
  <c r="M362" i="59"/>
  <c r="I362" i="59" s="1"/>
  <c r="M444" i="53"/>
  <c r="I444" i="53" s="1"/>
  <c r="L34" i="57"/>
  <c r="H34" i="57" s="1"/>
  <c r="L116" i="58"/>
  <c r="H116" i="58" s="1"/>
  <c r="M280" i="51"/>
  <c r="I280" i="51" s="1"/>
  <c r="K280" i="58"/>
  <c r="G280" i="58" s="1"/>
  <c r="L362" i="59"/>
  <c r="H362" i="59" s="1"/>
  <c r="L526" i="53"/>
  <c r="H526" i="53" s="1"/>
  <c r="L34" i="56"/>
  <c r="H34" i="56" s="1"/>
  <c r="M198" i="51"/>
  <c r="I198" i="51" s="1"/>
  <c r="M362" i="50"/>
  <c r="I362" i="50" s="1"/>
  <c r="K362" i="51"/>
  <c r="G362" i="51" s="1"/>
  <c r="K444" i="57"/>
  <c r="G444" i="57" s="1"/>
  <c r="L444" i="59"/>
  <c r="H444" i="59" s="1"/>
  <c r="M34" i="54"/>
  <c r="I34" i="54" s="1"/>
  <c r="L116" i="51"/>
  <c r="H116" i="51" s="1"/>
  <c r="K362" i="54"/>
  <c r="G362" i="54" s="1"/>
  <c r="M280" i="53"/>
  <c r="I280" i="53" s="1"/>
  <c r="M362" i="53"/>
  <c r="I362" i="53" s="1"/>
  <c r="L526" i="58"/>
  <c r="H526" i="58" s="1"/>
  <c r="M280" i="50"/>
  <c r="I280" i="50" s="1"/>
  <c r="L116" i="52"/>
  <c r="H116" i="52" s="1"/>
  <c r="L198" i="51"/>
  <c r="H198" i="51" s="1"/>
  <c r="L280" i="57"/>
  <c r="H280" i="57" s="1"/>
  <c r="K444" i="50"/>
  <c r="G444" i="50" s="1"/>
  <c r="K526" i="52"/>
  <c r="G526" i="52" s="1"/>
  <c r="K526" i="53"/>
  <c r="G526" i="53" s="1"/>
  <c r="L34" i="59"/>
  <c r="H34" i="59" s="1"/>
  <c r="L280" i="56"/>
  <c r="H280" i="56" s="1"/>
  <c r="K526" i="50"/>
  <c r="G526" i="50" s="1"/>
  <c r="L444" i="58"/>
  <c r="H444" i="58" s="1"/>
  <c r="M444" i="51"/>
  <c r="I444" i="51" s="1"/>
  <c r="M34" i="57"/>
  <c r="I34" i="57" s="1"/>
  <c r="K198" i="52"/>
  <c r="G198" i="52" s="1"/>
  <c r="M280" i="58"/>
  <c r="I280" i="58" s="1"/>
  <c r="L526" i="55"/>
  <c r="H526" i="55" s="1"/>
  <c r="K198" i="50"/>
  <c r="G198" i="50" s="1"/>
  <c r="M34" i="52"/>
  <c r="I34" i="52" s="1"/>
  <c r="M116" i="51"/>
  <c r="I116" i="51" s="1"/>
  <c r="M280" i="59"/>
  <c r="I280" i="59" s="1"/>
  <c r="L444" i="53"/>
  <c r="H444" i="53" s="1"/>
  <c r="K362" i="50"/>
  <c r="G362" i="50" s="1"/>
  <c r="K34" i="59"/>
  <c r="G34" i="59" s="1"/>
  <c r="L116" i="55"/>
  <c r="H116" i="55" s="1"/>
  <c r="L280" i="55"/>
  <c r="H280" i="55" s="1"/>
  <c r="L526" i="59"/>
  <c r="H526" i="59" s="1"/>
  <c r="L280" i="51"/>
  <c r="H280" i="51" s="1"/>
  <c r="L362" i="53"/>
  <c r="H362" i="53" s="1"/>
  <c r="L198" i="50"/>
  <c r="H198" i="50" s="1"/>
  <c r="K198" i="55"/>
  <c r="G198" i="55" s="1"/>
  <c r="L444" i="51"/>
  <c r="H444" i="51" s="1"/>
  <c r="M198" i="50"/>
  <c r="I198" i="50" s="1"/>
  <c r="K198" i="53"/>
  <c r="G198" i="53" s="1"/>
  <c r="L362" i="55"/>
  <c r="H362" i="55" s="1"/>
  <c r="K116" i="58"/>
  <c r="G116" i="58" s="1"/>
  <c r="M90" i="50"/>
  <c r="I90" i="50" s="1"/>
  <c r="K90" i="54"/>
  <c r="G90" i="54" s="1"/>
  <c r="M90" i="53"/>
  <c r="I90" i="53" s="1"/>
  <c r="K8" i="58"/>
  <c r="G8" i="58" s="1"/>
  <c r="M8" i="54"/>
  <c r="I8" i="54" s="1"/>
  <c r="M8" i="52"/>
  <c r="I8" i="52" s="1"/>
  <c r="K172" i="50"/>
  <c r="G172" i="50" s="1"/>
  <c r="M90" i="56"/>
  <c r="I90" i="56" s="1"/>
  <c r="L172" i="52"/>
  <c r="H172" i="52" s="1"/>
  <c r="K336" i="54"/>
  <c r="G336" i="54" s="1"/>
  <c r="K90" i="51"/>
  <c r="G90" i="51" s="1"/>
  <c r="M336" i="54"/>
  <c r="I336" i="54" s="1"/>
  <c r="K254" i="59"/>
  <c r="G254" i="59" s="1"/>
  <c r="K172" i="58"/>
  <c r="G172" i="58" s="1"/>
  <c r="M500" i="54"/>
  <c r="I500" i="54" s="1"/>
  <c r="K500" i="54"/>
  <c r="G500" i="54" s="1"/>
  <c r="L254" i="51"/>
  <c r="H254" i="51" s="1"/>
  <c r="L418" i="57"/>
  <c r="H418" i="57" s="1"/>
  <c r="K500" i="57"/>
  <c r="G500" i="57" s="1"/>
  <c r="L254" i="56"/>
  <c r="H254" i="56" s="1"/>
  <c r="L336" i="56"/>
  <c r="H336" i="56" s="1"/>
  <c r="M500" i="52"/>
  <c r="I500" i="52" s="1"/>
  <c r="L500" i="52"/>
  <c r="H500" i="52" s="1"/>
  <c r="M500" i="56"/>
  <c r="I500" i="56" s="1"/>
  <c r="K500" i="56"/>
  <c r="G500" i="56" s="1"/>
  <c r="K418" i="51"/>
  <c r="G418" i="51" s="1"/>
  <c r="K8" i="50"/>
  <c r="G8" i="50" s="1"/>
  <c r="K90" i="52"/>
  <c r="G90" i="52" s="1"/>
  <c r="L90" i="54"/>
  <c r="H90" i="54" s="1"/>
  <c r="L8" i="52"/>
  <c r="H8" i="52" s="1"/>
  <c r="K8" i="55"/>
  <c r="G8" i="55" s="1"/>
  <c r="M8" i="58"/>
  <c r="I8" i="58" s="1"/>
  <c r="L336" i="50"/>
  <c r="H336" i="50" s="1"/>
  <c r="L172" i="54"/>
  <c r="H172" i="54" s="1"/>
  <c r="K172" i="57"/>
  <c r="G172" i="57" s="1"/>
  <c r="M90" i="58"/>
  <c r="I90" i="58" s="1"/>
  <c r="M254" i="57"/>
  <c r="I254" i="57" s="1"/>
  <c r="K90" i="58"/>
  <c r="G90" i="58" s="1"/>
  <c r="L418" i="50"/>
  <c r="H418" i="50" s="1"/>
  <c r="L172" i="55"/>
  <c r="H172" i="55" s="1"/>
  <c r="M336" i="57"/>
  <c r="I336" i="57" s="1"/>
  <c r="K336" i="57"/>
  <c r="G336" i="57" s="1"/>
  <c r="M336" i="52"/>
  <c r="I336" i="52" s="1"/>
  <c r="M336" i="53"/>
  <c r="I336" i="53" s="1"/>
  <c r="L254" i="58"/>
  <c r="H254" i="58" s="1"/>
  <c r="L500" i="53"/>
  <c r="H500" i="53" s="1"/>
  <c r="L418" i="59"/>
  <c r="H418" i="59" s="1"/>
  <c r="L500" i="59"/>
  <c r="H500" i="59" s="1"/>
  <c r="L336" i="58"/>
  <c r="H336" i="58" s="1"/>
  <c r="M500" i="55"/>
  <c r="I500" i="55" s="1"/>
  <c r="M418" i="56"/>
  <c r="I418" i="56" s="1"/>
  <c r="K500" i="55"/>
  <c r="G500" i="55" s="1"/>
  <c r="K90" i="50"/>
  <c r="G90" i="50" s="1"/>
  <c r="L8" i="54"/>
  <c r="H8" i="54" s="1"/>
  <c r="L8" i="59"/>
  <c r="H8" i="59" s="1"/>
  <c r="K8" i="59"/>
  <c r="G8" i="59" s="1"/>
  <c r="L8" i="57"/>
  <c r="H8" i="57" s="1"/>
  <c r="M90" i="57"/>
  <c r="I90" i="57" s="1"/>
  <c r="M172" i="53"/>
  <c r="I172" i="53" s="1"/>
  <c r="L90" i="51"/>
  <c r="H90" i="51" s="1"/>
  <c r="L336" i="54"/>
  <c r="H336" i="54" s="1"/>
  <c r="M254" i="54"/>
  <c r="I254" i="54" s="1"/>
  <c r="M172" i="57"/>
  <c r="I172" i="57" s="1"/>
  <c r="L254" i="53"/>
  <c r="H254" i="53" s="1"/>
  <c r="K500" i="50"/>
  <c r="G500" i="50" s="1"/>
  <c r="M172" i="56"/>
  <c r="I172" i="56" s="1"/>
  <c r="L254" i="52"/>
  <c r="H254" i="52" s="1"/>
  <c r="M254" i="52"/>
  <c r="I254" i="52" s="1"/>
  <c r="K254" i="51"/>
  <c r="G254" i="51" s="1"/>
  <c r="M336" i="59"/>
  <c r="I336" i="59" s="1"/>
  <c r="L336" i="59"/>
  <c r="H336" i="59" s="1"/>
  <c r="K500" i="53"/>
  <c r="G500" i="53" s="1"/>
  <c r="L336" i="51"/>
  <c r="H336" i="51" s="1"/>
  <c r="L418" i="52"/>
  <c r="H418" i="52" s="1"/>
  <c r="K336" i="55"/>
  <c r="G336" i="55" s="1"/>
  <c r="K418" i="55"/>
  <c r="G418" i="55" s="1"/>
  <c r="L418" i="58"/>
  <c r="H418" i="58" s="1"/>
  <c r="L418" i="51"/>
  <c r="H418" i="51" s="1"/>
  <c r="L254" i="50"/>
  <c r="H254" i="50" s="1"/>
  <c r="L90" i="57"/>
  <c r="H90" i="57" s="1"/>
  <c r="L8" i="56"/>
  <c r="H8" i="56" s="1"/>
  <c r="M8" i="55"/>
  <c r="I8" i="55" s="1"/>
  <c r="K8" i="53"/>
  <c r="G8" i="53" s="1"/>
  <c r="L8" i="53"/>
  <c r="H8" i="53" s="1"/>
  <c r="L172" i="53"/>
  <c r="H172" i="53" s="1"/>
  <c r="L90" i="56"/>
  <c r="H90" i="56" s="1"/>
  <c r="M90" i="55"/>
  <c r="I90" i="55" s="1"/>
  <c r="K90" i="59"/>
  <c r="G90" i="59" s="1"/>
  <c r="L90" i="55"/>
  <c r="H90" i="55" s="1"/>
  <c r="L254" i="59"/>
  <c r="H254" i="59" s="1"/>
  <c r="L172" i="58"/>
  <c r="H172" i="58" s="1"/>
  <c r="L500" i="50"/>
  <c r="H500" i="50" s="1"/>
  <c r="M418" i="54"/>
  <c r="I418" i="54" s="1"/>
  <c r="K254" i="52"/>
  <c r="G254" i="52" s="1"/>
  <c r="L336" i="52"/>
  <c r="H336" i="52" s="1"/>
  <c r="L500" i="57"/>
  <c r="H500" i="57" s="1"/>
  <c r="K254" i="58"/>
  <c r="G254" i="58" s="1"/>
  <c r="K418" i="59"/>
  <c r="G418" i="59" s="1"/>
  <c r="K336" i="56"/>
  <c r="G336" i="56" s="1"/>
  <c r="M336" i="55"/>
  <c r="I336" i="55" s="1"/>
  <c r="K500" i="52"/>
  <c r="G500" i="52" s="1"/>
  <c r="K418" i="58"/>
  <c r="G418" i="58" s="1"/>
  <c r="M500" i="51"/>
  <c r="I500" i="51" s="1"/>
  <c r="M418" i="55"/>
  <c r="I418" i="55" s="1"/>
  <c r="L90" i="53"/>
  <c r="H90" i="53" s="1"/>
  <c r="K8" i="52"/>
  <c r="G8" i="52" s="1"/>
  <c r="L8" i="55"/>
  <c r="H8" i="55" s="1"/>
  <c r="M172" i="54"/>
  <c r="I172" i="54" s="1"/>
  <c r="M172" i="52"/>
  <c r="I172" i="52" s="1"/>
  <c r="M418" i="50"/>
  <c r="I418" i="50" s="1"/>
  <c r="L172" i="56"/>
  <c r="H172" i="56" s="1"/>
  <c r="M254" i="53"/>
  <c r="I254" i="53" s="1"/>
  <c r="M254" i="58"/>
  <c r="I254" i="58" s="1"/>
  <c r="K336" i="51"/>
  <c r="G336" i="51" s="1"/>
  <c r="K418" i="52"/>
  <c r="G418" i="52" s="1"/>
  <c r="L500" i="56"/>
  <c r="H500" i="56" s="1"/>
  <c r="K500" i="58"/>
  <c r="G500" i="58" s="1"/>
  <c r="K254" i="57"/>
  <c r="G254" i="57" s="1"/>
  <c r="L172" i="51"/>
  <c r="H172" i="51" s="1"/>
  <c r="K336" i="58"/>
  <c r="G336" i="58" s="1"/>
  <c r="M8" i="51"/>
  <c r="I8" i="51" s="1"/>
  <c r="K8" i="54"/>
  <c r="G8" i="54" s="1"/>
  <c r="M90" i="52"/>
  <c r="I90" i="52" s="1"/>
  <c r="L172" i="50"/>
  <c r="H172" i="50" s="1"/>
  <c r="M90" i="59"/>
  <c r="I90" i="59" s="1"/>
  <c r="L172" i="59"/>
  <c r="H172" i="59" s="1"/>
  <c r="M172" i="58"/>
  <c r="I172" i="58" s="1"/>
  <c r="L418" i="54"/>
  <c r="H418" i="54" s="1"/>
  <c r="M254" i="59"/>
  <c r="I254" i="59" s="1"/>
  <c r="M500" i="57"/>
  <c r="I500" i="57" s="1"/>
  <c r="M336" i="56"/>
  <c r="I336" i="56" s="1"/>
  <c r="M336" i="58"/>
  <c r="I336" i="58" s="1"/>
  <c r="L500" i="55"/>
  <c r="H500" i="55" s="1"/>
  <c r="L500" i="51"/>
  <c r="H500" i="51" s="1"/>
  <c r="L8" i="50"/>
  <c r="H8" i="50" s="1"/>
  <c r="L254" i="57"/>
  <c r="H254" i="57" s="1"/>
  <c r="M254" i="55"/>
  <c r="I254" i="55" s="1"/>
  <c r="K418" i="56"/>
  <c r="G418" i="56" s="1"/>
  <c r="M254" i="50"/>
  <c r="I254" i="50" s="1"/>
  <c r="K90" i="57"/>
  <c r="G90" i="57" s="1"/>
  <c r="L90" i="52"/>
  <c r="H90" i="52" s="1"/>
  <c r="M336" i="50"/>
  <c r="I336" i="50" s="1"/>
  <c r="K172" i="54"/>
  <c r="G172" i="54" s="1"/>
  <c r="L172" i="57"/>
  <c r="H172" i="57" s="1"/>
  <c r="K254" i="53"/>
  <c r="G254" i="53" s="1"/>
  <c r="K172" i="56"/>
  <c r="G172" i="56" s="1"/>
  <c r="M254" i="51"/>
  <c r="I254" i="51" s="1"/>
  <c r="K418" i="57"/>
  <c r="G418" i="57" s="1"/>
  <c r="M418" i="59"/>
  <c r="I418" i="59" s="1"/>
  <c r="L336" i="55"/>
  <c r="H336" i="55" s="1"/>
  <c r="L418" i="56"/>
  <c r="H418" i="56" s="1"/>
  <c r="M500" i="58"/>
  <c r="I500" i="58" s="1"/>
  <c r="M8" i="57"/>
  <c r="I8" i="57" s="1"/>
  <c r="M172" i="55"/>
  <c r="I172" i="55" s="1"/>
  <c r="M500" i="53"/>
  <c r="I500" i="53" s="1"/>
  <c r="L90" i="50"/>
  <c r="H90" i="50" s="1"/>
  <c r="K90" i="53"/>
  <c r="G90" i="53" s="1"/>
  <c r="M8" i="53"/>
  <c r="I8" i="53" s="1"/>
  <c r="K336" i="50"/>
  <c r="G336" i="50" s="1"/>
  <c r="K90" i="56"/>
  <c r="G90" i="56" s="1"/>
  <c r="K172" i="59"/>
  <c r="G172" i="59" s="1"/>
  <c r="K172" i="55"/>
  <c r="G172" i="55" s="1"/>
  <c r="M172" i="51"/>
  <c r="I172" i="51" s="1"/>
  <c r="K336" i="53"/>
  <c r="G336" i="53" s="1"/>
  <c r="K336" i="59"/>
  <c r="G336" i="59" s="1"/>
  <c r="M336" i="51"/>
  <c r="I336" i="51" s="1"/>
  <c r="K500" i="59"/>
  <c r="G500" i="59" s="1"/>
  <c r="M418" i="58"/>
  <c r="I418" i="58" s="1"/>
  <c r="K8" i="56"/>
  <c r="G8" i="56" s="1"/>
  <c r="L90" i="58"/>
  <c r="H90" i="58" s="1"/>
  <c r="K254" i="55"/>
  <c r="G254" i="55" s="1"/>
  <c r="K254" i="50"/>
  <c r="G254" i="50" s="1"/>
  <c r="L8" i="51"/>
  <c r="H8" i="51" s="1"/>
  <c r="K254" i="54"/>
  <c r="G254" i="54" s="1"/>
  <c r="K336" i="52"/>
  <c r="G336" i="52" s="1"/>
  <c r="M418" i="53"/>
  <c r="I418" i="53" s="1"/>
  <c r="M254" i="56"/>
  <c r="I254" i="56" s="1"/>
  <c r="M8" i="59"/>
  <c r="I8" i="59" s="1"/>
  <c r="K500" i="51"/>
  <c r="G500" i="51" s="1"/>
  <c r="K8" i="57"/>
  <c r="G8" i="57" s="1"/>
  <c r="L500" i="58"/>
  <c r="H500" i="58" s="1"/>
  <c r="L254" i="54"/>
  <c r="H254" i="54" s="1"/>
  <c r="M8" i="50"/>
  <c r="I8" i="50" s="1"/>
  <c r="K172" i="53"/>
  <c r="G172" i="53" s="1"/>
  <c r="K90" i="55"/>
  <c r="G90" i="55" s="1"/>
  <c r="M418" i="57"/>
  <c r="I418" i="57" s="1"/>
  <c r="M500" i="59"/>
  <c r="I500" i="59" s="1"/>
  <c r="M500" i="50"/>
  <c r="I500" i="50" s="1"/>
  <c r="L90" i="59"/>
  <c r="H90" i="59" s="1"/>
  <c r="M418" i="52"/>
  <c r="I418" i="52" s="1"/>
  <c r="M8" i="56"/>
  <c r="I8" i="56" s="1"/>
  <c r="M90" i="54"/>
  <c r="I90" i="54" s="1"/>
  <c r="M172" i="59"/>
  <c r="I172" i="59" s="1"/>
  <c r="K418" i="54"/>
  <c r="G418" i="54" s="1"/>
  <c r="L254" i="55"/>
  <c r="H254" i="55" s="1"/>
  <c r="K418" i="53"/>
  <c r="G418" i="53" s="1"/>
  <c r="K8" i="51"/>
  <c r="G8" i="51" s="1"/>
  <c r="M418" i="51"/>
  <c r="I418" i="51" s="1"/>
  <c r="L336" i="53"/>
  <c r="H336" i="53" s="1"/>
  <c r="L336" i="57"/>
  <c r="H336" i="57" s="1"/>
  <c r="L418" i="53"/>
  <c r="H418" i="53" s="1"/>
  <c r="L8" i="58"/>
  <c r="H8" i="58" s="1"/>
  <c r="M90" i="51"/>
  <c r="I90" i="51" s="1"/>
  <c r="K418" i="50"/>
  <c r="G418" i="50" s="1"/>
  <c r="K254" i="56"/>
  <c r="G254" i="56" s="1"/>
  <c r="L418" i="55"/>
  <c r="H418" i="55" s="1"/>
  <c r="M172" i="50"/>
  <c r="I172" i="50" s="1"/>
  <c r="L500" i="54"/>
  <c r="H500" i="54" s="1"/>
  <c r="K172" i="52"/>
  <c r="G172" i="52" s="1"/>
  <c r="K172" i="51"/>
  <c r="G172" i="51" s="1"/>
  <c r="J610" i="61"/>
  <c r="F610" i="61" s="1"/>
  <c r="K364" i="61"/>
  <c r="G364" i="61" s="1"/>
  <c r="J446" i="61"/>
  <c r="F446" i="61" s="1"/>
  <c r="L774" i="61"/>
  <c r="H774" i="61" s="1"/>
  <c r="L36" i="61"/>
  <c r="H36" i="61" s="1"/>
  <c r="K36" i="61"/>
  <c r="G36" i="61" s="1"/>
  <c r="K200" i="61"/>
  <c r="G200" i="61" s="1"/>
  <c r="J528" i="61"/>
  <c r="F528" i="61" s="1"/>
  <c r="L364" i="61"/>
  <c r="H364" i="61" s="1"/>
  <c r="K446" i="61"/>
  <c r="G446" i="61" s="1"/>
  <c r="J200" i="61"/>
  <c r="F200" i="61" s="1"/>
  <c r="J774" i="61"/>
  <c r="F774" i="61" s="1"/>
  <c r="L282" i="61"/>
  <c r="H282" i="61" s="1"/>
  <c r="K118" i="61"/>
  <c r="G118" i="61" s="1"/>
  <c r="K856" i="61"/>
  <c r="G856" i="61" s="1"/>
  <c r="L692" i="61"/>
  <c r="H692" i="61" s="1"/>
  <c r="L610" i="61"/>
  <c r="H610" i="61" s="1"/>
  <c r="J856" i="61"/>
  <c r="F856" i="61" s="1"/>
  <c r="J36" i="61"/>
  <c r="F36" i="61" s="1"/>
  <c r="L856" i="61"/>
  <c r="H856" i="61" s="1"/>
  <c r="J282" i="61"/>
  <c r="F282" i="61" s="1"/>
  <c r="L200" i="61"/>
  <c r="H200" i="61" s="1"/>
  <c r="L118" i="61"/>
  <c r="H118" i="61" s="1"/>
  <c r="K528" i="61"/>
  <c r="G528" i="61" s="1"/>
  <c r="J364" i="61"/>
  <c r="F364" i="61" s="1"/>
  <c r="K282" i="61"/>
  <c r="G282" i="61" s="1"/>
  <c r="J118" i="61"/>
  <c r="F118" i="61" s="1"/>
  <c r="K610" i="61"/>
  <c r="G610" i="61" s="1"/>
  <c r="K774" i="61"/>
  <c r="G774" i="61" s="1"/>
  <c r="L528" i="61"/>
  <c r="H528" i="61" s="1"/>
  <c r="K692" i="61"/>
  <c r="G692" i="61" s="1"/>
  <c r="J692" i="61"/>
  <c r="F692" i="61" s="1"/>
  <c r="L446" i="61"/>
  <c r="H446" i="61" s="1"/>
  <c r="Q44" i="41"/>
  <c r="S44" i="41"/>
  <c r="P44" i="41"/>
  <c r="J44" i="41"/>
  <c r="I44" i="41"/>
  <c r="R44" i="41"/>
  <c r="N44" i="41"/>
  <c r="M44" i="41"/>
  <c r="T44" i="41"/>
  <c r="O44" i="41"/>
  <c r="J106" i="61"/>
  <c r="F106" i="61" s="1"/>
  <c r="L762" i="61"/>
  <c r="H762" i="61" s="1"/>
  <c r="K762" i="61"/>
  <c r="G762" i="61" s="1"/>
  <c r="L598" i="61"/>
  <c r="H598" i="61" s="1"/>
  <c r="L106" i="61"/>
  <c r="H106" i="61" s="1"/>
  <c r="J270" i="61"/>
  <c r="F270" i="61" s="1"/>
  <c r="K188" i="61"/>
  <c r="G188" i="61" s="1"/>
  <c r="J352" i="61"/>
  <c r="F352" i="61" s="1"/>
  <c r="J680" i="61"/>
  <c r="F680" i="61" s="1"/>
  <c r="L188" i="61"/>
  <c r="H188" i="61" s="1"/>
  <c r="L516" i="61"/>
  <c r="H516" i="61" s="1"/>
  <c r="L352" i="61"/>
  <c r="H352" i="61" s="1"/>
  <c r="J24" i="61"/>
  <c r="F24" i="61" s="1"/>
  <c r="K516" i="61"/>
  <c r="G516" i="61" s="1"/>
  <c r="J516" i="61"/>
  <c r="F516" i="61" s="1"/>
  <c r="L434" i="61"/>
  <c r="H434" i="61" s="1"/>
  <c r="L24" i="61"/>
  <c r="H24" i="61" s="1"/>
  <c r="L680" i="61"/>
  <c r="H680" i="61" s="1"/>
  <c r="K270" i="61"/>
  <c r="G270" i="61" s="1"/>
  <c r="J598" i="61"/>
  <c r="F598" i="61" s="1"/>
  <c r="K24" i="61"/>
  <c r="G24" i="61" s="1"/>
  <c r="J844" i="61"/>
  <c r="F844" i="61" s="1"/>
  <c r="L270" i="61"/>
  <c r="H270" i="61" s="1"/>
  <c r="K352" i="61"/>
  <c r="G352" i="61" s="1"/>
  <c r="J762" i="61"/>
  <c r="F762" i="61" s="1"/>
  <c r="K680" i="61"/>
  <c r="G680" i="61" s="1"/>
  <c r="K598" i="61"/>
  <c r="G598" i="61" s="1"/>
  <c r="J188" i="61"/>
  <c r="F188" i="61" s="1"/>
  <c r="K106" i="61"/>
  <c r="G106" i="61" s="1"/>
  <c r="K434" i="61"/>
  <c r="G434" i="61" s="1"/>
  <c r="J434" i="61"/>
  <c r="F434" i="61" s="1"/>
  <c r="K844" i="61"/>
  <c r="G844" i="61" s="1"/>
  <c r="L844" i="61"/>
  <c r="H844" i="61" s="1"/>
  <c r="Q30" i="41"/>
  <c r="Q34" i="41"/>
  <c r="Q16" i="41"/>
  <c r="Q29" i="41"/>
  <c r="Q38" i="41"/>
  <c r="Q25" i="41"/>
  <c r="Q40" i="41"/>
  <c r="Q23" i="41"/>
  <c r="Q15" i="41"/>
  <c r="Q28" i="41"/>
  <c r="Q42" i="41"/>
  <c r="Q26" i="41"/>
  <c r="Q35" i="41"/>
  <c r="Q32" i="41"/>
  <c r="Q41" i="41"/>
  <c r="Q39" i="41"/>
  <c r="Q17" i="41"/>
  <c r="Q14" i="41"/>
  <c r="Q21" i="41"/>
  <c r="Q20" i="41"/>
  <c r="Q31" i="41"/>
  <c r="Q18" i="41"/>
  <c r="Q24" i="41"/>
  <c r="Q22" i="41"/>
  <c r="Q33" i="41"/>
  <c r="Q27" i="41"/>
  <c r="Q36" i="41"/>
  <c r="Q13" i="41"/>
  <c r="Q37" i="41"/>
  <c r="Q19" i="41"/>
  <c r="M5" i="51"/>
  <c r="I5" i="51" s="1"/>
  <c r="M5" i="53"/>
  <c r="I5" i="53" s="1"/>
  <c r="L169" i="57"/>
  <c r="H169" i="57" s="1"/>
  <c r="L5" i="59"/>
  <c r="H5" i="59" s="1"/>
  <c r="K87" i="53"/>
  <c r="G87" i="53" s="1"/>
  <c r="M87" i="55"/>
  <c r="I87" i="55" s="1"/>
  <c r="L169" i="51"/>
  <c r="H169" i="51" s="1"/>
  <c r="K87" i="52"/>
  <c r="G87" i="52" s="1"/>
  <c r="M169" i="55"/>
  <c r="I169" i="55" s="1"/>
  <c r="M87" i="51"/>
  <c r="I87" i="51" s="1"/>
  <c r="M87" i="58"/>
  <c r="I87" i="58" s="1"/>
  <c r="K169" i="53"/>
  <c r="G169" i="53" s="1"/>
  <c r="K169" i="52"/>
  <c r="G169" i="52" s="1"/>
  <c r="K169" i="56"/>
  <c r="G169" i="56" s="1"/>
  <c r="K333" i="56"/>
  <c r="G333" i="56" s="1"/>
  <c r="K333" i="57"/>
  <c r="G333" i="57" s="1"/>
  <c r="L251" i="52"/>
  <c r="H251" i="52" s="1"/>
  <c r="M497" i="55"/>
  <c r="I497" i="55" s="1"/>
  <c r="M251" i="58"/>
  <c r="I251" i="58" s="1"/>
  <c r="M251" i="52"/>
  <c r="I251" i="52" s="1"/>
  <c r="K251" i="58"/>
  <c r="G251" i="58" s="1"/>
  <c r="L415" i="50"/>
  <c r="H415" i="50" s="1"/>
  <c r="M333" i="52"/>
  <c r="I333" i="52" s="1"/>
  <c r="L415" i="59"/>
  <c r="H415" i="59" s="1"/>
  <c r="K497" i="58"/>
  <c r="G497" i="58" s="1"/>
  <c r="L415" i="52"/>
  <c r="H415" i="52" s="1"/>
  <c r="M5" i="54"/>
  <c r="I5" i="54" s="1"/>
  <c r="L5" i="57"/>
  <c r="H5" i="57" s="1"/>
  <c r="M5" i="52"/>
  <c r="I5" i="52" s="1"/>
  <c r="K87" i="55"/>
  <c r="G87" i="55" s="1"/>
  <c r="L5" i="51"/>
  <c r="H5" i="51" s="1"/>
  <c r="L87" i="57"/>
  <c r="H87" i="57" s="1"/>
  <c r="K87" i="54"/>
  <c r="G87" i="54" s="1"/>
  <c r="L87" i="52"/>
  <c r="H87" i="52" s="1"/>
  <c r="L251" i="53"/>
  <c r="H251" i="53" s="1"/>
  <c r="M333" i="53"/>
  <c r="I333" i="53" s="1"/>
  <c r="K87" i="51"/>
  <c r="G87" i="51" s="1"/>
  <c r="L169" i="55"/>
  <c r="H169" i="55" s="1"/>
  <c r="M169" i="56"/>
  <c r="I169" i="56" s="1"/>
  <c r="K251" i="50"/>
  <c r="G251" i="50" s="1"/>
  <c r="K333" i="51"/>
  <c r="G333" i="51" s="1"/>
  <c r="K169" i="54"/>
  <c r="G169" i="54" s="1"/>
  <c r="K415" i="51"/>
  <c r="G415" i="51" s="1"/>
  <c r="M415" i="55"/>
  <c r="I415" i="55" s="1"/>
  <c r="L333" i="50"/>
  <c r="H333" i="50" s="1"/>
  <c r="K415" i="57"/>
  <c r="G415" i="57" s="1"/>
  <c r="K497" i="56"/>
  <c r="G497" i="56" s="1"/>
  <c r="L333" i="54"/>
  <c r="H333" i="54" s="1"/>
  <c r="K497" i="50"/>
  <c r="G497" i="50" s="1"/>
  <c r="M415" i="59"/>
  <c r="I415" i="59" s="1"/>
  <c r="K415" i="54"/>
  <c r="G415" i="54" s="1"/>
  <c r="L415" i="58"/>
  <c r="H415" i="58" s="1"/>
  <c r="L5" i="54"/>
  <c r="H5" i="54" s="1"/>
  <c r="L5" i="53"/>
  <c r="H5" i="53" s="1"/>
  <c r="M5" i="59"/>
  <c r="I5" i="59" s="1"/>
  <c r="K5" i="52"/>
  <c r="G5" i="52" s="1"/>
  <c r="M5" i="55"/>
  <c r="I5" i="55" s="1"/>
  <c r="M5" i="56"/>
  <c r="I5" i="56" s="1"/>
  <c r="M251" i="56"/>
  <c r="I251" i="56" s="1"/>
  <c r="L169" i="53"/>
  <c r="H169" i="53" s="1"/>
  <c r="M169" i="59"/>
  <c r="I169" i="59" s="1"/>
  <c r="L251" i="57"/>
  <c r="H251" i="57" s="1"/>
  <c r="M251" i="57"/>
  <c r="I251" i="57" s="1"/>
  <c r="L251" i="55"/>
  <c r="H251" i="55" s="1"/>
  <c r="L169" i="56"/>
  <c r="H169" i="56" s="1"/>
  <c r="M333" i="57"/>
  <c r="I333" i="57" s="1"/>
  <c r="L169" i="54"/>
  <c r="H169" i="54" s="1"/>
  <c r="L333" i="57"/>
  <c r="H333" i="57" s="1"/>
  <c r="L497" i="51"/>
  <c r="H497" i="51" s="1"/>
  <c r="L333" i="59"/>
  <c r="H333" i="59" s="1"/>
  <c r="L415" i="56"/>
  <c r="H415" i="56" s="1"/>
  <c r="M497" i="57"/>
  <c r="I497" i="57" s="1"/>
  <c r="L251" i="54"/>
  <c r="H251" i="54" s="1"/>
  <c r="K333" i="58"/>
  <c r="G333" i="58" s="1"/>
  <c r="K333" i="52"/>
  <c r="G333" i="52" s="1"/>
  <c r="M333" i="58"/>
  <c r="I333" i="58" s="1"/>
  <c r="M415" i="54"/>
  <c r="I415" i="54" s="1"/>
  <c r="L497" i="52"/>
  <c r="H497" i="52" s="1"/>
  <c r="M5" i="50"/>
  <c r="I5" i="50" s="1"/>
  <c r="K5" i="50"/>
  <c r="G5" i="50" s="1"/>
  <c r="K5" i="54"/>
  <c r="G5" i="54" s="1"/>
  <c r="L87" i="55"/>
  <c r="H87" i="55" s="1"/>
  <c r="K5" i="59"/>
  <c r="G5" i="59" s="1"/>
  <c r="M87" i="57"/>
  <c r="I87" i="57" s="1"/>
  <c r="K169" i="51"/>
  <c r="G169" i="51" s="1"/>
  <c r="M87" i="59"/>
  <c r="I87" i="59" s="1"/>
  <c r="M87" i="52"/>
  <c r="I87" i="52" s="1"/>
  <c r="L251" i="51"/>
  <c r="H251" i="51" s="1"/>
  <c r="K251" i="56"/>
  <c r="G251" i="56" s="1"/>
  <c r="M169" i="53"/>
  <c r="I169" i="53" s="1"/>
  <c r="L497" i="53"/>
  <c r="H497" i="53" s="1"/>
  <c r="M251" i="59"/>
  <c r="I251" i="59" s="1"/>
  <c r="L415" i="53"/>
  <c r="H415" i="53" s="1"/>
  <c r="M497" i="53"/>
  <c r="I497" i="53" s="1"/>
  <c r="K415" i="53"/>
  <c r="G415" i="53" s="1"/>
  <c r="K251" i="54"/>
  <c r="G251" i="54" s="1"/>
  <c r="L415" i="57"/>
  <c r="H415" i="57" s="1"/>
  <c r="K415" i="55"/>
  <c r="G415" i="55" s="1"/>
  <c r="L497" i="57"/>
  <c r="H497" i="57" s="1"/>
  <c r="M497" i="56"/>
  <c r="I497" i="56" s="1"/>
  <c r="K415" i="50"/>
  <c r="G415" i="50" s="1"/>
  <c r="K415" i="59"/>
  <c r="G415" i="59" s="1"/>
  <c r="K497" i="52"/>
  <c r="G497" i="52" s="1"/>
  <c r="K415" i="58"/>
  <c r="G415" i="58" s="1"/>
  <c r="L497" i="54"/>
  <c r="H497" i="54" s="1"/>
  <c r="L5" i="50"/>
  <c r="H5" i="50" s="1"/>
  <c r="L87" i="56"/>
  <c r="H87" i="56" s="1"/>
  <c r="L5" i="55"/>
  <c r="H5" i="55" s="1"/>
  <c r="L169" i="50"/>
  <c r="H169" i="50" s="1"/>
  <c r="K169" i="55"/>
  <c r="G169" i="55" s="1"/>
  <c r="K169" i="59"/>
  <c r="G169" i="59" s="1"/>
  <c r="L333" i="55"/>
  <c r="H333" i="55" s="1"/>
  <c r="M251" i="50"/>
  <c r="I251" i="50" s="1"/>
  <c r="L169" i="52"/>
  <c r="H169" i="52" s="1"/>
  <c r="M333" i="50"/>
  <c r="I333" i="50" s="1"/>
  <c r="K333" i="50"/>
  <c r="G333" i="50" s="1"/>
  <c r="K333" i="54"/>
  <c r="G333" i="54" s="1"/>
  <c r="M497" i="58"/>
  <c r="I497" i="58" s="1"/>
  <c r="M415" i="58"/>
  <c r="I415" i="58" s="1"/>
  <c r="M87" i="50"/>
  <c r="I87" i="50" s="1"/>
  <c r="M169" i="57"/>
  <c r="I169" i="57" s="1"/>
  <c r="K5" i="57"/>
  <c r="G5" i="57" s="1"/>
  <c r="M169" i="50"/>
  <c r="I169" i="50" s="1"/>
  <c r="M251" i="53"/>
  <c r="I251" i="53" s="1"/>
  <c r="L87" i="51"/>
  <c r="H87" i="51" s="1"/>
  <c r="K497" i="53"/>
  <c r="G497" i="53" s="1"/>
  <c r="L333" i="56"/>
  <c r="H333" i="56" s="1"/>
  <c r="L333" i="51"/>
  <c r="H333" i="51" s="1"/>
  <c r="M415" i="56"/>
  <c r="I415" i="56" s="1"/>
  <c r="L415" i="51"/>
  <c r="H415" i="51" s="1"/>
  <c r="M415" i="50"/>
  <c r="I415" i="50" s="1"/>
  <c r="K497" i="54"/>
  <c r="G497" i="54" s="1"/>
  <c r="L87" i="50"/>
  <c r="H87" i="50" s="1"/>
  <c r="K5" i="51"/>
  <c r="G5" i="51" s="1"/>
  <c r="L87" i="53"/>
  <c r="H87" i="53" s="1"/>
  <c r="K169" i="50"/>
  <c r="G169" i="50" s="1"/>
  <c r="M251" i="51"/>
  <c r="I251" i="51" s="1"/>
  <c r="L333" i="53"/>
  <c r="H333" i="53" s="1"/>
  <c r="K333" i="55"/>
  <c r="G333" i="55" s="1"/>
  <c r="M333" i="51"/>
  <c r="I333" i="51" s="1"/>
  <c r="L251" i="50"/>
  <c r="H251" i="50" s="1"/>
  <c r="L415" i="55"/>
  <c r="H415" i="55" s="1"/>
  <c r="M497" i="51"/>
  <c r="I497" i="51" s="1"/>
  <c r="M497" i="59"/>
  <c r="I497" i="59" s="1"/>
  <c r="L497" i="58"/>
  <c r="H497" i="58" s="1"/>
  <c r="K87" i="50"/>
  <c r="G87" i="50" s="1"/>
  <c r="M87" i="56"/>
  <c r="I87" i="56" s="1"/>
  <c r="K5" i="56"/>
  <c r="G5" i="56" s="1"/>
  <c r="M169" i="51"/>
  <c r="I169" i="51" s="1"/>
  <c r="K251" i="55"/>
  <c r="G251" i="55" s="1"/>
  <c r="L87" i="58"/>
  <c r="H87" i="58" s="1"/>
  <c r="M169" i="58"/>
  <c r="I169" i="58" s="1"/>
  <c r="M169" i="54"/>
  <c r="I169" i="54" s="1"/>
  <c r="L497" i="55"/>
  <c r="H497" i="55" s="1"/>
  <c r="K333" i="59"/>
  <c r="G333" i="59" s="1"/>
  <c r="K497" i="57"/>
  <c r="G497" i="57" s="1"/>
  <c r="L497" i="59"/>
  <c r="H497" i="59" s="1"/>
  <c r="L415" i="54"/>
  <c r="H415" i="54" s="1"/>
  <c r="K87" i="56"/>
  <c r="G87" i="56" s="1"/>
  <c r="M87" i="54"/>
  <c r="I87" i="54" s="1"/>
  <c r="L251" i="56"/>
  <c r="H251" i="56" s="1"/>
  <c r="M415" i="53"/>
  <c r="I415" i="53" s="1"/>
  <c r="M333" i="59"/>
  <c r="I333" i="59" s="1"/>
  <c r="K497" i="59"/>
  <c r="G497" i="59" s="1"/>
  <c r="M5" i="58"/>
  <c r="I5" i="58" s="1"/>
  <c r="L87" i="59"/>
  <c r="H87" i="59" s="1"/>
  <c r="K87" i="58"/>
  <c r="G87" i="58" s="1"/>
  <c r="M169" i="52"/>
  <c r="I169" i="52" s="1"/>
  <c r="L251" i="58"/>
  <c r="H251" i="58" s="1"/>
  <c r="L333" i="52"/>
  <c r="H333" i="52" s="1"/>
  <c r="K169" i="57"/>
  <c r="G169" i="57" s="1"/>
  <c r="L87" i="54"/>
  <c r="H87" i="54" s="1"/>
  <c r="M251" i="55"/>
  <c r="I251" i="55" s="1"/>
  <c r="M333" i="56"/>
  <c r="I333" i="56" s="1"/>
  <c r="M415" i="51"/>
  <c r="I415" i="51" s="1"/>
  <c r="L497" i="50"/>
  <c r="H497" i="50" s="1"/>
  <c r="L5" i="52"/>
  <c r="H5" i="52" s="1"/>
  <c r="K87" i="59"/>
  <c r="G87" i="59" s="1"/>
  <c r="K251" i="57"/>
  <c r="G251" i="57" s="1"/>
  <c r="M333" i="55"/>
  <c r="I333" i="55" s="1"/>
  <c r="M251" i="54"/>
  <c r="I251" i="54" s="1"/>
  <c r="M497" i="50"/>
  <c r="I497" i="50" s="1"/>
  <c r="M87" i="53"/>
  <c r="I87" i="53" s="1"/>
  <c r="L169" i="58"/>
  <c r="H169" i="58" s="1"/>
  <c r="L497" i="56"/>
  <c r="H497" i="56" s="1"/>
  <c r="K87" i="57"/>
  <c r="G87" i="57" s="1"/>
  <c r="L251" i="59"/>
  <c r="H251" i="59" s="1"/>
  <c r="K415" i="56"/>
  <c r="G415" i="56" s="1"/>
  <c r="L5" i="56"/>
  <c r="H5" i="56" s="1"/>
  <c r="K169" i="58"/>
  <c r="G169" i="58" s="1"/>
  <c r="M333" i="54"/>
  <c r="I333" i="54" s="1"/>
  <c r="K5" i="55"/>
  <c r="G5" i="55" s="1"/>
  <c r="K251" i="59"/>
  <c r="G251" i="59" s="1"/>
  <c r="L333" i="58"/>
  <c r="H333" i="58" s="1"/>
  <c r="L5" i="58"/>
  <c r="H5" i="58" s="1"/>
  <c r="K497" i="55"/>
  <c r="G497" i="55" s="1"/>
  <c r="K5" i="58"/>
  <c r="G5" i="58" s="1"/>
  <c r="K251" i="52"/>
  <c r="G251" i="52" s="1"/>
  <c r="K5" i="53"/>
  <c r="G5" i="53" s="1"/>
  <c r="K497" i="51"/>
  <c r="G497" i="51" s="1"/>
  <c r="M5" i="57"/>
  <c r="I5" i="57" s="1"/>
  <c r="M415" i="57"/>
  <c r="I415" i="57" s="1"/>
  <c r="M497" i="52"/>
  <c r="I497" i="52" s="1"/>
  <c r="M415" i="52"/>
  <c r="I415" i="52" s="1"/>
  <c r="M497" i="54"/>
  <c r="I497" i="54" s="1"/>
  <c r="K415" i="52"/>
  <c r="G415" i="52" s="1"/>
  <c r="K333" i="53"/>
  <c r="G333" i="53" s="1"/>
  <c r="K251" i="53"/>
  <c r="G251" i="53" s="1"/>
  <c r="L169" i="59"/>
  <c r="H169" i="59" s="1"/>
  <c r="K251" i="51"/>
  <c r="G251" i="51" s="1"/>
  <c r="M99" i="50"/>
  <c r="I99" i="50" s="1"/>
  <c r="K17" i="51"/>
  <c r="G17" i="51" s="1"/>
  <c r="K99" i="54"/>
  <c r="G99" i="54" s="1"/>
  <c r="M17" i="56"/>
  <c r="I17" i="56" s="1"/>
  <c r="M17" i="52"/>
  <c r="I17" i="52" s="1"/>
  <c r="L17" i="57"/>
  <c r="H17" i="57" s="1"/>
  <c r="K263" i="50"/>
  <c r="G263" i="50" s="1"/>
  <c r="L99" i="52"/>
  <c r="H99" i="52" s="1"/>
  <c r="L181" i="58"/>
  <c r="H181" i="58" s="1"/>
  <c r="L99" i="58"/>
  <c r="H99" i="58" s="1"/>
  <c r="K181" i="51"/>
  <c r="G181" i="51" s="1"/>
  <c r="L345" i="53"/>
  <c r="H345" i="53" s="1"/>
  <c r="L263" i="56"/>
  <c r="H263" i="56" s="1"/>
  <c r="K181" i="55"/>
  <c r="G181" i="55" s="1"/>
  <c r="K263" i="51"/>
  <c r="G263" i="51" s="1"/>
  <c r="L427" i="53"/>
  <c r="H427" i="53" s="1"/>
  <c r="M345" i="51"/>
  <c r="I345" i="51" s="1"/>
  <c r="M345" i="59"/>
  <c r="I345" i="59" s="1"/>
  <c r="K263" i="52"/>
  <c r="G263" i="52" s="1"/>
  <c r="L427" i="51"/>
  <c r="H427" i="51" s="1"/>
  <c r="M345" i="52"/>
  <c r="I345" i="52" s="1"/>
  <c r="L345" i="55"/>
  <c r="H345" i="55" s="1"/>
  <c r="K509" i="56"/>
  <c r="G509" i="56" s="1"/>
  <c r="M509" i="51"/>
  <c r="I509" i="51" s="1"/>
  <c r="M509" i="55"/>
  <c r="I509" i="55" s="1"/>
  <c r="K427" i="52"/>
  <c r="G427" i="52" s="1"/>
  <c r="M17" i="58"/>
  <c r="I17" i="58" s="1"/>
  <c r="L181" i="53"/>
  <c r="H181" i="53" s="1"/>
  <c r="M345" i="53"/>
  <c r="I345" i="53" s="1"/>
  <c r="K263" i="57"/>
  <c r="G263" i="57" s="1"/>
  <c r="L263" i="54"/>
  <c r="H263" i="54" s="1"/>
  <c r="K427" i="56"/>
  <c r="G427" i="56" s="1"/>
  <c r="M17" i="50"/>
  <c r="I17" i="50" s="1"/>
  <c r="L181" i="50"/>
  <c r="H181" i="50" s="1"/>
  <c r="M99" i="57"/>
  <c r="I99" i="57" s="1"/>
  <c r="L17" i="59"/>
  <c r="H17" i="59" s="1"/>
  <c r="K17" i="54"/>
  <c r="G17" i="54" s="1"/>
  <c r="M99" i="54"/>
  <c r="I99" i="54" s="1"/>
  <c r="L99" i="53"/>
  <c r="H99" i="53" s="1"/>
  <c r="K345" i="50"/>
  <c r="G345" i="50" s="1"/>
  <c r="K181" i="59"/>
  <c r="G181" i="59" s="1"/>
  <c r="K181" i="53"/>
  <c r="G181" i="53" s="1"/>
  <c r="K181" i="58"/>
  <c r="G181" i="58" s="1"/>
  <c r="M99" i="58"/>
  <c r="I99" i="58" s="1"/>
  <c r="K181" i="52"/>
  <c r="G181" i="52" s="1"/>
  <c r="L509" i="50"/>
  <c r="H509" i="50" s="1"/>
  <c r="L345" i="58"/>
  <c r="H345" i="58" s="1"/>
  <c r="L181" i="52"/>
  <c r="H181" i="52" s="1"/>
  <c r="L263" i="57"/>
  <c r="H263" i="57" s="1"/>
  <c r="L509" i="58"/>
  <c r="H509" i="58" s="1"/>
  <c r="M263" i="52"/>
  <c r="I263" i="52" s="1"/>
  <c r="L345" i="57"/>
  <c r="H345" i="57" s="1"/>
  <c r="K509" i="57"/>
  <c r="G509" i="57" s="1"/>
  <c r="L509" i="59"/>
  <c r="H509" i="59" s="1"/>
  <c r="M345" i="54"/>
  <c r="I345" i="54" s="1"/>
  <c r="K345" i="54"/>
  <c r="G345" i="54" s="1"/>
  <c r="K427" i="54"/>
  <c r="G427" i="54" s="1"/>
  <c r="L509" i="55"/>
  <c r="H509" i="55" s="1"/>
  <c r="L427" i="54"/>
  <c r="H427" i="54" s="1"/>
  <c r="K99" i="57"/>
  <c r="G99" i="57" s="1"/>
  <c r="M17" i="55"/>
  <c r="I17" i="55" s="1"/>
  <c r="L181" i="51"/>
  <c r="H181" i="51" s="1"/>
  <c r="L263" i="51"/>
  <c r="H263" i="51" s="1"/>
  <c r="L263" i="52"/>
  <c r="H263" i="52" s="1"/>
  <c r="L345" i="54"/>
  <c r="H345" i="54" s="1"/>
  <c r="L17" i="50"/>
  <c r="H17" i="50" s="1"/>
  <c r="M181" i="56"/>
  <c r="I181" i="56" s="1"/>
  <c r="L99" i="57"/>
  <c r="H99" i="57" s="1"/>
  <c r="L17" i="54"/>
  <c r="H17" i="54" s="1"/>
  <c r="K99" i="56"/>
  <c r="G99" i="56" s="1"/>
  <c r="M17" i="53"/>
  <c r="I17" i="53" s="1"/>
  <c r="K17" i="55"/>
  <c r="G17" i="55" s="1"/>
  <c r="M263" i="50"/>
  <c r="I263" i="50" s="1"/>
  <c r="M181" i="57"/>
  <c r="I181" i="57" s="1"/>
  <c r="M181" i="53"/>
  <c r="I181" i="53" s="1"/>
  <c r="M99" i="55"/>
  <c r="I99" i="55" s="1"/>
  <c r="L99" i="51"/>
  <c r="H99" i="51" s="1"/>
  <c r="M181" i="54"/>
  <c r="I181" i="54" s="1"/>
  <c r="K427" i="50"/>
  <c r="G427" i="50" s="1"/>
  <c r="M263" i="57"/>
  <c r="I263" i="57" s="1"/>
  <c r="K263" i="59"/>
  <c r="G263" i="59" s="1"/>
  <c r="M427" i="53"/>
  <c r="I427" i="53" s="1"/>
  <c r="M263" i="55"/>
  <c r="I263" i="55" s="1"/>
  <c r="L345" i="59"/>
  <c r="H345" i="59" s="1"/>
  <c r="K345" i="57"/>
  <c r="G345" i="57" s="1"/>
  <c r="M509" i="59"/>
  <c r="I509" i="59" s="1"/>
  <c r="L427" i="57"/>
  <c r="H427" i="57" s="1"/>
  <c r="M427" i="51"/>
  <c r="I427" i="51" s="1"/>
  <c r="K509" i="51"/>
  <c r="G509" i="51" s="1"/>
  <c r="L509" i="52"/>
  <c r="H509" i="52" s="1"/>
  <c r="L427" i="52"/>
  <c r="H427" i="52" s="1"/>
  <c r="K509" i="55"/>
  <c r="G509" i="55" s="1"/>
  <c r="K99" i="50"/>
  <c r="G99" i="50" s="1"/>
  <c r="L263" i="53"/>
  <c r="H263" i="53" s="1"/>
  <c r="M181" i="59"/>
  <c r="I181" i="59" s="1"/>
  <c r="M509" i="50"/>
  <c r="I509" i="50" s="1"/>
  <c r="M263" i="59"/>
  <c r="I263" i="59" s="1"/>
  <c r="M509" i="57"/>
  <c r="I509" i="57" s="1"/>
  <c r="K509" i="52"/>
  <c r="G509" i="52" s="1"/>
  <c r="K17" i="50"/>
  <c r="G17" i="50" s="1"/>
  <c r="K17" i="52"/>
  <c r="G17" i="52" s="1"/>
  <c r="M17" i="54"/>
  <c r="I17" i="54" s="1"/>
  <c r="L99" i="56"/>
  <c r="H99" i="56" s="1"/>
  <c r="L17" i="58"/>
  <c r="H17" i="58" s="1"/>
  <c r="K99" i="53"/>
  <c r="G99" i="53" s="1"/>
  <c r="M17" i="57"/>
  <c r="I17" i="57" s="1"/>
  <c r="M181" i="58"/>
  <c r="I181" i="58" s="1"/>
  <c r="K99" i="52"/>
  <c r="G99" i="52" s="1"/>
  <c r="M99" i="51"/>
  <c r="I99" i="51" s="1"/>
  <c r="L99" i="59"/>
  <c r="H99" i="59" s="1"/>
  <c r="L263" i="58"/>
  <c r="H263" i="58" s="1"/>
  <c r="M263" i="56"/>
  <c r="I263" i="56" s="1"/>
  <c r="L181" i="55"/>
  <c r="H181" i="55" s="1"/>
  <c r="M181" i="52"/>
  <c r="I181" i="52" s="1"/>
  <c r="M509" i="53"/>
  <c r="I509" i="53" s="1"/>
  <c r="M263" i="51"/>
  <c r="I263" i="51" s="1"/>
  <c r="L345" i="51"/>
  <c r="H345" i="51" s="1"/>
  <c r="M263" i="54"/>
  <c r="I263" i="54" s="1"/>
  <c r="L427" i="58"/>
  <c r="H427" i="58" s="1"/>
  <c r="K427" i="51"/>
  <c r="G427" i="51" s="1"/>
  <c r="L509" i="56"/>
  <c r="H509" i="56" s="1"/>
  <c r="K345" i="55"/>
  <c r="G345" i="55" s="1"/>
  <c r="M427" i="59"/>
  <c r="I427" i="59" s="1"/>
  <c r="M509" i="54"/>
  <c r="I509" i="54" s="1"/>
  <c r="M427" i="54"/>
  <c r="I427" i="54" s="1"/>
  <c r="L99" i="50"/>
  <c r="H99" i="50" s="1"/>
  <c r="L17" i="53"/>
  <c r="H17" i="53" s="1"/>
  <c r="M263" i="58"/>
  <c r="I263" i="58" s="1"/>
  <c r="K181" i="54"/>
  <c r="G181" i="54" s="1"/>
  <c r="K509" i="58"/>
  <c r="G509" i="58" s="1"/>
  <c r="L345" i="52"/>
  <c r="H345" i="52" s="1"/>
  <c r="K427" i="55"/>
  <c r="G427" i="55" s="1"/>
  <c r="M181" i="50"/>
  <c r="I181" i="50" s="1"/>
  <c r="L99" i="54"/>
  <c r="H99" i="54" s="1"/>
  <c r="K17" i="53"/>
  <c r="G17" i="53" s="1"/>
  <c r="L345" i="50"/>
  <c r="H345" i="50" s="1"/>
  <c r="K99" i="59"/>
  <c r="G99" i="59" s="1"/>
  <c r="K509" i="50"/>
  <c r="G509" i="50" s="1"/>
  <c r="K427" i="58"/>
  <c r="G427" i="58" s="1"/>
  <c r="K345" i="56"/>
  <c r="G345" i="56" s="1"/>
  <c r="L427" i="56"/>
  <c r="H427" i="56" s="1"/>
  <c r="L509" i="54"/>
  <c r="H509" i="54" s="1"/>
  <c r="M345" i="50"/>
  <c r="I345" i="50" s="1"/>
  <c r="L345" i="56"/>
  <c r="H345" i="56" s="1"/>
  <c r="M181" i="51"/>
  <c r="I181" i="51" s="1"/>
  <c r="M345" i="55"/>
  <c r="I345" i="55" s="1"/>
  <c r="L181" i="59"/>
  <c r="H181" i="59" s="1"/>
  <c r="M345" i="57"/>
  <c r="I345" i="57" s="1"/>
  <c r="K17" i="56"/>
  <c r="G17" i="56" s="1"/>
  <c r="K263" i="56"/>
  <c r="G263" i="56" s="1"/>
  <c r="K181" i="50"/>
  <c r="G181" i="50" s="1"/>
  <c r="M99" i="53"/>
  <c r="I99" i="53" s="1"/>
  <c r="L17" i="55"/>
  <c r="H17" i="55" s="1"/>
  <c r="L181" i="57"/>
  <c r="H181" i="57" s="1"/>
  <c r="K99" i="58"/>
  <c r="G99" i="58" s="1"/>
  <c r="M427" i="50"/>
  <c r="I427" i="50" s="1"/>
  <c r="K345" i="59"/>
  <c r="G345" i="59" s="1"/>
  <c r="K345" i="51"/>
  <c r="G345" i="51" s="1"/>
  <c r="M427" i="56"/>
  <c r="I427" i="56" s="1"/>
  <c r="K509" i="54"/>
  <c r="G509" i="54" s="1"/>
  <c r="L17" i="56"/>
  <c r="H17" i="56" s="1"/>
  <c r="K427" i="53"/>
  <c r="G427" i="53" s="1"/>
  <c r="L427" i="55"/>
  <c r="H427" i="55" s="1"/>
  <c r="L17" i="52"/>
  <c r="H17" i="52" s="1"/>
  <c r="M181" i="55"/>
  <c r="I181" i="55" s="1"/>
  <c r="K345" i="52"/>
  <c r="G345" i="52" s="1"/>
  <c r="K99" i="55"/>
  <c r="G99" i="55" s="1"/>
  <c r="M509" i="56"/>
  <c r="I509" i="56" s="1"/>
  <c r="K181" i="57"/>
  <c r="G181" i="57" s="1"/>
  <c r="K263" i="54"/>
  <c r="G263" i="54" s="1"/>
  <c r="M17" i="51"/>
  <c r="I17" i="51" s="1"/>
  <c r="M17" i="59"/>
  <c r="I17" i="59" s="1"/>
  <c r="K263" i="53"/>
  <c r="G263" i="53" s="1"/>
  <c r="L263" i="50"/>
  <c r="H263" i="50" s="1"/>
  <c r="K99" i="51"/>
  <c r="G99" i="51" s="1"/>
  <c r="L263" i="59"/>
  <c r="H263" i="59" s="1"/>
  <c r="M509" i="58"/>
  <c r="I509" i="58" s="1"/>
  <c r="L263" i="55"/>
  <c r="H263" i="55" s="1"/>
  <c r="L509" i="51"/>
  <c r="H509" i="51" s="1"/>
  <c r="M427" i="55"/>
  <c r="I427" i="55" s="1"/>
  <c r="M99" i="59"/>
  <c r="I99" i="59" s="1"/>
  <c r="M427" i="57"/>
  <c r="I427" i="57" s="1"/>
  <c r="M99" i="52"/>
  <c r="I99" i="52" s="1"/>
  <c r="M427" i="58"/>
  <c r="I427" i="58" s="1"/>
  <c r="M509" i="52"/>
  <c r="I509" i="52" s="1"/>
  <c r="K17" i="58"/>
  <c r="G17" i="58" s="1"/>
  <c r="K345" i="58"/>
  <c r="G345" i="58" s="1"/>
  <c r="L99" i="55"/>
  <c r="H99" i="55" s="1"/>
  <c r="K509" i="59"/>
  <c r="G509" i="59" s="1"/>
  <c r="L181" i="56"/>
  <c r="H181" i="56" s="1"/>
  <c r="M263" i="53"/>
  <c r="I263" i="53" s="1"/>
  <c r="K17" i="57"/>
  <c r="G17" i="57" s="1"/>
  <c r="K345" i="53"/>
  <c r="G345" i="53" s="1"/>
  <c r="K263" i="58"/>
  <c r="G263" i="58" s="1"/>
  <c r="K509" i="53"/>
  <c r="G509" i="53" s="1"/>
  <c r="M345" i="56"/>
  <c r="I345" i="56" s="1"/>
  <c r="K263" i="55"/>
  <c r="G263" i="55" s="1"/>
  <c r="L509" i="57"/>
  <c r="H509" i="57" s="1"/>
  <c r="M427" i="52"/>
  <c r="I427" i="52" s="1"/>
  <c r="K181" i="56"/>
  <c r="G181" i="56" s="1"/>
  <c r="L427" i="50"/>
  <c r="H427" i="50" s="1"/>
  <c r="K427" i="57"/>
  <c r="G427" i="57" s="1"/>
  <c r="M99" i="56"/>
  <c r="I99" i="56" s="1"/>
  <c r="L509" i="53"/>
  <c r="H509" i="53" s="1"/>
  <c r="L17" i="51"/>
  <c r="H17" i="51" s="1"/>
  <c r="L181" i="54"/>
  <c r="H181" i="54" s="1"/>
  <c r="L427" i="59"/>
  <c r="H427" i="59" s="1"/>
  <c r="K17" i="59"/>
  <c r="G17" i="59" s="1"/>
  <c r="M345" i="58"/>
  <c r="I345" i="58" s="1"/>
  <c r="K427" i="59"/>
  <c r="G427" i="59" s="1"/>
  <c r="L174" i="50"/>
  <c r="H174" i="50" s="1"/>
  <c r="K92" i="55"/>
  <c r="G92" i="55" s="1"/>
  <c r="L92" i="53"/>
  <c r="H92" i="53" s="1"/>
  <c r="L10" i="51"/>
  <c r="H10" i="51" s="1"/>
  <c r="M92" i="54"/>
  <c r="I92" i="54" s="1"/>
  <c r="L92" i="59"/>
  <c r="H92" i="59" s="1"/>
  <c r="K92" i="50"/>
  <c r="G92" i="50" s="1"/>
  <c r="L174" i="58"/>
  <c r="H174" i="58" s="1"/>
  <c r="M256" i="54"/>
  <c r="I256" i="54" s="1"/>
  <c r="K174" i="52"/>
  <c r="G174" i="52" s="1"/>
  <c r="K92" i="56"/>
  <c r="G92" i="56" s="1"/>
  <c r="K92" i="57"/>
  <c r="G92" i="57" s="1"/>
  <c r="M338" i="54"/>
  <c r="I338" i="54" s="1"/>
  <c r="K338" i="50"/>
  <c r="G338" i="50" s="1"/>
  <c r="L256" i="52"/>
  <c r="H256" i="52" s="1"/>
  <c r="K502" i="51"/>
  <c r="G502" i="51" s="1"/>
  <c r="K420" i="50"/>
  <c r="G420" i="50" s="1"/>
  <c r="M420" i="50"/>
  <c r="I420" i="50" s="1"/>
  <c r="K502" i="54"/>
  <c r="G502" i="54" s="1"/>
  <c r="L420" i="54"/>
  <c r="H420" i="54" s="1"/>
  <c r="L502" i="54"/>
  <c r="H502" i="54" s="1"/>
  <c r="M338" i="56"/>
  <c r="I338" i="56" s="1"/>
  <c r="L420" i="58"/>
  <c r="H420" i="58" s="1"/>
  <c r="M420" i="59"/>
  <c r="I420" i="59" s="1"/>
  <c r="K420" i="55"/>
  <c r="G420" i="55" s="1"/>
  <c r="L420" i="56"/>
  <c r="H420" i="56" s="1"/>
  <c r="K92" i="53"/>
  <c r="G92" i="53" s="1"/>
  <c r="K10" i="55"/>
  <c r="G10" i="55" s="1"/>
  <c r="M10" i="53"/>
  <c r="I10" i="53" s="1"/>
  <c r="L10" i="58"/>
  <c r="H10" i="58" s="1"/>
  <c r="K10" i="56"/>
  <c r="G10" i="56" s="1"/>
  <c r="K10" i="54"/>
  <c r="G10" i="54" s="1"/>
  <c r="M256" i="50"/>
  <c r="I256" i="50" s="1"/>
  <c r="K174" i="58"/>
  <c r="G174" i="58" s="1"/>
  <c r="L92" i="58"/>
  <c r="H92" i="58" s="1"/>
  <c r="K174" i="51"/>
  <c r="G174" i="51" s="1"/>
  <c r="L174" i="53"/>
  <c r="H174" i="53" s="1"/>
  <c r="L256" i="51"/>
  <c r="H256" i="51" s="1"/>
  <c r="L174" i="55"/>
  <c r="H174" i="55" s="1"/>
  <c r="K256" i="52"/>
  <c r="G256" i="52" s="1"/>
  <c r="L256" i="59"/>
  <c r="H256" i="59" s="1"/>
  <c r="M420" i="57"/>
  <c r="I420" i="57" s="1"/>
  <c r="M502" i="50"/>
  <c r="I502" i="50" s="1"/>
  <c r="L502" i="50"/>
  <c r="H502" i="50" s="1"/>
  <c r="K256" i="55"/>
  <c r="G256" i="55" s="1"/>
  <c r="M338" i="53"/>
  <c r="I338" i="53" s="1"/>
  <c r="K338" i="59"/>
  <c r="G338" i="59" s="1"/>
  <c r="L338" i="55"/>
  <c r="H338" i="55" s="1"/>
  <c r="M502" i="52"/>
  <c r="I502" i="52" s="1"/>
  <c r="K420" i="53"/>
  <c r="G420" i="53" s="1"/>
  <c r="K502" i="56"/>
  <c r="G502" i="56" s="1"/>
  <c r="M502" i="55"/>
  <c r="I502" i="55" s="1"/>
  <c r="M10" i="50"/>
  <c r="I10" i="50" s="1"/>
  <c r="L10" i="57"/>
  <c r="H10" i="57" s="1"/>
  <c r="L92" i="55"/>
  <c r="H92" i="55" s="1"/>
  <c r="M10" i="57"/>
  <c r="I10" i="57" s="1"/>
  <c r="L10" i="59"/>
  <c r="H10" i="59" s="1"/>
  <c r="K174" i="57"/>
  <c r="G174" i="57" s="1"/>
  <c r="K10" i="58"/>
  <c r="G10" i="58" s="1"/>
  <c r="L92" i="54"/>
  <c r="H92" i="54" s="1"/>
  <c r="M256" i="57"/>
  <c r="I256" i="57" s="1"/>
  <c r="L174" i="52"/>
  <c r="H174" i="52" s="1"/>
  <c r="M174" i="51"/>
  <c r="I174" i="51" s="1"/>
  <c r="M92" i="51"/>
  <c r="I92" i="51" s="1"/>
  <c r="K174" i="56"/>
  <c r="G174" i="56" s="1"/>
  <c r="K338" i="57"/>
  <c r="G338" i="57" s="1"/>
  <c r="K256" i="59"/>
  <c r="G256" i="59" s="1"/>
  <c r="K256" i="53"/>
  <c r="G256" i="53" s="1"/>
  <c r="K338" i="58"/>
  <c r="G338" i="58" s="1"/>
  <c r="M420" i="51"/>
  <c r="I420" i="51" s="1"/>
  <c r="M502" i="54"/>
  <c r="I502" i="54" s="1"/>
  <c r="M502" i="51"/>
  <c r="I502" i="51" s="1"/>
  <c r="L338" i="53"/>
  <c r="H338" i="53" s="1"/>
  <c r="K502" i="52"/>
  <c r="G502" i="52" s="1"/>
  <c r="K502" i="53"/>
  <c r="G502" i="53" s="1"/>
  <c r="L420" i="59"/>
  <c r="H420" i="59" s="1"/>
  <c r="K420" i="58"/>
  <c r="G420" i="58" s="1"/>
  <c r="K502" i="55"/>
  <c r="G502" i="55" s="1"/>
  <c r="K420" i="56"/>
  <c r="G420" i="56" s="1"/>
  <c r="K174" i="50"/>
  <c r="G174" i="50" s="1"/>
  <c r="L10" i="53"/>
  <c r="H10" i="53" s="1"/>
  <c r="K10" i="52"/>
  <c r="G10" i="52" s="1"/>
  <c r="L10" i="52"/>
  <c r="H10" i="52" s="1"/>
  <c r="M10" i="54"/>
  <c r="I10" i="54" s="1"/>
  <c r="L174" i="57"/>
  <c r="H174" i="57" s="1"/>
  <c r="M92" i="59"/>
  <c r="I92" i="59" s="1"/>
  <c r="K92" i="54"/>
  <c r="G92" i="54" s="1"/>
  <c r="L174" i="59"/>
  <c r="H174" i="59" s="1"/>
  <c r="K174" i="53"/>
  <c r="G174" i="53" s="1"/>
  <c r="L174" i="51"/>
  <c r="H174" i="51" s="1"/>
  <c r="L92" i="51"/>
  <c r="H92" i="51" s="1"/>
  <c r="M174" i="56"/>
  <c r="I174" i="56" s="1"/>
  <c r="M338" i="50"/>
  <c r="I338" i="50" s="1"/>
  <c r="M256" i="53"/>
  <c r="I256" i="53" s="1"/>
  <c r="M338" i="51"/>
  <c r="I338" i="51" s="1"/>
  <c r="K502" i="50"/>
  <c r="G502" i="50" s="1"/>
  <c r="L256" i="56"/>
  <c r="H256" i="56" s="1"/>
  <c r="M256" i="55"/>
  <c r="I256" i="55" s="1"/>
  <c r="L502" i="51"/>
  <c r="H502" i="51" s="1"/>
  <c r="K338" i="52"/>
  <c r="G338" i="52" s="1"/>
  <c r="K502" i="59"/>
  <c r="G502" i="59" s="1"/>
  <c r="L502" i="58"/>
  <c r="H502" i="58" s="1"/>
  <c r="M502" i="59"/>
  <c r="I502" i="59" s="1"/>
  <c r="K420" i="59"/>
  <c r="G420" i="59" s="1"/>
  <c r="M420" i="55"/>
  <c r="I420" i="55" s="1"/>
  <c r="L502" i="55"/>
  <c r="H502" i="55" s="1"/>
  <c r="K10" i="53"/>
  <c r="G10" i="53" s="1"/>
  <c r="K10" i="51"/>
  <c r="G10" i="51" s="1"/>
  <c r="M174" i="54"/>
  <c r="I174" i="54" s="1"/>
  <c r="L256" i="50"/>
  <c r="H256" i="50" s="1"/>
  <c r="M92" i="57"/>
  <c r="I92" i="57" s="1"/>
  <c r="K92" i="51"/>
  <c r="G92" i="51" s="1"/>
  <c r="L338" i="54"/>
  <c r="H338" i="54" s="1"/>
  <c r="M256" i="58"/>
  <c r="I256" i="58" s="1"/>
  <c r="K420" i="57"/>
  <c r="G420" i="57" s="1"/>
  <c r="M338" i="52"/>
  <c r="I338" i="52" s="1"/>
  <c r="M502" i="53"/>
  <c r="I502" i="53" s="1"/>
  <c r="L502" i="59"/>
  <c r="H502" i="59" s="1"/>
  <c r="M502" i="56"/>
  <c r="I502" i="56" s="1"/>
  <c r="M10" i="55"/>
  <c r="I10" i="55" s="1"/>
  <c r="L10" i="55"/>
  <c r="H10" i="55" s="1"/>
  <c r="L10" i="56"/>
  <c r="H10" i="56" s="1"/>
  <c r="K256" i="50"/>
  <c r="G256" i="50" s="1"/>
  <c r="M92" i="56"/>
  <c r="I92" i="56" s="1"/>
  <c r="L92" i="57"/>
  <c r="H92" i="57" s="1"/>
  <c r="K174" i="55"/>
  <c r="G174" i="55" s="1"/>
  <c r="L338" i="51"/>
  <c r="H338" i="51" s="1"/>
  <c r="L338" i="58"/>
  <c r="H338" i="58" s="1"/>
  <c r="M420" i="54"/>
  <c r="I420" i="54" s="1"/>
  <c r="M338" i="55"/>
  <c r="I338" i="55" s="1"/>
  <c r="M420" i="52"/>
  <c r="I420" i="52" s="1"/>
  <c r="L420" i="55"/>
  <c r="H420" i="55" s="1"/>
  <c r="L92" i="52"/>
  <c r="H92" i="52" s="1"/>
  <c r="M10" i="59"/>
  <c r="I10" i="59" s="1"/>
  <c r="K92" i="59"/>
  <c r="G92" i="59" s="1"/>
  <c r="K256" i="57"/>
  <c r="G256" i="57" s="1"/>
  <c r="L256" i="54"/>
  <c r="H256" i="54" s="1"/>
  <c r="M256" i="51"/>
  <c r="I256" i="51" s="1"/>
  <c r="M256" i="52"/>
  <c r="I256" i="52" s="1"/>
  <c r="L256" i="58"/>
  <c r="H256" i="58" s="1"/>
  <c r="M338" i="59"/>
  <c r="I338" i="59" s="1"/>
  <c r="K338" i="53"/>
  <c r="G338" i="53" s="1"/>
  <c r="L502" i="53"/>
  <c r="H502" i="53" s="1"/>
  <c r="K338" i="55"/>
  <c r="G338" i="55" s="1"/>
  <c r="L502" i="56"/>
  <c r="H502" i="56" s="1"/>
  <c r="K92" i="52"/>
  <c r="G92" i="52" s="1"/>
  <c r="M92" i="55"/>
  <c r="I92" i="55" s="1"/>
  <c r="M10" i="58"/>
  <c r="I10" i="58" s="1"/>
  <c r="M174" i="58"/>
  <c r="I174" i="58" s="1"/>
  <c r="K92" i="58"/>
  <c r="G92" i="58" s="1"/>
  <c r="L256" i="57"/>
  <c r="H256" i="57" s="1"/>
  <c r="M338" i="57"/>
  <c r="I338" i="57" s="1"/>
  <c r="K256" i="58"/>
  <c r="G256" i="58" s="1"/>
  <c r="L502" i="57"/>
  <c r="H502" i="57" s="1"/>
  <c r="L338" i="52"/>
  <c r="H338" i="52" s="1"/>
  <c r="M502" i="58"/>
  <c r="I502" i="58" s="1"/>
  <c r="M420" i="58"/>
  <c r="I420" i="58" s="1"/>
  <c r="M420" i="56"/>
  <c r="I420" i="56" s="1"/>
  <c r="K10" i="59"/>
  <c r="G10" i="59" s="1"/>
  <c r="M92" i="52"/>
  <c r="I92" i="52" s="1"/>
  <c r="K256" i="51"/>
  <c r="G256" i="51" s="1"/>
  <c r="L338" i="50"/>
  <c r="H338" i="50" s="1"/>
  <c r="L420" i="51"/>
  <c r="H420" i="51" s="1"/>
  <c r="L338" i="56"/>
  <c r="H338" i="56" s="1"/>
  <c r="M10" i="56"/>
  <c r="I10" i="56" s="1"/>
  <c r="M256" i="56"/>
  <c r="I256" i="56" s="1"/>
  <c r="M92" i="53"/>
  <c r="I92" i="53" s="1"/>
  <c r="K174" i="54"/>
  <c r="G174" i="54" s="1"/>
  <c r="L92" i="56"/>
  <c r="H92" i="56" s="1"/>
  <c r="M256" i="59"/>
  <c r="I256" i="59" s="1"/>
  <c r="K256" i="56"/>
  <c r="G256" i="56" s="1"/>
  <c r="K502" i="58"/>
  <c r="G502" i="58" s="1"/>
  <c r="K420" i="54"/>
  <c r="G420" i="54" s="1"/>
  <c r="K10" i="57"/>
  <c r="G10" i="57" s="1"/>
  <c r="M92" i="50"/>
  <c r="I92" i="50" s="1"/>
  <c r="K256" i="54"/>
  <c r="G256" i="54" s="1"/>
  <c r="L256" i="53"/>
  <c r="H256" i="53" s="1"/>
  <c r="L338" i="59"/>
  <c r="H338" i="59" s="1"/>
  <c r="K338" i="56"/>
  <c r="G338" i="56" s="1"/>
  <c r="L10" i="50"/>
  <c r="H10" i="50" s="1"/>
  <c r="K338" i="54"/>
  <c r="G338" i="54" s="1"/>
  <c r="M10" i="52"/>
  <c r="I10" i="52" s="1"/>
  <c r="L92" i="50"/>
  <c r="H92" i="50" s="1"/>
  <c r="M174" i="53"/>
  <c r="I174" i="53" s="1"/>
  <c r="K338" i="51"/>
  <c r="G338" i="51" s="1"/>
  <c r="K502" i="57"/>
  <c r="G502" i="57" s="1"/>
  <c r="K420" i="52"/>
  <c r="G420" i="52" s="1"/>
  <c r="M174" i="59"/>
  <c r="I174" i="59" s="1"/>
  <c r="M420" i="53"/>
  <c r="I420" i="53" s="1"/>
  <c r="M174" i="57"/>
  <c r="I174" i="57" s="1"/>
  <c r="L420" i="57"/>
  <c r="H420" i="57" s="1"/>
  <c r="L502" i="52"/>
  <c r="H502" i="52" s="1"/>
  <c r="M174" i="55"/>
  <c r="I174" i="55" s="1"/>
  <c r="K10" i="50"/>
  <c r="G10" i="50" s="1"/>
  <c r="L174" i="56"/>
  <c r="H174" i="56" s="1"/>
  <c r="L174" i="54"/>
  <c r="H174" i="54" s="1"/>
  <c r="M338" i="58"/>
  <c r="I338" i="58" s="1"/>
  <c r="M10" i="51"/>
  <c r="I10" i="51" s="1"/>
  <c r="L10" i="54"/>
  <c r="H10" i="54" s="1"/>
  <c r="L420" i="52"/>
  <c r="H420" i="52" s="1"/>
  <c r="M92" i="58"/>
  <c r="I92" i="58" s="1"/>
  <c r="M502" i="57"/>
  <c r="I502" i="57" s="1"/>
  <c r="K174" i="59"/>
  <c r="G174" i="59" s="1"/>
  <c r="M174" i="50"/>
  <c r="I174" i="50" s="1"/>
  <c r="L420" i="53"/>
  <c r="H420" i="53" s="1"/>
  <c r="M174" i="52"/>
  <c r="I174" i="52" s="1"/>
  <c r="L420" i="50"/>
  <c r="H420" i="50" s="1"/>
  <c r="L256" i="55"/>
  <c r="H256" i="55" s="1"/>
  <c r="K420" i="51"/>
  <c r="G420" i="51" s="1"/>
  <c r="L338" i="57"/>
  <c r="H338" i="57" s="1"/>
  <c r="L100" i="50"/>
  <c r="H100" i="50" s="1"/>
  <c r="L264" i="59"/>
  <c r="H264" i="59" s="1"/>
  <c r="M18" i="59"/>
  <c r="I18" i="59" s="1"/>
  <c r="K18" i="59"/>
  <c r="G18" i="59" s="1"/>
  <c r="K18" i="51"/>
  <c r="G18" i="51" s="1"/>
  <c r="K100" i="55"/>
  <c r="G100" i="55" s="1"/>
  <c r="L182" i="50"/>
  <c r="H182" i="50" s="1"/>
  <c r="K182" i="50"/>
  <c r="G182" i="50" s="1"/>
  <c r="L182" i="54"/>
  <c r="H182" i="54" s="1"/>
  <c r="L100" i="59"/>
  <c r="H100" i="59" s="1"/>
  <c r="M182" i="51"/>
  <c r="I182" i="51" s="1"/>
  <c r="K100" i="59"/>
  <c r="G100" i="59" s="1"/>
  <c r="K100" i="50"/>
  <c r="G100" i="50" s="1"/>
  <c r="K18" i="50"/>
  <c r="G18" i="50" s="1"/>
  <c r="L100" i="51"/>
  <c r="H100" i="51" s="1"/>
  <c r="M18" i="53"/>
  <c r="I18" i="53" s="1"/>
  <c r="L18" i="51"/>
  <c r="H18" i="51" s="1"/>
  <c r="M18" i="56"/>
  <c r="I18" i="56" s="1"/>
  <c r="K264" i="50"/>
  <c r="G264" i="50" s="1"/>
  <c r="M264" i="50"/>
  <c r="I264" i="50" s="1"/>
  <c r="M100" i="58"/>
  <c r="I100" i="58" s="1"/>
  <c r="M100" i="57"/>
  <c r="I100" i="57" s="1"/>
  <c r="L100" i="56"/>
  <c r="H100" i="56" s="1"/>
  <c r="M100" i="59"/>
  <c r="I100" i="59" s="1"/>
  <c r="M264" i="57"/>
  <c r="I264" i="57" s="1"/>
  <c r="M182" i="58"/>
  <c r="I182" i="58" s="1"/>
  <c r="K182" i="58"/>
  <c r="G182" i="58" s="1"/>
  <c r="M182" i="55"/>
  <c r="I182" i="55" s="1"/>
  <c r="M264" i="58"/>
  <c r="I264" i="58" s="1"/>
  <c r="L264" i="53"/>
  <c r="H264" i="53" s="1"/>
  <c r="L428" i="59"/>
  <c r="H428" i="59" s="1"/>
  <c r="L264" i="52"/>
  <c r="H264" i="52" s="1"/>
  <c r="L510" i="54"/>
  <c r="H510" i="54" s="1"/>
  <c r="K510" i="57"/>
  <c r="G510" i="57" s="1"/>
  <c r="K428" i="57"/>
  <c r="G428" i="57" s="1"/>
  <c r="L510" i="51"/>
  <c r="H510" i="51" s="1"/>
  <c r="L510" i="52"/>
  <c r="H510" i="52" s="1"/>
  <c r="M428" i="58"/>
  <c r="I428" i="58" s="1"/>
  <c r="L428" i="55"/>
  <c r="H428" i="55" s="1"/>
  <c r="M100" i="50"/>
  <c r="I100" i="50" s="1"/>
  <c r="L18" i="53"/>
  <c r="H18" i="53" s="1"/>
  <c r="L18" i="56"/>
  <c r="H18" i="56" s="1"/>
  <c r="M18" i="57"/>
  <c r="I18" i="57" s="1"/>
  <c r="L100" i="54"/>
  <c r="H100" i="54" s="1"/>
  <c r="K100" i="54"/>
  <c r="G100" i="54" s="1"/>
  <c r="M346" i="50"/>
  <c r="I346" i="50" s="1"/>
  <c r="L182" i="51"/>
  <c r="H182" i="51" s="1"/>
  <c r="K100" i="52"/>
  <c r="G100" i="52" s="1"/>
  <c r="K100" i="58"/>
  <c r="G100" i="58" s="1"/>
  <c r="M182" i="57"/>
  <c r="I182" i="57" s="1"/>
  <c r="K428" i="50"/>
  <c r="G428" i="50" s="1"/>
  <c r="M264" i="51"/>
  <c r="I264" i="51" s="1"/>
  <c r="K182" i="55"/>
  <c r="G182" i="55" s="1"/>
  <c r="M182" i="52"/>
  <c r="I182" i="52" s="1"/>
  <c r="M182" i="53"/>
  <c r="I182" i="53" s="1"/>
  <c r="M428" i="56"/>
  <c r="I428" i="56" s="1"/>
  <c r="M346" i="54"/>
  <c r="I346" i="54" s="1"/>
  <c r="K428" i="59"/>
  <c r="G428" i="59" s="1"/>
  <c r="M510" i="59"/>
  <c r="I510" i="59" s="1"/>
  <c r="L510" i="57"/>
  <c r="H510" i="57" s="1"/>
  <c r="M428" i="57"/>
  <c r="I428" i="57" s="1"/>
  <c r="K428" i="51"/>
  <c r="G428" i="51" s="1"/>
  <c r="L510" i="55"/>
  <c r="H510" i="55" s="1"/>
  <c r="L428" i="53"/>
  <c r="H428" i="53" s="1"/>
  <c r="M428" i="55"/>
  <c r="I428" i="55" s="1"/>
  <c r="M18" i="51"/>
  <c r="I18" i="51" s="1"/>
  <c r="K18" i="57"/>
  <c r="G18" i="57" s="1"/>
  <c r="L18" i="59"/>
  <c r="H18" i="59" s="1"/>
  <c r="M18" i="52"/>
  <c r="I18" i="52" s="1"/>
  <c r="L100" i="55"/>
  <c r="H100" i="55" s="1"/>
  <c r="L18" i="58"/>
  <c r="H18" i="58" s="1"/>
  <c r="L182" i="59"/>
  <c r="H182" i="59" s="1"/>
  <c r="K100" i="56"/>
  <c r="G100" i="56" s="1"/>
  <c r="M182" i="59"/>
  <c r="I182" i="59" s="1"/>
  <c r="L264" i="56"/>
  <c r="H264" i="56" s="1"/>
  <c r="L100" i="58"/>
  <c r="H100" i="58" s="1"/>
  <c r="M428" i="50"/>
  <c r="I428" i="50" s="1"/>
  <c r="L264" i="57"/>
  <c r="H264" i="57" s="1"/>
  <c r="L510" i="50"/>
  <c r="H510" i="50" s="1"/>
  <c r="L182" i="55"/>
  <c r="H182" i="55" s="1"/>
  <c r="M346" i="51"/>
  <c r="I346" i="51" s="1"/>
  <c r="M264" i="53"/>
  <c r="I264" i="53" s="1"/>
  <c r="K264" i="58"/>
  <c r="G264" i="58" s="1"/>
  <c r="K510" i="56"/>
  <c r="G510" i="56" s="1"/>
  <c r="K510" i="59"/>
  <c r="G510" i="59" s="1"/>
  <c r="M428" i="54"/>
  <c r="I428" i="54" s="1"/>
  <c r="L346" i="53"/>
  <c r="H346" i="53" s="1"/>
  <c r="M346" i="55"/>
  <c r="I346" i="55" s="1"/>
  <c r="K510" i="53"/>
  <c r="G510" i="53" s="1"/>
  <c r="M510" i="58"/>
  <c r="I510" i="58" s="1"/>
  <c r="L428" i="52"/>
  <c r="H428" i="52" s="1"/>
  <c r="M18" i="50"/>
  <c r="I18" i="50" s="1"/>
  <c r="K18" i="56"/>
  <c r="G18" i="56" s="1"/>
  <c r="M18" i="54"/>
  <c r="I18" i="54" s="1"/>
  <c r="K182" i="57"/>
  <c r="G182" i="57" s="1"/>
  <c r="L182" i="57"/>
  <c r="H182" i="57" s="1"/>
  <c r="M100" i="52"/>
  <c r="I100" i="52" s="1"/>
  <c r="K182" i="53"/>
  <c r="G182" i="53" s="1"/>
  <c r="L182" i="58"/>
  <c r="H182" i="58" s="1"/>
  <c r="K346" i="57"/>
  <c r="G346" i="57" s="1"/>
  <c r="M510" i="56"/>
  <c r="I510" i="56" s="1"/>
  <c r="K264" i="52"/>
  <c r="G264" i="52" s="1"/>
  <c r="M346" i="52"/>
  <c r="I346" i="52" s="1"/>
  <c r="L428" i="51"/>
  <c r="H428" i="51" s="1"/>
  <c r="K428" i="58"/>
  <c r="G428" i="58" s="1"/>
  <c r="K510" i="58"/>
  <c r="G510" i="58" s="1"/>
  <c r="L18" i="50"/>
  <c r="H18" i="50" s="1"/>
  <c r="K18" i="53"/>
  <c r="G18" i="53" s="1"/>
  <c r="M100" i="54"/>
  <c r="I100" i="54" s="1"/>
  <c r="K346" i="50"/>
  <c r="G346" i="50" s="1"/>
  <c r="K182" i="51"/>
  <c r="G182" i="51" s="1"/>
  <c r="M264" i="56"/>
  <c r="I264" i="56" s="1"/>
  <c r="L264" i="51"/>
  <c r="H264" i="51" s="1"/>
  <c r="M264" i="54"/>
  <c r="I264" i="54" s="1"/>
  <c r="L346" i="51"/>
  <c r="H346" i="51" s="1"/>
  <c r="L428" i="56"/>
  <c r="H428" i="56" s="1"/>
  <c r="L346" i="57"/>
  <c r="H346" i="57" s="1"/>
  <c r="L346" i="52"/>
  <c r="H346" i="52" s="1"/>
  <c r="M346" i="58"/>
  <c r="I346" i="58" s="1"/>
  <c r="M510" i="52"/>
  <c r="I510" i="52" s="1"/>
  <c r="M510" i="53"/>
  <c r="I510" i="53" s="1"/>
  <c r="K264" i="59"/>
  <c r="G264" i="59" s="1"/>
  <c r="L18" i="57"/>
  <c r="H18" i="57" s="1"/>
  <c r="K182" i="56"/>
  <c r="G182" i="56" s="1"/>
  <c r="K182" i="59"/>
  <c r="G182" i="59" s="1"/>
  <c r="M100" i="56"/>
  <c r="I100" i="56" s="1"/>
  <c r="M100" i="53"/>
  <c r="I100" i="53" s="1"/>
  <c r="M510" i="50"/>
  <c r="I510" i="50" s="1"/>
  <c r="K346" i="56"/>
  <c r="G346" i="56" s="1"/>
  <c r="M346" i="57"/>
  <c r="I346" i="57" s="1"/>
  <c r="L510" i="56"/>
  <c r="H510" i="56" s="1"/>
  <c r="M264" i="55"/>
  <c r="I264" i="55" s="1"/>
  <c r="K510" i="54"/>
  <c r="G510" i="54" s="1"/>
  <c r="M346" i="53"/>
  <c r="I346" i="53" s="1"/>
  <c r="M428" i="52"/>
  <c r="I428" i="52" s="1"/>
  <c r="K428" i="52"/>
  <c r="G428" i="52" s="1"/>
  <c r="M264" i="59"/>
  <c r="I264" i="59" s="1"/>
  <c r="K18" i="52"/>
  <c r="G18" i="52" s="1"/>
  <c r="M18" i="55"/>
  <c r="I18" i="55" s="1"/>
  <c r="L346" i="50"/>
  <c r="H346" i="50" s="1"/>
  <c r="K100" i="53"/>
  <c r="G100" i="53" s="1"/>
  <c r="K264" i="56"/>
  <c r="G264" i="56" s="1"/>
  <c r="K510" i="50"/>
  <c r="G510" i="50" s="1"/>
  <c r="M346" i="59"/>
  <c r="I346" i="59" s="1"/>
  <c r="L264" i="55"/>
  <c r="H264" i="55" s="1"/>
  <c r="K428" i="56"/>
  <c r="G428" i="56" s="1"/>
  <c r="M264" i="52"/>
  <c r="I264" i="52" s="1"/>
  <c r="K346" i="52"/>
  <c r="G346" i="52" s="1"/>
  <c r="K346" i="58"/>
  <c r="G346" i="58" s="1"/>
  <c r="K510" i="55"/>
  <c r="G510" i="55" s="1"/>
  <c r="L428" i="58"/>
  <c r="H428" i="58" s="1"/>
  <c r="L18" i="52"/>
  <c r="H18" i="52" s="1"/>
  <c r="L18" i="54"/>
  <c r="H18" i="54" s="1"/>
  <c r="L100" i="53"/>
  <c r="H100" i="53" s="1"/>
  <c r="L264" i="54"/>
  <c r="H264" i="54" s="1"/>
  <c r="K346" i="51"/>
  <c r="G346" i="51" s="1"/>
  <c r="K510" i="51"/>
  <c r="G510" i="51" s="1"/>
  <c r="L428" i="54"/>
  <c r="H428" i="54" s="1"/>
  <c r="K428" i="55"/>
  <c r="G428" i="55" s="1"/>
  <c r="L18" i="55"/>
  <c r="H18" i="55" s="1"/>
  <c r="M182" i="56"/>
  <c r="I182" i="56" s="1"/>
  <c r="K182" i="54"/>
  <c r="G182" i="54" s="1"/>
  <c r="M346" i="56"/>
  <c r="I346" i="56" s="1"/>
  <c r="K346" i="54"/>
  <c r="G346" i="54" s="1"/>
  <c r="M510" i="54"/>
  <c r="I510" i="54" s="1"/>
  <c r="L346" i="55"/>
  <c r="H346" i="55" s="1"/>
  <c r="M510" i="55"/>
  <c r="I510" i="55" s="1"/>
  <c r="M100" i="51"/>
  <c r="I100" i="51" s="1"/>
  <c r="M18" i="58"/>
  <c r="I18" i="58" s="1"/>
  <c r="L100" i="57"/>
  <c r="H100" i="57" s="1"/>
  <c r="K264" i="54"/>
  <c r="G264" i="54" s="1"/>
  <c r="K264" i="55"/>
  <c r="G264" i="55" s="1"/>
  <c r="M510" i="57"/>
  <c r="I510" i="57" s="1"/>
  <c r="K428" i="54"/>
  <c r="G428" i="54" s="1"/>
  <c r="L510" i="53"/>
  <c r="H510" i="53" s="1"/>
  <c r="K18" i="55"/>
  <c r="G18" i="55" s="1"/>
  <c r="K100" i="51"/>
  <c r="G100" i="51" s="1"/>
  <c r="K100" i="57"/>
  <c r="G100" i="57" s="1"/>
  <c r="L346" i="56"/>
  <c r="H346" i="56" s="1"/>
  <c r="L264" i="58"/>
  <c r="H264" i="58" s="1"/>
  <c r="L346" i="58"/>
  <c r="H346" i="58" s="1"/>
  <c r="K346" i="55"/>
  <c r="G346" i="55" s="1"/>
  <c r="M182" i="54"/>
  <c r="I182" i="54" s="1"/>
  <c r="K346" i="59"/>
  <c r="G346" i="59" s="1"/>
  <c r="M510" i="51"/>
  <c r="I510" i="51" s="1"/>
  <c r="L100" i="52"/>
  <c r="H100" i="52" s="1"/>
  <c r="K264" i="57"/>
  <c r="G264" i="57" s="1"/>
  <c r="K346" i="53"/>
  <c r="G346" i="53" s="1"/>
  <c r="M182" i="50"/>
  <c r="I182" i="50" s="1"/>
  <c r="L346" i="59"/>
  <c r="H346" i="59" s="1"/>
  <c r="L428" i="57"/>
  <c r="H428" i="57" s="1"/>
  <c r="L264" i="50"/>
  <c r="H264" i="50" s="1"/>
  <c r="L182" i="52"/>
  <c r="H182" i="52" s="1"/>
  <c r="M428" i="51"/>
  <c r="I428" i="51" s="1"/>
  <c r="L182" i="53"/>
  <c r="H182" i="53" s="1"/>
  <c r="M428" i="53"/>
  <c r="I428" i="53" s="1"/>
  <c r="K182" i="52"/>
  <c r="G182" i="52" s="1"/>
  <c r="K510" i="52"/>
  <c r="G510" i="52" s="1"/>
  <c r="M100" i="55"/>
  <c r="I100" i="55" s="1"/>
  <c r="L428" i="50"/>
  <c r="H428" i="50" s="1"/>
  <c r="K428" i="53"/>
  <c r="G428" i="53" s="1"/>
  <c r="K264" i="51"/>
  <c r="G264" i="51" s="1"/>
  <c r="L510" i="58"/>
  <c r="H510" i="58" s="1"/>
  <c r="K264" i="53"/>
  <c r="G264" i="53" s="1"/>
  <c r="L346" i="54"/>
  <c r="H346" i="54" s="1"/>
  <c r="L182" i="56"/>
  <c r="H182" i="56" s="1"/>
  <c r="K18" i="58"/>
  <c r="G18" i="58" s="1"/>
  <c r="L510" i="59"/>
  <c r="H510" i="59" s="1"/>
  <c r="K18" i="54"/>
  <c r="G18" i="54" s="1"/>
  <c r="M428" i="59"/>
  <c r="I428" i="59" s="1"/>
  <c r="M106" i="53"/>
  <c r="I106" i="53" s="1"/>
  <c r="K188" i="53"/>
  <c r="G188" i="53" s="1"/>
  <c r="K106" i="56"/>
  <c r="G106" i="56" s="1"/>
  <c r="M106" i="58"/>
  <c r="I106" i="58" s="1"/>
  <c r="L24" i="51"/>
  <c r="H24" i="51" s="1"/>
  <c r="L24" i="57"/>
  <c r="H24" i="57" s="1"/>
  <c r="K188" i="50"/>
  <c r="G188" i="50" s="1"/>
  <c r="L106" i="50"/>
  <c r="H106" i="50" s="1"/>
  <c r="K188" i="59"/>
  <c r="G188" i="59" s="1"/>
  <c r="L106" i="57"/>
  <c r="H106" i="57" s="1"/>
  <c r="L352" i="50"/>
  <c r="H352" i="50" s="1"/>
  <c r="L270" i="52"/>
  <c r="H270" i="52" s="1"/>
  <c r="L188" i="54"/>
  <c r="H188" i="54" s="1"/>
  <c r="K188" i="54"/>
  <c r="G188" i="54" s="1"/>
  <c r="M352" i="52"/>
  <c r="I352" i="52" s="1"/>
  <c r="L270" i="51"/>
  <c r="H270" i="51" s="1"/>
  <c r="M516" i="50"/>
  <c r="I516" i="50" s="1"/>
  <c r="L270" i="54"/>
  <c r="H270" i="54" s="1"/>
  <c r="K352" i="59"/>
  <c r="G352" i="59" s="1"/>
  <c r="M516" i="56"/>
  <c r="I516" i="56" s="1"/>
  <c r="L516" i="58"/>
  <c r="H516" i="58" s="1"/>
  <c r="K516" i="58"/>
  <c r="G516" i="58" s="1"/>
  <c r="M352" i="54"/>
  <c r="I352" i="54" s="1"/>
  <c r="K352" i="55"/>
  <c r="G352" i="55" s="1"/>
  <c r="M434" i="55"/>
  <c r="I434" i="55" s="1"/>
  <c r="K516" i="54"/>
  <c r="G516" i="54" s="1"/>
  <c r="K24" i="50"/>
  <c r="G24" i="50" s="1"/>
  <c r="L270" i="53"/>
  <c r="H270" i="53" s="1"/>
  <c r="M24" i="56"/>
  <c r="I24" i="56" s="1"/>
  <c r="L188" i="56"/>
  <c r="H188" i="56" s="1"/>
  <c r="K24" i="53"/>
  <c r="G24" i="53" s="1"/>
  <c r="K24" i="58"/>
  <c r="G24" i="58" s="1"/>
  <c r="L24" i="52"/>
  <c r="H24" i="52" s="1"/>
  <c r="K106" i="59"/>
  <c r="G106" i="59" s="1"/>
  <c r="K188" i="58"/>
  <c r="G188" i="58" s="1"/>
  <c r="M106" i="59"/>
  <c r="I106" i="59" s="1"/>
  <c r="M188" i="52"/>
  <c r="I188" i="52" s="1"/>
  <c r="K188" i="55"/>
  <c r="G188" i="55" s="1"/>
  <c r="K270" i="58"/>
  <c r="G270" i="58" s="1"/>
  <c r="M352" i="53"/>
  <c r="I352" i="53" s="1"/>
  <c r="M188" i="54"/>
  <c r="I188" i="54" s="1"/>
  <c r="M434" i="53"/>
  <c r="I434" i="53" s="1"/>
  <c r="L352" i="59"/>
  <c r="H352" i="59" s="1"/>
  <c r="K270" i="51"/>
  <c r="G270" i="51" s="1"/>
  <c r="M516" i="53"/>
  <c r="I516" i="53" s="1"/>
  <c r="L270" i="55"/>
  <c r="H270" i="55" s="1"/>
  <c r="K434" i="57"/>
  <c r="G434" i="57" s="1"/>
  <c r="K516" i="56"/>
  <c r="G516" i="56" s="1"/>
  <c r="K434" i="59"/>
  <c r="G434" i="59" s="1"/>
  <c r="L434" i="56"/>
  <c r="H434" i="56" s="1"/>
  <c r="K434" i="51"/>
  <c r="G434" i="51" s="1"/>
  <c r="L434" i="54"/>
  <c r="H434" i="54" s="1"/>
  <c r="K516" i="51"/>
  <c r="G516" i="51" s="1"/>
  <c r="L24" i="50"/>
  <c r="H24" i="50" s="1"/>
  <c r="M188" i="53"/>
  <c r="I188" i="53" s="1"/>
  <c r="L24" i="56"/>
  <c r="H24" i="56" s="1"/>
  <c r="L106" i="52"/>
  <c r="H106" i="52" s="1"/>
  <c r="L24" i="53"/>
  <c r="H24" i="53" s="1"/>
  <c r="K24" i="52"/>
  <c r="G24" i="52" s="1"/>
  <c r="L106" i="56"/>
  <c r="H106" i="56" s="1"/>
  <c r="L106" i="51"/>
  <c r="H106" i="51" s="1"/>
  <c r="L106" i="54"/>
  <c r="H106" i="54" s="1"/>
  <c r="L188" i="57"/>
  <c r="H188" i="57" s="1"/>
  <c r="K106" i="57"/>
  <c r="G106" i="57" s="1"/>
  <c r="K352" i="50"/>
  <c r="G352" i="50" s="1"/>
  <c r="K270" i="57"/>
  <c r="G270" i="57" s="1"/>
  <c r="M270" i="57"/>
  <c r="I270" i="57" s="1"/>
  <c r="M270" i="59"/>
  <c r="I270" i="59" s="1"/>
  <c r="L352" i="52"/>
  <c r="H352" i="52" s="1"/>
  <c r="L434" i="50"/>
  <c r="H434" i="50" s="1"/>
  <c r="K352" i="56"/>
  <c r="G352" i="56" s="1"/>
  <c r="K270" i="54"/>
  <c r="G270" i="54" s="1"/>
  <c r="L352" i="54"/>
  <c r="H352" i="54" s="1"/>
  <c r="K434" i="58"/>
  <c r="G434" i="58" s="1"/>
  <c r="L434" i="58"/>
  <c r="H434" i="58" s="1"/>
  <c r="M516" i="59"/>
  <c r="I516" i="59" s="1"/>
  <c r="L516" i="52"/>
  <c r="H516" i="52" s="1"/>
  <c r="K516" i="55"/>
  <c r="G516" i="55" s="1"/>
  <c r="L516" i="51"/>
  <c r="H516" i="51" s="1"/>
  <c r="L434" i="51"/>
  <c r="H434" i="51" s="1"/>
  <c r="M24" i="50"/>
  <c r="I24" i="50" s="1"/>
  <c r="K270" i="53"/>
  <c r="G270" i="53" s="1"/>
  <c r="K106" i="58"/>
  <c r="G106" i="58" s="1"/>
  <c r="K24" i="55"/>
  <c r="G24" i="55" s="1"/>
  <c r="K24" i="57"/>
  <c r="G24" i="57" s="1"/>
  <c r="K24" i="51"/>
  <c r="G24" i="51" s="1"/>
  <c r="M106" i="56"/>
  <c r="I106" i="56" s="1"/>
  <c r="M188" i="50"/>
  <c r="I188" i="50" s="1"/>
  <c r="M188" i="59"/>
  <c r="I188" i="59" s="1"/>
  <c r="L188" i="52"/>
  <c r="H188" i="52" s="1"/>
  <c r="M106" i="54"/>
  <c r="I106" i="54" s="1"/>
  <c r="M188" i="55"/>
  <c r="I188" i="55" s="1"/>
  <c r="L270" i="59"/>
  <c r="H270" i="59" s="1"/>
  <c r="L188" i="51"/>
  <c r="H188" i="51" s="1"/>
  <c r="L352" i="53"/>
  <c r="H352" i="53" s="1"/>
  <c r="M270" i="51"/>
  <c r="I270" i="51" s="1"/>
  <c r="L516" i="50"/>
  <c r="H516" i="50" s="1"/>
  <c r="M352" i="56"/>
  <c r="I352" i="56" s="1"/>
  <c r="L352" i="58"/>
  <c r="H352" i="58" s="1"/>
  <c r="L516" i="59"/>
  <c r="H516" i="59" s="1"/>
  <c r="K516" i="57"/>
  <c r="G516" i="57" s="1"/>
  <c r="M352" i="55"/>
  <c r="I352" i="55" s="1"/>
  <c r="M434" i="59"/>
  <c r="I434" i="59" s="1"/>
  <c r="M516" i="57"/>
  <c r="I516" i="57" s="1"/>
  <c r="M516" i="55"/>
  <c r="I516" i="55" s="1"/>
  <c r="L434" i="55"/>
  <c r="H434" i="55" s="1"/>
  <c r="M24" i="51"/>
  <c r="I24" i="51" s="1"/>
  <c r="K24" i="56"/>
  <c r="G24" i="56" s="1"/>
  <c r="K24" i="54"/>
  <c r="G24" i="54" s="1"/>
  <c r="M270" i="50"/>
  <c r="I270" i="50" s="1"/>
  <c r="M188" i="57"/>
  <c r="I188" i="57" s="1"/>
  <c r="M106" i="57"/>
  <c r="I106" i="57" s="1"/>
  <c r="M270" i="56"/>
  <c r="I270" i="56" s="1"/>
  <c r="M352" i="50"/>
  <c r="I352" i="50" s="1"/>
  <c r="K270" i="55"/>
  <c r="G270" i="55" s="1"/>
  <c r="L352" i="56"/>
  <c r="H352" i="56" s="1"/>
  <c r="M516" i="58"/>
  <c r="I516" i="58" s="1"/>
  <c r="M434" i="52"/>
  <c r="I434" i="52" s="1"/>
  <c r="K434" i="54"/>
  <c r="G434" i="54" s="1"/>
  <c r="L24" i="59"/>
  <c r="H24" i="59" s="1"/>
  <c r="M188" i="56"/>
  <c r="I188" i="56" s="1"/>
  <c r="L106" i="58"/>
  <c r="H106" i="58" s="1"/>
  <c r="L270" i="50"/>
  <c r="H270" i="50" s="1"/>
  <c r="K106" i="54"/>
  <c r="G106" i="54" s="1"/>
  <c r="K270" i="50"/>
  <c r="G270" i="50" s="1"/>
  <c r="K270" i="59"/>
  <c r="G270" i="59" s="1"/>
  <c r="K270" i="56"/>
  <c r="G270" i="56" s="1"/>
  <c r="M352" i="57"/>
  <c r="I352" i="57" s="1"/>
  <c r="L434" i="53"/>
  <c r="H434" i="53" s="1"/>
  <c r="L516" i="56"/>
  <c r="H516" i="56" s="1"/>
  <c r="K434" i="52"/>
  <c r="G434" i="52" s="1"/>
  <c r="L516" i="55"/>
  <c r="H516" i="55" s="1"/>
  <c r="L106" i="53"/>
  <c r="H106" i="53" s="1"/>
  <c r="M106" i="52"/>
  <c r="I106" i="52" s="1"/>
  <c r="K106" i="52"/>
  <c r="G106" i="52" s="1"/>
  <c r="L106" i="59"/>
  <c r="H106" i="59" s="1"/>
  <c r="K106" i="51"/>
  <c r="G106" i="51" s="1"/>
  <c r="M188" i="58"/>
  <c r="I188" i="58" s="1"/>
  <c r="M188" i="51"/>
  <c r="I188" i="51" s="1"/>
  <c r="K352" i="57"/>
  <c r="G352" i="57" s="1"/>
  <c r="L516" i="53"/>
  <c r="H516" i="53" s="1"/>
  <c r="K516" i="53"/>
  <c r="G516" i="53" s="1"/>
  <c r="M434" i="58"/>
  <c r="I434" i="58" s="1"/>
  <c r="L434" i="59"/>
  <c r="H434" i="59" s="1"/>
  <c r="M434" i="54"/>
  <c r="I434" i="54" s="1"/>
  <c r="M270" i="53"/>
  <c r="I270" i="53" s="1"/>
  <c r="L24" i="55"/>
  <c r="H24" i="55" s="1"/>
  <c r="M24" i="53"/>
  <c r="I24" i="53" s="1"/>
  <c r="M106" i="51"/>
  <c r="I106" i="51" s="1"/>
  <c r="L188" i="59"/>
  <c r="H188" i="59" s="1"/>
  <c r="M106" i="55"/>
  <c r="I106" i="55" s="1"/>
  <c r="L270" i="56"/>
  <c r="H270" i="56" s="1"/>
  <c r="K434" i="53"/>
  <c r="G434" i="53" s="1"/>
  <c r="M434" i="50"/>
  <c r="I434" i="50" s="1"/>
  <c r="K352" i="58"/>
  <c r="G352" i="58" s="1"/>
  <c r="K352" i="51"/>
  <c r="G352" i="51" s="1"/>
  <c r="M434" i="57"/>
  <c r="I434" i="57" s="1"/>
  <c r="M516" i="51"/>
  <c r="I516" i="51" s="1"/>
  <c r="M24" i="54"/>
  <c r="I24" i="54" s="1"/>
  <c r="M106" i="50"/>
  <c r="I106" i="50" s="1"/>
  <c r="L188" i="55"/>
  <c r="H188" i="55" s="1"/>
  <c r="M352" i="59"/>
  <c r="I352" i="59" s="1"/>
  <c r="L434" i="57"/>
  <c r="H434" i="57" s="1"/>
  <c r="K434" i="56"/>
  <c r="G434" i="56" s="1"/>
  <c r="K188" i="56"/>
  <c r="G188" i="56" s="1"/>
  <c r="L188" i="50"/>
  <c r="H188" i="50" s="1"/>
  <c r="M270" i="58"/>
  <c r="I270" i="58" s="1"/>
  <c r="K352" i="52"/>
  <c r="G352" i="52" s="1"/>
  <c r="L516" i="57"/>
  <c r="H516" i="57" s="1"/>
  <c r="M516" i="52"/>
  <c r="I516" i="52" s="1"/>
  <c r="L24" i="54"/>
  <c r="H24" i="54" s="1"/>
  <c r="K106" i="50"/>
  <c r="G106" i="50" s="1"/>
  <c r="M270" i="52"/>
  <c r="I270" i="52" s="1"/>
  <c r="K516" i="50"/>
  <c r="G516" i="50" s="1"/>
  <c r="K352" i="54"/>
  <c r="G352" i="54" s="1"/>
  <c r="L434" i="52"/>
  <c r="H434" i="52" s="1"/>
  <c r="L24" i="58"/>
  <c r="H24" i="58" s="1"/>
  <c r="L188" i="58"/>
  <c r="H188" i="58" s="1"/>
  <c r="L270" i="58"/>
  <c r="H270" i="58" s="1"/>
  <c r="M270" i="55"/>
  <c r="I270" i="55" s="1"/>
  <c r="K516" i="59"/>
  <c r="G516" i="59" s="1"/>
  <c r="M434" i="56"/>
  <c r="I434" i="56" s="1"/>
  <c r="M24" i="57"/>
  <c r="I24" i="57" s="1"/>
  <c r="K352" i="53"/>
  <c r="G352" i="53" s="1"/>
  <c r="M352" i="51"/>
  <c r="I352" i="51" s="1"/>
  <c r="M24" i="52"/>
  <c r="I24" i="52" s="1"/>
  <c r="L270" i="57"/>
  <c r="H270" i="57" s="1"/>
  <c r="L352" i="55"/>
  <c r="H352" i="55" s="1"/>
  <c r="M24" i="58"/>
  <c r="I24" i="58" s="1"/>
  <c r="K188" i="51"/>
  <c r="G188" i="51" s="1"/>
  <c r="L352" i="51"/>
  <c r="H352" i="51" s="1"/>
  <c r="M24" i="55"/>
  <c r="I24" i="55" s="1"/>
  <c r="K270" i="52"/>
  <c r="G270" i="52" s="1"/>
  <c r="K516" i="52"/>
  <c r="G516" i="52" s="1"/>
  <c r="L106" i="55"/>
  <c r="H106" i="55" s="1"/>
  <c r="M434" i="51"/>
  <c r="I434" i="51" s="1"/>
  <c r="K188" i="57"/>
  <c r="G188" i="57" s="1"/>
  <c r="L516" i="54"/>
  <c r="H516" i="54" s="1"/>
  <c r="K188" i="52"/>
  <c r="G188" i="52" s="1"/>
  <c r="K434" i="55"/>
  <c r="G434" i="55" s="1"/>
  <c r="K106" i="55"/>
  <c r="G106" i="55" s="1"/>
  <c r="M516" i="54"/>
  <c r="I516" i="54" s="1"/>
  <c r="K106" i="53"/>
  <c r="G106" i="53" s="1"/>
  <c r="M24" i="59"/>
  <c r="I24" i="59" s="1"/>
  <c r="L188" i="53"/>
  <c r="H188" i="53" s="1"/>
  <c r="K24" i="59"/>
  <c r="G24" i="59" s="1"/>
  <c r="K434" i="50"/>
  <c r="G434" i="50" s="1"/>
  <c r="L352" i="57"/>
  <c r="H352" i="57" s="1"/>
  <c r="M270" i="54"/>
  <c r="I270" i="54" s="1"/>
  <c r="M352" i="58"/>
  <c r="I352" i="58" s="1"/>
  <c r="M30" i="51"/>
  <c r="I30" i="51" s="1"/>
  <c r="L30" i="50"/>
  <c r="H30" i="50" s="1"/>
  <c r="M194" i="52"/>
  <c r="I194" i="52" s="1"/>
  <c r="K30" i="54"/>
  <c r="G30" i="54" s="1"/>
  <c r="M30" i="59"/>
  <c r="I30" i="59" s="1"/>
  <c r="M112" i="52"/>
  <c r="I112" i="52" s="1"/>
  <c r="K194" i="58"/>
  <c r="G194" i="58" s="1"/>
  <c r="L194" i="57"/>
  <c r="H194" i="57" s="1"/>
  <c r="L112" i="59"/>
  <c r="H112" i="59" s="1"/>
  <c r="K112" i="56"/>
  <c r="G112" i="56" s="1"/>
  <c r="K194" i="54"/>
  <c r="G194" i="54" s="1"/>
  <c r="K276" i="58"/>
  <c r="G276" i="58" s="1"/>
  <c r="M276" i="50"/>
  <c r="I276" i="50" s="1"/>
  <c r="K276" i="50"/>
  <c r="G276" i="50" s="1"/>
  <c r="L194" i="53"/>
  <c r="H194" i="53" s="1"/>
  <c r="M276" i="53"/>
  <c r="I276" i="53" s="1"/>
  <c r="L522" i="57"/>
  <c r="H522" i="57" s="1"/>
  <c r="K358" i="50"/>
  <c r="G358" i="50" s="1"/>
  <c r="K440" i="57"/>
  <c r="G440" i="57" s="1"/>
  <c r="K440" i="55"/>
  <c r="G440" i="55" s="1"/>
  <c r="K522" i="59"/>
  <c r="G522" i="59" s="1"/>
  <c r="K440" i="59"/>
  <c r="G440" i="59" s="1"/>
  <c r="K358" i="53"/>
  <c r="G358" i="53" s="1"/>
  <c r="L358" i="56"/>
  <c r="H358" i="56" s="1"/>
  <c r="K440" i="53"/>
  <c r="G440" i="53" s="1"/>
  <c r="L522" i="56"/>
  <c r="H522" i="56" s="1"/>
  <c r="L30" i="58"/>
  <c r="H30" i="58" s="1"/>
  <c r="L30" i="51"/>
  <c r="H30" i="51" s="1"/>
  <c r="M276" i="57"/>
  <c r="I276" i="57" s="1"/>
  <c r="K30" i="52"/>
  <c r="G30" i="52" s="1"/>
  <c r="L30" i="59"/>
  <c r="H30" i="59" s="1"/>
  <c r="M112" i="50"/>
  <c r="I112" i="50" s="1"/>
  <c r="L112" i="53"/>
  <c r="H112" i="53" s="1"/>
  <c r="M112" i="58"/>
  <c r="I112" i="58" s="1"/>
  <c r="L112" i="56"/>
  <c r="H112" i="56" s="1"/>
  <c r="K276" i="52"/>
  <c r="G276" i="52" s="1"/>
  <c r="L194" i="59"/>
  <c r="H194" i="59" s="1"/>
  <c r="M194" i="51"/>
  <c r="I194" i="51" s="1"/>
  <c r="K358" i="52"/>
  <c r="G358" i="52" s="1"/>
  <c r="M276" i="59"/>
  <c r="I276" i="59" s="1"/>
  <c r="K194" i="56"/>
  <c r="G194" i="56" s="1"/>
  <c r="L440" i="57"/>
  <c r="H440" i="57" s="1"/>
  <c r="L522" i="52"/>
  <c r="H522" i="52" s="1"/>
  <c r="L358" i="58"/>
  <c r="H358" i="58" s="1"/>
  <c r="K440" i="52"/>
  <c r="G440" i="52" s="1"/>
  <c r="L276" i="56"/>
  <c r="H276" i="56" s="1"/>
  <c r="L522" i="54"/>
  <c r="H522" i="54" s="1"/>
  <c r="M440" i="50"/>
  <c r="I440" i="50" s="1"/>
  <c r="L440" i="58"/>
  <c r="H440" i="58" s="1"/>
  <c r="M440" i="54"/>
  <c r="I440" i="54" s="1"/>
  <c r="K522" i="51"/>
  <c r="G522" i="51" s="1"/>
  <c r="M522" i="53"/>
  <c r="I522" i="53" s="1"/>
  <c r="L30" i="56"/>
  <c r="H30" i="56" s="1"/>
  <c r="L30" i="54"/>
  <c r="H30" i="54" s="1"/>
  <c r="L30" i="57"/>
  <c r="H30" i="57" s="1"/>
  <c r="M30" i="55"/>
  <c r="I30" i="55" s="1"/>
  <c r="M112" i="57"/>
  <c r="I112" i="57" s="1"/>
  <c r="K194" i="55"/>
  <c r="G194" i="55" s="1"/>
  <c r="K112" i="53"/>
  <c r="G112" i="53" s="1"/>
  <c r="M112" i="59"/>
  <c r="I112" i="59" s="1"/>
  <c r="L276" i="52"/>
  <c r="H276" i="52" s="1"/>
  <c r="K112" i="51"/>
  <c r="G112" i="51" s="1"/>
  <c r="M276" i="58"/>
  <c r="I276" i="58" s="1"/>
  <c r="K358" i="57"/>
  <c r="G358" i="57" s="1"/>
  <c r="M194" i="53"/>
  <c r="I194" i="53" s="1"/>
  <c r="L276" i="50"/>
  <c r="H276" i="50" s="1"/>
  <c r="K194" i="53"/>
  <c r="G194" i="53" s="1"/>
  <c r="K522" i="55"/>
  <c r="G522" i="55" s="1"/>
  <c r="M522" i="55"/>
  <c r="I522" i="55" s="1"/>
  <c r="L358" i="50"/>
  <c r="H358" i="50" s="1"/>
  <c r="K522" i="52"/>
  <c r="G522" i="52" s="1"/>
  <c r="K522" i="50"/>
  <c r="G522" i="50" s="1"/>
  <c r="M522" i="59"/>
  <c r="I522" i="59" s="1"/>
  <c r="L440" i="54"/>
  <c r="H440" i="54" s="1"/>
  <c r="K440" i="54"/>
  <c r="G440" i="54" s="1"/>
  <c r="L358" i="51"/>
  <c r="H358" i="51" s="1"/>
  <c r="M440" i="56"/>
  <c r="I440" i="56" s="1"/>
  <c r="L440" i="51"/>
  <c r="H440" i="51" s="1"/>
  <c r="K30" i="51"/>
  <c r="G30" i="51" s="1"/>
  <c r="K30" i="58"/>
  <c r="G30" i="58" s="1"/>
  <c r="L30" i="55"/>
  <c r="H30" i="55" s="1"/>
  <c r="L194" i="52"/>
  <c r="H194" i="52" s="1"/>
  <c r="K112" i="54"/>
  <c r="G112" i="54" s="1"/>
  <c r="M112" i="54"/>
  <c r="I112" i="54" s="1"/>
  <c r="L112" i="50"/>
  <c r="H112" i="50" s="1"/>
  <c r="K276" i="55"/>
  <c r="G276" i="55" s="1"/>
  <c r="M112" i="56"/>
  <c r="I112" i="56" s="1"/>
  <c r="L194" i="58"/>
  <c r="H194" i="58" s="1"/>
  <c r="M276" i="52"/>
  <c r="I276" i="52" s="1"/>
  <c r="M194" i="50"/>
  <c r="I194" i="50" s="1"/>
  <c r="K194" i="50"/>
  <c r="G194" i="50" s="1"/>
  <c r="L194" i="56"/>
  <c r="H194" i="56" s="1"/>
  <c r="L194" i="51"/>
  <c r="H194" i="51" s="1"/>
  <c r="L358" i="59"/>
  <c r="H358" i="59" s="1"/>
  <c r="K358" i="54"/>
  <c r="G358" i="54" s="1"/>
  <c r="K276" i="51"/>
  <c r="G276" i="51" s="1"/>
  <c r="M440" i="52"/>
  <c r="I440" i="52" s="1"/>
  <c r="M276" i="51"/>
  <c r="I276" i="51" s="1"/>
  <c r="K440" i="50"/>
  <c r="G440" i="50" s="1"/>
  <c r="M440" i="59"/>
  <c r="I440" i="59" s="1"/>
  <c r="K358" i="51"/>
  <c r="G358" i="51" s="1"/>
  <c r="M358" i="53"/>
  <c r="I358" i="53" s="1"/>
  <c r="M440" i="53"/>
  <c r="I440" i="53" s="1"/>
  <c r="M440" i="51"/>
  <c r="I440" i="51" s="1"/>
  <c r="L440" i="56"/>
  <c r="H440" i="56" s="1"/>
  <c r="K30" i="50"/>
  <c r="G30" i="50" s="1"/>
  <c r="L112" i="57"/>
  <c r="H112" i="57" s="1"/>
  <c r="L112" i="52"/>
  <c r="H112" i="52" s="1"/>
  <c r="K112" i="52"/>
  <c r="G112" i="52" s="1"/>
  <c r="M194" i="58"/>
  <c r="I194" i="58" s="1"/>
  <c r="M194" i="54"/>
  <c r="I194" i="54" s="1"/>
  <c r="L276" i="54"/>
  <c r="H276" i="54" s="1"/>
  <c r="L276" i="59"/>
  <c r="H276" i="59" s="1"/>
  <c r="L276" i="53"/>
  <c r="H276" i="53" s="1"/>
  <c r="M522" i="52"/>
  <c r="I522" i="52" s="1"/>
  <c r="K522" i="54"/>
  <c r="G522" i="54" s="1"/>
  <c r="M440" i="58"/>
  <c r="I440" i="58" s="1"/>
  <c r="K522" i="56"/>
  <c r="G522" i="56" s="1"/>
  <c r="L522" i="53"/>
  <c r="H522" i="53" s="1"/>
  <c r="M30" i="50"/>
  <c r="I30" i="50" s="1"/>
  <c r="K30" i="55"/>
  <c r="G30" i="55" s="1"/>
  <c r="L30" i="53"/>
  <c r="H30" i="53" s="1"/>
  <c r="L112" i="55"/>
  <c r="H112" i="55" s="1"/>
  <c r="K194" i="57"/>
  <c r="G194" i="57" s="1"/>
  <c r="L194" i="54"/>
  <c r="H194" i="54" s="1"/>
  <c r="L358" i="55"/>
  <c r="H358" i="55" s="1"/>
  <c r="M358" i="57"/>
  <c r="I358" i="57" s="1"/>
  <c r="K276" i="53"/>
  <c r="G276" i="53" s="1"/>
  <c r="K358" i="58"/>
  <c r="G358" i="58" s="1"/>
  <c r="K440" i="58"/>
  <c r="G440" i="58" s="1"/>
  <c r="L522" i="58"/>
  <c r="H522" i="58" s="1"/>
  <c r="M522" i="51"/>
  <c r="I522" i="51" s="1"/>
  <c r="K30" i="56"/>
  <c r="G30" i="56" s="1"/>
  <c r="K112" i="57"/>
  <c r="G112" i="57" s="1"/>
  <c r="K30" i="59"/>
  <c r="G30" i="59" s="1"/>
  <c r="L194" i="55"/>
  <c r="H194" i="55" s="1"/>
  <c r="M112" i="51"/>
  <c r="I112" i="51" s="1"/>
  <c r="L276" i="55"/>
  <c r="H276" i="55" s="1"/>
  <c r="K276" i="54"/>
  <c r="G276" i="54" s="1"/>
  <c r="M194" i="56"/>
  <c r="I194" i="56" s="1"/>
  <c r="M358" i="50"/>
  <c r="I358" i="50" s="1"/>
  <c r="M440" i="55"/>
  <c r="I440" i="55" s="1"/>
  <c r="L522" i="50"/>
  <c r="H522" i="50" s="1"/>
  <c r="M522" i="58"/>
  <c r="I522" i="58" s="1"/>
  <c r="L440" i="53"/>
  <c r="H440" i="53" s="1"/>
  <c r="M30" i="56"/>
  <c r="I30" i="56" s="1"/>
  <c r="M30" i="57"/>
  <c r="I30" i="57" s="1"/>
  <c r="L112" i="54"/>
  <c r="H112" i="54" s="1"/>
  <c r="M194" i="55"/>
  <c r="I194" i="55" s="1"/>
  <c r="L112" i="58"/>
  <c r="H112" i="58" s="1"/>
  <c r="M194" i="59"/>
  <c r="I194" i="59" s="1"/>
  <c r="K358" i="55"/>
  <c r="G358" i="55" s="1"/>
  <c r="M358" i="52"/>
  <c r="I358" i="52" s="1"/>
  <c r="L440" i="52"/>
  <c r="H440" i="52" s="1"/>
  <c r="M358" i="59"/>
  <c r="I358" i="59" s="1"/>
  <c r="M522" i="54"/>
  <c r="I522" i="54" s="1"/>
  <c r="L358" i="53"/>
  <c r="H358" i="53" s="1"/>
  <c r="L522" i="51"/>
  <c r="H522" i="51" s="1"/>
  <c r="K194" i="52"/>
  <c r="G194" i="52" s="1"/>
  <c r="M30" i="58"/>
  <c r="I30" i="58" s="1"/>
  <c r="M112" i="53"/>
  <c r="I112" i="53" s="1"/>
  <c r="K276" i="59"/>
  <c r="G276" i="59" s="1"/>
  <c r="M358" i="58"/>
  <c r="I358" i="58" s="1"/>
  <c r="L522" i="59"/>
  <c r="H522" i="59" s="1"/>
  <c r="K440" i="56"/>
  <c r="G440" i="56" s="1"/>
  <c r="K276" i="57"/>
  <c r="G276" i="57" s="1"/>
  <c r="L30" i="52"/>
  <c r="H30" i="52" s="1"/>
  <c r="M194" i="57"/>
  <c r="I194" i="57" s="1"/>
  <c r="M276" i="54"/>
  <c r="I276" i="54" s="1"/>
  <c r="L522" i="55"/>
  <c r="H522" i="55" s="1"/>
  <c r="L440" i="59"/>
  <c r="H440" i="59" s="1"/>
  <c r="K522" i="53"/>
  <c r="G522" i="53" s="1"/>
  <c r="K30" i="53"/>
  <c r="G30" i="53" s="1"/>
  <c r="K112" i="55"/>
  <c r="G112" i="55" s="1"/>
  <c r="L112" i="51"/>
  <c r="H112" i="51" s="1"/>
  <c r="K194" i="51"/>
  <c r="G194" i="51" s="1"/>
  <c r="K522" i="57"/>
  <c r="G522" i="57" s="1"/>
  <c r="M358" i="51"/>
  <c r="I358" i="51" s="1"/>
  <c r="M522" i="56"/>
  <c r="I522" i="56" s="1"/>
  <c r="M30" i="54"/>
  <c r="I30" i="54" s="1"/>
  <c r="K112" i="50"/>
  <c r="G112" i="50" s="1"/>
  <c r="K112" i="59"/>
  <c r="G112" i="59" s="1"/>
  <c r="L358" i="52"/>
  <c r="H358" i="52" s="1"/>
  <c r="K276" i="56"/>
  <c r="G276" i="56" s="1"/>
  <c r="K522" i="58"/>
  <c r="G522" i="58" s="1"/>
  <c r="K440" i="51"/>
  <c r="G440" i="51" s="1"/>
  <c r="L276" i="57"/>
  <c r="H276" i="57" s="1"/>
  <c r="L276" i="58"/>
  <c r="H276" i="58" s="1"/>
  <c r="L440" i="55"/>
  <c r="H440" i="55" s="1"/>
  <c r="M30" i="53"/>
  <c r="I30" i="53" s="1"/>
  <c r="L358" i="57"/>
  <c r="H358" i="57" s="1"/>
  <c r="M276" i="56"/>
  <c r="I276" i="56" s="1"/>
  <c r="K30" i="57"/>
  <c r="G30" i="57" s="1"/>
  <c r="L194" i="50"/>
  <c r="H194" i="50" s="1"/>
  <c r="M522" i="57"/>
  <c r="I522" i="57" s="1"/>
  <c r="M30" i="52"/>
  <c r="I30" i="52" s="1"/>
  <c r="M358" i="55"/>
  <c r="I358" i="55" s="1"/>
  <c r="L276" i="51"/>
  <c r="H276" i="51" s="1"/>
  <c r="M358" i="54"/>
  <c r="I358" i="54" s="1"/>
  <c r="M440" i="57"/>
  <c r="I440" i="57" s="1"/>
  <c r="K358" i="59"/>
  <c r="G358" i="59" s="1"/>
  <c r="L358" i="54"/>
  <c r="H358" i="54" s="1"/>
  <c r="M276" i="55"/>
  <c r="I276" i="55" s="1"/>
  <c r="M112" i="55"/>
  <c r="I112" i="55" s="1"/>
  <c r="K194" i="59"/>
  <c r="G194" i="59" s="1"/>
  <c r="K112" i="58"/>
  <c r="G112" i="58" s="1"/>
  <c r="L440" i="50"/>
  <c r="H440" i="50" s="1"/>
  <c r="M522" i="50"/>
  <c r="I522" i="50" s="1"/>
  <c r="K358" i="56"/>
  <c r="G358" i="56" s="1"/>
  <c r="M358" i="56"/>
  <c r="I358" i="56" s="1"/>
  <c r="L7" i="56"/>
  <c r="H7" i="56" s="1"/>
  <c r="K89" i="51"/>
  <c r="G89" i="51" s="1"/>
  <c r="M7" i="56"/>
  <c r="I7" i="56" s="1"/>
  <c r="L7" i="58"/>
  <c r="H7" i="58" s="1"/>
  <c r="K7" i="52"/>
  <c r="G7" i="52" s="1"/>
  <c r="L171" i="59"/>
  <c r="H171" i="59" s="1"/>
  <c r="L89" i="59"/>
  <c r="H89" i="59" s="1"/>
  <c r="L89" i="56"/>
  <c r="H89" i="56" s="1"/>
  <c r="L171" i="58"/>
  <c r="H171" i="58" s="1"/>
  <c r="M253" i="56"/>
  <c r="I253" i="56" s="1"/>
  <c r="M335" i="51"/>
  <c r="I335" i="51" s="1"/>
  <c r="L253" i="54"/>
  <c r="H253" i="54" s="1"/>
  <c r="L335" i="56"/>
  <c r="H335" i="56" s="1"/>
  <c r="L499" i="51"/>
  <c r="H499" i="51" s="1"/>
  <c r="L335" i="58"/>
  <c r="H335" i="58" s="1"/>
  <c r="K253" i="57"/>
  <c r="G253" i="57" s="1"/>
  <c r="K253" i="53"/>
  <c r="G253" i="53" s="1"/>
  <c r="L335" i="54"/>
  <c r="H335" i="54" s="1"/>
  <c r="K335" i="50"/>
  <c r="G335" i="50" s="1"/>
  <c r="K335" i="53"/>
  <c r="G335" i="53" s="1"/>
  <c r="K7" i="50"/>
  <c r="G7" i="50" s="1"/>
  <c r="L7" i="54"/>
  <c r="H7" i="54" s="1"/>
  <c r="K89" i="52"/>
  <c r="G89" i="52" s="1"/>
  <c r="M7" i="54"/>
  <c r="I7" i="54" s="1"/>
  <c r="K7" i="55"/>
  <c r="G7" i="55" s="1"/>
  <c r="K7" i="59"/>
  <c r="G7" i="59" s="1"/>
  <c r="L89" i="50"/>
  <c r="H89" i="50" s="1"/>
  <c r="K89" i="59"/>
  <c r="G89" i="59" s="1"/>
  <c r="K89" i="56"/>
  <c r="G89" i="56" s="1"/>
  <c r="M89" i="53"/>
  <c r="I89" i="53" s="1"/>
  <c r="L171" i="54"/>
  <c r="H171" i="54" s="1"/>
  <c r="M171" i="52"/>
  <c r="I171" i="52" s="1"/>
  <c r="K171" i="57"/>
  <c r="G171" i="57" s="1"/>
  <c r="M171" i="57"/>
  <c r="I171" i="57" s="1"/>
  <c r="M253" i="55"/>
  <c r="I253" i="55" s="1"/>
  <c r="M335" i="54"/>
  <c r="I335" i="54" s="1"/>
  <c r="M335" i="58"/>
  <c r="I335" i="58" s="1"/>
  <c r="M417" i="56"/>
  <c r="I417" i="56" s="1"/>
  <c r="M499" i="51"/>
  <c r="I499" i="51" s="1"/>
  <c r="M417" i="54"/>
  <c r="I417" i="54" s="1"/>
  <c r="L7" i="50"/>
  <c r="H7" i="50" s="1"/>
  <c r="K7" i="56"/>
  <c r="G7" i="56" s="1"/>
  <c r="K7" i="54"/>
  <c r="G7" i="54" s="1"/>
  <c r="L7" i="53"/>
  <c r="H7" i="53" s="1"/>
  <c r="M7" i="57"/>
  <c r="I7" i="57" s="1"/>
  <c r="M89" i="54"/>
  <c r="I89" i="54" s="1"/>
  <c r="K171" i="59"/>
  <c r="G171" i="59" s="1"/>
  <c r="L171" i="56"/>
  <c r="H171" i="56" s="1"/>
  <c r="L171" i="51"/>
  <c r="H171" i="51" s="1"/>
  <c r="K171" i="58"/>
  <c r="G171" i="58" s="1"/>
  <c r="L171" i="53"/>
  <c r="H171" i="53" s="1"/>
  <c r="K171" i="50"/>
  <c r="G171" i="50" s="1"/>
  <c r="M171" i="53"/>
  <c r="I171" i="53" s="1"/>
  <c r="L171" i="57"/>
  <c r="H171" i="57" s="1"/>
  <c r="K417" i="51"/>
  <c r="G417" i="51" s="1"/>
  <c r="M253" i="52"/>
  <c r="I253" i="52" s="1"/>
  <c r="K253" i="50"/>
  <c r="G253" i="50" s="1"/>
  <c r="L417" i="51"/>
  <c r="H417" i="51" s="1"/>
  <c r="M253" i="57"/>
  <c r="I253" i="57" s="1"/>
  <c r="L335" i="53"/>
  <c r="H335" i="53" s="1"/>
  <c r="M7" i="51"/>
  <c r="I7" i="51" s="1"/>
  <c r="L89" i="52"/>
  <c r="H89" i="52" s="1"/>
  <c r="K7" i="53"/>
  <c r="G7" i="53" s="1"/>
  <c r="M7" i="52"/>
  <c r="I7" i="52" s="1"/>
  <c r="M89" i="56"/>
  <c r="I89" i="56" s="1"/>
  <c r="K171" i="56"/>
  <c r="G171" i="56" s="1"/>
  <c r="M253" i="51"/>
  <c r="I253" i="51" s="1"/>
  <c r="K171" i="55"/>
  <c r="G171" i="55" s="1"/>
  <c r="K335" i="56"/>
  <c r="G335" i="56" s="1"/>
  <c r="L499" i="56"/>
  <c r="H499" i="56" s="1"/>
  <c r="L335" i="59"/>
  <c r="H335" i="59" s="1"/>
  <c r="K417" i="56"/>
  <c r="G417" i="56" s="1"/>
  <c r="K335" i="52"/>
  <c r="G335" i="52" s="1"/>
  <c r="L499" i="59"/>
  <c r="H499" i="59" s="1"/>
  <c r="M499" i="58"/>
  <c r="I499" i="58" s="1"/>
  <c r="M417" i="50"/>
  <c r="I417" i="50" s="1"/>
  <c r="M417" i="57"/>
  <c r="I417" i="57" s="1"/>
  <c r="K499" i="50"/>
  <c r="G499" i="50" s="1"/>
  <c r="K417" i="50"/>
  <c r="G417" i="50" s="1"/>
  <c r="L89" i="55"/>
  <c r="H89" i="55" s="1"/>
  <c r="K7" i="51"/>
  <c r="G7" i="51" s="1"/>
  <c r="L7" i="55"/>
  <c r="H7" i="55" s="1"/>
  <c r="L89" i="54"/>
  <c r="H89" i="54" s="1"/>
  <c r="K89" i="57"/>
  <c r="G89" i="57" s="1"/>
  <c r="M171" i="58"/>
  <c r="I171" i="58" s="1"/>
  <c r="K171" i="52"/>
  <c r="G171" i="52" s="1"/>
  <c r="K335" i="51"/>
  <c r="G335" i="51" s="1"/>
  <c r="L171" i="55"/>
  <c r="H171" i="55" s="1"/>
  <c r="K253" i="55"/>
  <c r="G253" i="55" s="1"/>
  <c r="L253" i="57"/>
  <c r="H253" i="57" s="1"/>
  <c r="L253" i="50"/>
  <c r="H253" i="50" s="1"/>
  <c r="M335" i="50"/>
  <c r="I335" i="50" s="1"/>
  <c r="K335" i="55"/>
  <c r="G335" i="55" s="1"/>
  <c r="L335" i="57"/>
  <c r="H335" i="57" s="1"/>
  <c r="K417" i="55"/>
  <c r="G417" i="55" s="1"/>
  <c r="K499" i="55"/>
  <c r="G499" i="55" s="1"/>
  <c r="K499" i="57"/>
  <c r="G499" i="57" s="1"/>
  <c r="L499" i="53"/>
  <c r="H499" i="53" s="1"/>
  <c r="K89" i="55"/>
  <c r="G89" i="55" s="1"/>
  <c r="K7" i="57"/>
  <c r="G7" i="57" s="1"/>
  <c r="L89" i="51"/>
  <c r="H89" i="51" s="1"/>
  <c r="M89" i="50"/>
  <c r="I89" i="50" s="1"/>
  <c r="K89" i="50"/>
  <c r="G89" i="50" s="1"/>
  <c r="K253" i="51"/>
  <c r="G253" i="51" s="1"/>
  <c r="K171" i="53"/>
  <c r="G171" i="53" s="1"/>
  <c r="L253" i="58"/>
  <c r="H253" i="58" s="1"/>
  <c r="M253" i="54"/>
  <c r="I253" i="54" s="1"/>
  <c r="K499" i="56"/>
  <c r="G499" i="56" s="1"/>
  <c r="K253" i="52"/>
  <c r="G253" i="52" s="1"/>
  <c r="L335" i="50"/>
  <c r="H335" i="50" s="1"/>
  <c r="L417" i="54"/>
  <c r="H417" i="54" s="1"/>
  <c r="L417" i="58"/>
  <c r="H417" i="58" s="1"/>
  <c r="K499" i="59"/>
  <c r="G499" i="59" s="1"/>
  <c r="M499" i="55"/>
  <c r="I499" i="55" s="1"/>
  <c r="L499" i="52"/>
  <c r="H499" i="52" s="1"/>
  <c r="M499" i="53"/>
  <c r="I499" i="53" s="1"/>
  <c r="L499" i="57"/>
  <c r="H499" i="57" s="1"/>
  <c r="M89" i="55"/>
  <c r="I89" i="55" s="1"/>
  <c r="M7" i="53"/>
  <c r="I7" i="53" s="1"/>
  <c r="L89" i="58"/>
  <c r="H89" i="58" s="1"/>
  <c r="M89" i="51"/>
  <c r="I89" i="51" s="1"/>
  <c r="K171" i="51"/>
  <c r="G171" i="51" s="1"/>
  <c r="M89" i="57"/>
  <c r="I89" i="57" s="1"/>
  <c r="M253" i="59"/>
  <c r="I253" i="59" s="1"/>
  <c r="L253" i="59"/>
  <c r="H253" i="59" s="1"/>
  <c r="L335" i="51"/>
  <c r="H335" i="51" s="1"/>
  <c r="K335" i="58"/>
  <c r="G335" i="58" s="1"/>
  <c r="M335" i="59"/>
  <c r="I335" i="59" s="1"/>
  <c r="M335" i="53"/>
  <c r="I335" i="53" s="1"/>
  <c r="M417" i="58"/>
  <c r="I417" i="58" s="1"/>
  <c r="K417" i="59"/>
  <c r="G417" i="59" s="1"/>
  <c r="K335" i="57"/>
  <c r="G335" i="57" s="1"/>
  <c r="K499" i="53"/>
  <c r="G499" i="53" s="1"/>
  <c r="L417" i="57"/>
  <c r="H417" i="57" s="1"/>
  <c r="L417" i="53"/>
  <c r="H417" i="53" s="1"/>
  <c r="M499" i="52"/>
  <c r="I499" i="52" s="1"/>
  <c r="K89" i="54"/>
  <c r="G89" i="54" s="1"/>
  <c r="M171" i="59"/>
  <c r="I171" i="59" s="1"/>
  <c r="L253" i="51"/>
  <c r="H253" i="51" s="1"/>
  <c r="K253" i="58"/>
  <c r="G253" i="58" s="1"/>
  <c r="L253" i="52"/>
  <c r="H253" i="52" s="1"/>
  <c r="L499" i="54"/>
  <c r="H499" i="54" s="1"/>
  <c r="L417" i="59"/>
  <c r="H417" i="59" s="1"/>
  <c r="M417" i="52"/>
  <c r="I417" i="52" s="1"/>
  <c r="M417" i="53"/>
  <c r="I417" i="53" s="1"/>
  <c r="M7" i="59"/>
  <c r="I7" i="59" s="1"/>
  <c r="L253" i="56"/>
  <c r="H253" i="56" s="1"/>
  <c r="M171" i="51"/>
  <c r="I171" i="51" s="1"/>
  <c r="M335" i="56"/>
  <c r="I335" i="56" s="1"/>
  <c r="M253" i="50"/>
  <c r="I253" i="50" s="1"/>
  <c r="L499" i="58"/>
  <c r="H499" i="58" s="1"/>
  <c r="K417" i="58"/>
  <c r="G417" i="58" s="1"/>
  <c r="M417" i="55"/>
  <c r="I417" i="55" s="1"/>
  <c r="L417" i="52"/>
  <c r="H417" i="52" s="1"/>
  <c r="M7" i="55"/>
  <c r="I7" i="55" s="1"/>
  <c r="L89" i="57"/>
  <c r="H89" i="57" s="1"/>
  <c r="M171" i="54"/>
  <c r="I171" i="54" s="1"/>
  <c r="M253" i="58"/>
  <c r="I253" i="58" s="1"/>
  <c r="M499" i="56"/>
  <c r="I499" i="56" s="1"/>
  <c r="K499" i="54"/>
  <c r="G499" i="54" s="1"/>
  <c r="M499" i="54"/>
  <c r="I499" i="54" s="1"/>
  <c r="L499" i="55"/>
  <c r="H499" i="55" s="1"/>
  <c r="K417" i="53"/>
  <c r="G417" i="53" s="1"/>
  <c r="M7" i="50"/>
  <c r="I7" i="50" s="1"/>
  <c r="L7" i="59"/>
  <c r="H7" i="59" s="1"/>
  <c r="K253" i="56"/>
  <c r="G253" i="56" s="1"/>
  <c r="K89" i="53"/>
  <c r="G89" i="53" s="1"/>
  <c r="K253" i="59"/>
  <c r="G253" i="59" s="1"/>
  <c r="M417" i="51"/>
  <c r="I417" i="51" s="1"/>
  <c r="K499" i="58"/>
  <c r="G499" i="58" s="1"/>
  <c r="M335" i="57"/>
  <c r="I335" i="57" s="1"/>
  <c r="L499" i="50"/>
  <c r="H499" i="50" s="1"/>
  <c r="L417" i="55"/>
  <c r="H417" i="55" s="1"/>
  <c r="K7" i="58"/>
  <c r="G7" i="58" s="1"/>
  <c r="M171" i="56"/>
  <c r="I171" i="56" s="1"/>
  <c r="K253" i="54"/>
  <c r="G253" i="54" s="1"/>
  <c r="M335" i="52"/>
  <c r="I335" i="52" s="1"/>
  <c r="M499" i="57"/>
  <c r="I499" i="57" s="1"/>
  <c r="L7" i="51"/>
  <c r="H7" i="51" s="1"/>
  <c r="M89" i="59"/>
  <c r="I89" i="59" s="1"/>
  <c r="K499" i="51"/>
  <c r="G499" i="51" s="1"/>
  <c r="K417" i="54"/>
  <c r="G417" i="54" s="1"/>
  <c r="K417" i="57"/>
  <c r="G417" i="57" s="1"/>
  <c r="M89" i="52"/>
  <c r="I89" i="52" s="1"/>
  <c r="K171" i="54"/>
  <c r="G171" i="54" s="1"/>
  <c r="L253" i="55"/>
  <c r="H253" i="55" s="1"/>
  <c r="L335" i="52"/>
  <c r="H335" i="52" s="1"/>
  <c r="K499" i="52"/>
  <c r="G499" i="52" s="1"/>
  <c r="M7" i="58"/>
  <c r="I7" i="58" s="1"/>
  <c r="L89" i="53"/>
  <c r="H89" i="53" s="1"/>
  <c r="K335" i="54"/>
  <c r="G335" i="54" s="1"/>
  <c r="M335" i="55"/>
  <c r="I335" i="55" s="1"/>
  <c r="L417" i="50"/>
  <c r="H417" i="50" s="1"/>
  <c r="L171" i="52"/>
  <c r="H171" i="52" s="1"/>
  <c r="L335" i="55"/>
  <c r="H335" i="55" s="1"/>
  <c r="M89" i="58"/>
  <c r="I89" i="58" s="1"/>
  <c r="L171" i="50"/>
  <c r="H171" i="50" s="1"/>
  <c r="M499" i="59"/>
  <c r="I499" i="59" s="1"/>
  <c r="M499" i="50"/>
  <c r="I499" i="50" s="1"/>
  <c r="M171" i="50"/>
  <c r="I171" i="50" s="1"/>
  <c r="M417" i="59"/>
  <c r="I417" i="59" s="1"/>
  <c r="K335" i="59"/>
  <c r="G335" i="59" s="1"/>
  <c r="M171" i="55"/>
  <c r="I171" i="55" s="1"/>
  <c r="K417" i="52"/>
  <c r="G417" i="52" s="1"/>
  <c r="L417" i="56"/>
  <c r="H417" i="56" s="1"/>
  <c r="M253" i="53"/>
  <c r="I253" i="53" s="1"/>
  <c r="L253" i="53"/>
  <c r="H253" i="53" s="1"/>
  <c r="K89" i="58"/>
  <c r="G89" i="58" s="1"/>
  <c r="L7" i="52"/>
  <c r="H7" i="52" s="1"/>
  <c r="L7" i="57"/>
  <c r="H7" i="57" s="1"/>
  <c r="P15" i="41"/>
  <c r="P37" i="41"/>
  <c r="P34" i="41"/>
  <c r="P42" i="41"/>
  <c r="P16" i="41"/>
  <c r="P29" i="41"/>
  <c r="P32" i="41"/>
  <c r="P30" i="41"/>
  <c r="P36" i="41"/>
  <c r="P17" i="41"/>
  <c r="P35" i="41"/>
  <c r="P41" i="41"/>
  <c r="P25" i="41"/>
  <c r="P18" i="41"/>
  <c r="P20" i="41"/>
  <c r="P38" i="41"/>
  <c r="P19" i="41"/>
  <c r="P40" i="41"/>
  <c r="P39" i="41"/>
  <c r="P27" i="41"/>
  <c r="P23" i="41"/>
  <c r="P21" i="41"/>
  <c r="P24" i="41"/>
  <c r="P13" i="41"/>
  <c r="P33" i="41"/>
  <c r="P31" i="41"/>
  <c r="P26" i="41"/>
  <c r="P14" i="41"/>
  <c r="P22" i="41"/>
  <c r="P28" i="41"/>
  <c r="K267" i="61"/>
  <c r="G267" i="61" s="1"/>
  <c r="K513" i="61"/>
  <c r="G513" i="61" s="1"/>
  <c r="J185" i="61"/>
  <c r="F185" i="61" s="1"/>
  <c r="K185" i="61"/>
  <c r="G185" i="61" s="1"/>
  <c r="L21" i="61"/>
  <c r="H21" i="61" s="1"/>
  <c r="J431" i="61"/>
  <c r="F431" i="61" s="1"/>
  <c r="L759" i="61"/>
  <c r="H759" i="61" s="1"/>
  <c r="L103" i="61"/>
  <c r="H103" i="61" s="1"/>
  <c r="J267" i="61"/>
  <c r="F267" i="61" s="1"/>
  <c r="J349" i="61"/>
  <c r="F349" i="61" s="1"/>
  <c r="K759" i="61"/>
  <c r="G759" i="61" s="1"/>
  <c r="J759" i="61"/>
  <c r="F759" i="61" s="1"/>
  <c r="L267" i="61"/>
  <c r="H267" i="61" s="1"/>
  <c r="L677" i="61"/>
  <c r="H677" i="61" s="1"/>
  <c r="L185" i="61"/>
  <c r="H185" i="61" s="1"/>
  <c r="J103" i="61"/>
  <c r="F103" i="61" s="1"/>
  <c r="J513" i="61"/>
  <c r="F513" i="61" s="1"/>
  <c r="J595" i="61"/>
  <c r="F595" i="61" s="1"/>
  <c r="L431" i="61"/>
  <c r="H431" i="61" s="1"/>
  <c r="L841" i="61"/>
  <c r="H841" i="61" s="1"/>
  <c r="L595" i="61"/>
  <c r="H595" i="61" s="1"/>
  <c r="J21" i="61"/>
  <c r="F21" i="61" s="1"/>
  <c r="K677" i="61"/>
  <c r="G677" i="61" s="1"/>
  <c r="K595" i="61"/>
  <c r="G595" i="61" s="1"/>
  <c r="K21" i="61"/>
  <c r="G21" i="61" s="1"/>
  <c r="K841" i="61"/>
  <c r="G841" i="61" s="1"/>
  <c r="K103" i="61"/>
  <c r="G103" i="61" s="1"/>
  <c r="J841" i="61"/>
  <c r="F841" i="61" s="1"/>
  <c r="L513" i="61"/>
  <c r="H513" i="61" s="1"/>
  <c r="K349" i="61"/>
  <c r="G349" i="61" s="1"/>
  <c r="J677" i="61"/>
  <c r="F677" i="61" s="1"/>
  <c r="K431" i="61"/>
  <c r="G431" i="61" s="1"/>
  <c r="L349" i="61"/>
  <c r="H349" i="61" s="1"/>
  <c r="M35" i="47"/>
  <c r="I35" i="47" s="1"/>
  <c r="K117" i="47"/>
  <c r="G117" i="47" s="1"/>
  <c r="L117" i="49"/>
  <c r="H117" i="49" s="1"/>
  <c r="L527" i="47"/>
  <c r="H527" i="47" s="1"/>
  <c r="L445" i="47"/>
  <c r="H445" i="47" s="1"/>
  <c r="M527" i="49"/>
  <c r="I527" i="49" s="1"/>
  <c r="K35" i="47"/>
  <c r="G35" i="47" s="1"/>
  <c r="L281" i="47"/>
  <c r="H281" i="47" s="1"/>
  <c r="K199" i="47"/>
  <c r="G199" i="47" s="1"/>
  <c r="L281" i="49"/>
  <c r="H281" i="49" s="1"/>
  <c r="L363" i="49"/>
  <c r="H363" i="49" s="1"/>
  <c r="K527" i="49"/>
  <c r="G527" i="49" s="1"/>
  <c r="M117" i="47"/>
  <c r="I117" i="47" s="1"/>
  <c r="K281" i="47"/>
  <c r="G281" i="47" s="1"/>
  <c r="K199" i="49"/>
  <c r="G199" i="49" s="1"/>
  <c r="K527" i="47"/>
  <c r="G527" i="47" s="1"/>
  <c r="K363" i="49"/>
  <c r="G363" i="49" s="1"/>
  <c r="M35" i="49"/>
  <c r="I35" i="49" s="1"/>
  <c r="M199" i="47"/>
  <c r="I199" i="47" s="1"/>
  <c r="K363" i="47"/>
  <c r="G363" i="47" s="1"/>
  <c r="K281" i="49"/>
  <c r="G281" i="49" s="1"/>
  <c r="M363" i="49"/>
  <c r="I363" i="49" s="1"/>
  <c r="L35" i="49"/>
  <c r="H35" i="49" s="1"/>
  <c r="L363" i="47"/>
  <c r="H363" i="47" s="1"/>
  <c r="K445" i="49"/>
  <c r="G445" i="49" s="1"/>
  <c r="L35" i="47"/>
  <c r="H35" i="47" s="1"/>
  <c r="M363" i="47"/>
  <c r="I363" i="47" s="1"/>
  <c r="L445" i="49"/>
  <c r="H445" i="49" s="1"/>
  <c r="L117" i="47"/>
  <c r="H117" i="47" s="1"/>
  <c r="L199" i="49"/>
  <c r="H199" i="49" s="1"/>
  <c r="M445" i="49"/>
  <c r="I445" i="49" s="1"/>
  <c r="K35" i="49"/>
  <c r="G35" i="49" s="1"/>
  <c r="M199" i="49"/>
  <c r="I199" i="49" s="1"/>
  <c r="L527" i="49"/>
  <c r="H527" i="49" s="1"/>
  <c r="M117" i="49"/>
  <c r="I117" i="49" s="1"/>
  <c r="L199" i="47"/>
  <c r="H199" i="47" s="1"/>
  <c r="K117" i="49"/>
  <c r="G117" i="49" s="1"/>
  <c r="M281" i="49"/>
  <c r="I281" i="49" s="1"/>
  <c r="M281" i="47"/>
  <c r="I281" i="47" s="1"/>
  <c r="K445" i="47"/>
  <c r="G445" i="47" s="1"/>
  <c r="M527" i="47"/>
  <c r="I527" i="47" s="1"/>
  <c r="M445" i="47"/>
  <c r="I445" i="47" s="1"/>
  <c r="I21" i="41"/>
  <c r="I40" i="41"/>
  <c r="I13" i="41"/>
  <c r="I32" i="41"/>
  <c r="I23" i="41"/>
  <c r="I41" i="41"/>
  <c r="I24" i="41"/>
  <c r="I22" i="41"/>
  <c r="I27" i="41"/>
  <c r="I34" i="41"/>
  <c r="I20" i="41"/>
  <c r="I31" i="41"/>
  <c r="I29" i="41"/>
  <c r="I33" i="41"/>
  <c r="I37" i="41"/>
  <c r="I19" i="41"/>
  <c r="I26" i="41"/>
  <c r="I15" i="41"/>
  <c r="I38" i="41"/>
  <c r="I30" i="41"/>
  <c r="I17" i="41"/>
  <c r="I36" i="41"/>
  <c r="I39" i="41"/>
  <c r="I35" i="41"/>
  <c r="I16" i="41"/>
  <c r="I42" i="41"/>
  <c r="I25" i="41"/>
  <c r="I28" i="41"/>
  <c r="I18" i="41"/>
  <c r="I14" i="41"/>
  <c r="J98" i="61"/>
  <c r="F98" i="61" s="1"/>
  <c r="K262" i="61"/>
  <c r="G262" i="61" s="1"/>
  <c r="K180" i="61"/>
  <c r="G180" i="61" s="1"/>
  <c r="K672" i="61"/>
  <c r="G672" i="61" s="1"/>
  <c r="J426" i="61"/>
  <c r="F426" i="61" s="1"/>
  <c r="L262" i="61"/>
  <c r="H262" i="61" s="1"/>
  <c r="K508" i="61"/>
  <c r="G508" i="61" s="1"/>
  <c r="L180" i="61"/>
  <c r="H180" i="61" s="1"/>
  <c r="J180" i="61"/>
  <c r="F180" i="61" s="1"/>
  <c r="L590" i="61"/>
  <c r="H590" i="61" s="1"/>
  <c r="J344" i="61"/>
  <c r="F344" i="61" s="1"/>
  <c r="L672" i="61"/>
  <c r="H672" i="61" s="1"/>
  <c r="L754" i="61"/>
  <c r="H754" i="61" s="1"/>
  <c r="J16" i="61"/>
  <c r="F16" i="61" s="1"/>
  <c r="K836" i="61"/>
  <c r="G836" i="61" s="1"/>
  <c r="J590" i="61"/>
  <c r="F590" i="61" s="1"/>
  <c r="K754" i="61"/>
  <c r="G754" i="61" s="1"/>
  <c r="J508" i="61"/>
  <c r="F508" i="61" s="1"/>
  <c r="L16" i="61"/>
  <c r="H16" i="61" s="1"/>
  <c r="L344" i="61"/>
  <c r="H344" i="61" s="1"/>
  <c r="L426" i="61"/>
  <c r="H426" i="61" s="1"/>
  <c r="J836" i="61"/>
  <c r="F836" i="61" s="1"/>
  <c r="K426" i="61"/>
  <c r="G426" i="61" s="1"/>
  <c r="L836" i="61"/>
  <c r="H836" i="61" s="1"/>
  <c r="L508" i="61"/>
  <c r="H508" i="61" s="1"/>
  <c r="K344" i="61"/>
  <c r="G344" i="61" s="1"/>
  <c r="L98" i="61"/>
  <c r="H98" i="61" s="1"/>
  <c r="K590" i="61"/>
  <c r="G590" i="61" s="1"/>
  <c r="K98" i="61"/>
  <c r="G98" i="61" s="1"/>
  <c r="J754" i="61"/>
  <c r="F754" i="61" s="1"/>
  <c r="J262" i="61"/>
  <c r="F262" i="61" s="1"/>
  <c r="K16" i="61"/>
  <c r="G16" i="61" s="1"/>
  <c r="J672" i="61"/>
  <c r="F672" i="61" s="1"/>
  <c r="N21" i="41"/>
  <c r="N23" i="41"/>
  <c r="N26" i="41"/>
  <c r="N36" i="41"/>
  <c r="N20" i="41"/>
  <c r="N31" i="41"/>
  <c r="N34" i="41"/>
  <c r="N40" i="41"/>
  <c r="N42" i="41"/>
  <c r="N17" i="41"/>
  <c r="N33" i="41"/>
  <c r="N37" i="41"/>
  <c r="N38" i="41"/>
  <c r="N18" i="41"/>
  <c r="N35" i="41"/>
  <c r="N22" i="41"/>
  <c r="N14" i="41"/>
  <c r="N30" i="41"/>
  <c r="N15" i="41"/>
  <c r="N29" i="41"/>
  <c r="N41" i="41"/>
  <c r="N19" i="41"/>
  <c r="N32" i="41"/>
  <c r="N28" i="41"/>
  <c r="N13" i="41"/>
  <c r="N16" i="41"/>
  <c r="N39" i="41"/>
  <c r="N25" i="41"/>
  <c r="N24" i="41"/>
  <c r="N27" i="41"/>
  <c r="G194" i="63"/>
  <c r="G276" i="63"/>
  <c r="F522" i="63"/>
  <c r="H194" i="63"/>
  <c r="H522" i="63"/>
  <c r="F194" i="63"/>
  <c r="G30" i="63"/>
  <c r="G522" i="63"/>
  <c r="F30" i="63"/>
  <c r="G112" i="63"/>
  <c r="H440" i="63"/>
  <c r="F276" i="63"/>
  <c r="G440" i="63"/>
  <c r="H112" i="63"/>
  <c r="H276" i="63"/>
  <c r="F440" i="63"/>
  <c r="G358" i="63"/>
  <c r="F112" i="63"/>
  <c r="H30" i="63"/>
  <c r="H358" i="63"/>
  <c r="F358" i="63"/>
  <c r="F89" i="63"/>
  <c r="G335" i="63"/>
  <c r="G253" i="63"/>
  <c r="H171" i="63"/>
  <c r="F7" i="63"/>
  <c r="F335" i="63"/>
  <c r="G171" i="63"/>
  <c r="G417" i="63"/>
  <c r="H253" i="63"/>
  <c r="F171" i="63"/>
  <c r="G7" i="63"/>
  <c r="H7" i="63"/>
  <c r="F417" i="63"/>
  <c r="H89" i="63"/>
  <c r="H417" i="63"/>
  <c r="F253" i="63"/>
  <c r="G89" i="63"/>
  <c r="H499" i="63"/>
  <c r="F499" i="63"/>
  <c r="G499" i="63"/>
  <c r="H335" i="63"/>
  <c r="F13" i="63"/>
  <c r="G423" i="63"/>
  <c r="G341" i="63"/>
  <c r="G177" i="63"/>
  <c r="G259" i="63"/>
  <c r="G13" i="63"/>
  <c r="F177" i="63"/>
  <c r="F341" i="63"/>
  <c r="G95" i="63"/>
  <c r="H177" i="63"/>
  <c r="H341" i="63"/>
  <c r="F423" i="63"/>
  <c r="F505" i="63"/>
  <c r="H13" i="63"/>
  <c r="G505" i="63"/>
  <c r="H423" i="63"/>
  <c r="H505" i="63"/>
  <c r="H259" i="63"/>
  <c r="F95" i="63"/>
  <c r="H95" i="63"/>
  <c r="F259" i="63"/>
  <c r="G348" i="63"/>
  <c r="G184" i="63"/>
  <c r="H102" i="63"/>
  <c r="G512" i="63"/>
  <c r="F266" i="63"/>
  <c r="G430" i="63"/>
  <c r="F512" i="63"/>
  <c r="H266" i="63"/>
  <c r="G102" i="63"/>
  <c r="H512" i="63"/>
  <c r="H430" i="63"/>
  <c r="F430" i="63"/>
  <c r="G266" i="63"/>
  <c r="F184" i="63"/>
  <c r="F102" i="63"/>
  <c r="G20" i="63"/>
  <c r="H348" i="63"/>
  <c r="H20" i="63"/>
  <c r="F348" i="63"/>
  <c r="H184" i="63"/>
  <c r="F20" i="63"/>
  <c r="K90" i="47" l="1"/>
  <c r="G90" i="47" s="1"/>
  <c r="K90" i="49"/>
  <c r="G90" i="49" s="1"/>
  <c r="M254" i="49"/>
  <c r="I254" i="49" s="1"/>
  <c r="L336" i="47"/>
  <c r="H336" i="47" s="1"/>
  <c r="L418" i="47"/>
  <c r="H418" i="47" s="1"/>
  <c r="K8" i="47"/>
  <c r="G8" i="47" s="1"/>
  <c r="L254" i="49"/>
  <c r="H254" i="49" s="1"/>
  <c r="K254" i="47"/>
  <c r="G254" i="47" s="1"/>
  <c r="K418" i="49"/>
  <c r="G418" i="49" s="1"/>
  <c r="K418" i="47"/>
  <c r="G418" i="47" s="1"/>
  <c r="M172" i="49"/>
  <c r="I172" i="49" s="1"/>
  <c r="L90" i="49"/>
  <c r="H90" i="49" s="1"/>
  <c r="M254" i="47"/>
  <c r="I254" i="47" s="1"/>
  <c r="M500" i="49"/>
  <c r="I500" i="49" s="1"/>
  <c r="M418" i="47"/>
  <c r="I418" i="47" s="1"/>
  <c r="M8" i="49"/>
  <c r="I8" i="49" s="1"/>
  <c r="K254" i="49"/>
  <c r="G254" i="49" s="1"/>
  <c r="M336" i="49"/>
  <c r="I336" i="49" s="1"/>
  <c r="M336" i="47"/>
  <c r="I336" i="47" s="1"/>
  <c r="M500" i="47"/>
  <c r="I500" i="47" s="1"/>
  <c r="L8" i="47"/>
  <c r="H8" i="47" s="1"/>
  <c r="K500" i="49"/>
  <c r="G500" i="49" s="1"/>
  <c r="L8" i="49"/>
  <c r="H8" i="49" s="1"/>
  <c r="M172" i="47"/>
  <c r="I172" i="47" s="1"/>
  <c r="L418" i="49"/>
  <c r="H418" i="49" s="1"/>
  <c r="K8" i="49"/>
  <c r="G8" i="49" s="1"/>
  <c r="L172" i="47"/>
  <c r="H172" i="47" s="1"/>
  <c r="L500" i="49"/>
  <c r="H500" i="49" s="1"/>
  <c r="K172" i="49"/>
  <c r="G172" i="49" s="1"/>
  <c r="M90" i="49"/>
  <c r="I90" i="49" s="1"/>
  <c r="M418" i="49"/>
  <c r="I418" i="49" s="1"/>
  <c r="K172" i="47"/>
  <c r="G172" i="47" s="1"/>
  <c r="K336" i="49"/>
  <c r="G336" i="49" s="1"/>
  <c r="K500" i="47"/>
  <c r="G500" i="47" s="1"/>
  <c r="L254" i="47"/>
  <c r="H254" i="47" s="1"/>
  <c r="M90" i="47"/>
  <c r="I90" i="47" s="1"/>
  <c r="M8" i="47"/>
  <c r="I8" i="47" s="1"/>
  <c r="L336" i="49"/>
  <c r="H336" i="49" s="1"/>
  <c r="L172" i="49"/>
  <c r="H172" i="49" s="1"/>
  <c r="L90" i="47"/>
  <c r="H90" i="47" s="1"/>
  <c r="K336" i="47"/>
  <c r="G336" i="47" s="1"/>
  <c r="L500" i="47"/>
  <c r="H500" i="47" s="1"/>
  <c r="M18" i="47"/>
  <c r="I18" i="47" s="1"/>
  <c r="K18" i="47"/>
  <c r="G18" i="47" s="1"/>
  <c r="K182" i="47"/>
  <c r="G182" i="47" s="1"/>
  <c r="K346" i="49"/>
  <c r="G346" i="49" s="1"/>
  <c r="L510" i="47"/>
  <c r="H510" i="47" s="1"/>
  <c r="M510" i="49"/>
  <c r="I510" i="49" s="1"/>
  <c r="K100" i="47"/>
  <c r="G100" i="47" s="1"/>
  <c r="M100" i="49"/>
  <c r="I100" i="49" s="1"/>
  <c r="M264" i="49"/>
  <c r="I264" i="49" s="1"/>
  <c r="M346" i="49"/>
  <c r="I346" i="49" s="1"/>
  <c r="L428" i="49"/>
  <c r="H428" i="49" s="1"/>
  <c r="L100" i="47"/>
  <c r="H100" i="47" s="1"/>
  <c r="L100" i="49"/>
  <c r="H100" i="49" s="1"/>
  <c r="L264" i="49"/>
  <c r="H264" i="49" s="1"/>
  <c r="L346" i="49"/>
  <c r="H346" i="49" s="1"/>
  <c r="K510" i="49"/>
  <c r="G510" i="49" s="1"/>
  <c r="K100" i="49"/>
  <c r="G100" i="49" s="1"/>
  <c r="M182" i="47"/>
  <c r="I182" i="47" s="1"/>
  <c r="K264" i="49"/>
  <c r="G264" i="49" s="1"/>
  <c r="K346" i="47"/>
  <c r="G346" i="47" s="1"/>
  <c r="K428" i="47"/>
  <c r="G428" i="47" s="1"/>
  <c r="K182" i="49"/>
  <c r="G182" i="49" s="1"/>
  <c r="L346" i="47"/>
  <c r="H346" i="47" s="1"/>
  <c r="L182" i="49"/>
  <c r="H182" i="49" s="1"/>
  <c r="M264" i="47"/>
  <c r="I264" i="47" s="1"/>
  <c r="K264" i="47"/>
  <c r="G264" i="47" s="1"/>
  <c r="M100" i="47"/>
  <c r="I100" i="47" s="1"/>
  <c r="K428" i="49"/>
  <c r="G428" i="49" s="1"/>
  <c r="M182" i="49"/>
  <c r="I182" i="49" s="1"/>
  <c r="M428" i="49"/>
  <c r="I428" i="49" s="1"/>
  <c r="M18" i="49"/>
  <c r="I18" i="49" s="1"/>
  <c r="L18" i="49"/>
  <c r="H18" i="49" s="1"/>
  <c r="M510" i="47"/>
  <c r="I510" i="47" s="1"/>
  <c r="M346" i="47"/>
  <c r="I346" i="47" s="1"/>
  <c r="L182" i="47"/>
  <c r="H182" i="47" s="1"/>
  <c r="L510" i="49"/>
  <c r="H510" i="49" s="1"/>
  <c r="M428" i="47"/>
  <c r="I428" i="47" s="1"/>
  <c r="K510" i="47"/>
  <c r="G510" i="47" s="1"/>
  <c r="K18" i="49"/>
  <c r="G18" i="49" s="1"/>
  <c r="L264" i="47"/>
  <c r="H264" i="47" s="1"/>
  <c r="L428" i="47"/>
  <c r="H428" i="47" s="1"/>
  <c r="L18" i="47"/>
  <c r="H18" i="47" s="1"/>
  <c r="M19" i="49"/>
  <c r="I19" i="49" s="1"/>
  <c r="K183" i="47"/>
  <c r="G183" i="47" s="1"/>
  <c r="M265" i="47"/>
  <c r="I265" i="47" s="1"/>
  <c r="L347" i="47"/>
  <c r="H347" i="47" s="1"/>
  <c r="K511" i="49"/>
  <c r="G511" i="49" s="1"/>
  <c r="L19" i="47"/>
  <c r="H19" i="47" s="1"/>
  <c r="L183" i="49"/>
  <c r="H183" i="49" s="1"/>
  <c r="L265" i="47"/>
  <c r="H265" i="47" s="1"/>
  <c r="L511" i="47"/>
  <c r="H511" i="47" s="1"/>
  <c r="K429" i="49"/>
  <c r="G429" i="49" s="1"/>
  <c r="K19" i="49"/>
  <c r="G19" i="49" s="1"/>
  <c r="K183" i="49"/>
  <c r="G183" i="49" s="1"/>
  <c r="L265" i="49"/>
  <c r="H265" i="49" s="1"/>
  <c r="K429" i="47"/>
  <c r="G429" i="47" s="1"/>
  <c r="M511" i="49"/>
  <c r="I511" i="49" s="1"/>
  <c r="M19" i="47"/>
  <c r="I19" i="47" s="1"/>
  <c r="L19" i="49"/>
  <c r="H19" i="49" s="1"/>
  <c r="M183" i="49"/>
  <c r="I183" i="49" s="1"/>
  <c r="M347" i="49"/>
  <c r="I347" i="49" s="1"/>
  <c r="K511" i="47"/>
  <c r="G511" i="47" s="1"/>
  <c r="L429" i="49"/>
  <c r="H429" i="49" s="1"/>
  <c r="M101" i="47"/>
  <c r="I101" i="47" s="1"/>
  <c r="K347" i="47"/>
  <c r="G347" i="47" s="1"/>
  <c r="M511" i="47"/>
  <c r="I511" i="47" s="1"/>
  <c r="L101" i="47"/>
  <c r="H101" i="47" s="1"/>
  <c r="L347" i="49"/>
  <c r="H347" i="49" s="1"/>
  <c r="K101" i="47"/>
  <c r="G101" i="47" s="1"/>
  <c r="M347" i="47"/>
  <c r="I347" i="47" s="1"/>
  <c r="K19" i="47"/>
  <c r="G19" i="47" s="1"/>
  <c r="M183" i="47"/>
  <c r="I183" i="47" s="1"/>
  <c r="M429" i="47"/>
  <c r="I429" i="47" s="1"/>
  <c r="K347" i="49"/>
  <c r="G347" i="49" s="1"/>
  <c r="M101" i="49"/>
  <c r="I101" i="49" s="1"/>
  <c r="L511" i="49"/>
  <c r="H511" i="49" s="1"/>
  <c r="K101" i="49"/>
  <c r="G101" i="49" s="1"/>
  <c r="L429" i="47"/>
  <c r="H429" i="47" s="1"/>
  <c r="L183" i="47"/>
  <c r="H183" i="47" s="1"/>
  <c r="M429" i="49"/>
  <c r="I429" i="49" s="1"/>
  <c r="M265" i="49"/>
  <c r="I265" i="49" s="1"/>
  <c r="L101" i="49"/>
  <c r="H101" i="49" s="1"/>
  <c r="K265" i="49"/>
  <c r="G265" i="49" s="1"/>
  <c r="K265" i="47"/>
  <c r="G265" i="47" s="1"/>
  <c r="L95" i="47"/>
  <c r="H95" i="47" s="1"/>
  <c r="M95" i="49"/>
  <c r="I95" i="49" s="1"/>
  <c r="M177" i="47"/>
  <c r="I177" i="47" s="1"/>
  <c r="M259" i="47"/>
  <c r="I259" i="47" s="1"/>
  <c r="K505" i="47"/>
  <c r="G505" i="47" s="1"/>
  <c r="K13" i="47"/>
  <c r="G13" i="47" s="1"/>
  <c r="K95" i="49"/>
  <c r="G95" i="49" s="1"/>
  <c r="L177" i="47"/>
  <c r="H177" i="47" s="1"/>
  <c r="L505" i="49"/>
  <c r="H505" i="49" s="1"/>
  <c r="M423" i="47"/>
  <c r="I423" i="47" s="1"/>
  <c r="M13" i="47"/>
  <c r="I13" i="47" s="1"/>
  <c r="L177" i="49"/>
  <c r="H177" i="49" s="1"/>
  <c r="K177" i="47"/>
  <c r="G177" i="47" s="1"/>
  <c r="M505" i="49"/>
  <c r="I505" i="49" s="1"/>
  <c r="L423" i="47"/>
  <c r="H423" i="47" s="1"/>
  <c r="K95" i="47"/>
  <c r="G95" i="47" s="1"/>
  <c r="K177" i="49"/>
  <c r="G177" i="49" s="1"/>
  <c r="K259" i="49"/>
  <c r="G259" i="49" s="1"/>
  <c r="K259" i="47"/>
  <c r="G259" i="47" s="1"/>
  <c r="K341" i="47"/>
  <c r="G341" i="47" s="1"/>
  <c r="M505" i="47"/>
  <c r="I505" i="47" s="1"/>
  <c r="M95" i="47"/>
  <c r="I95" i="47" s="1"/>
  <c r="L423" i="49"/>
  <c r="H423" i="49" s="1"/>
  <c r="K423" i="47"/>
  <c r="G423" i="47" s="1"/>
  <c r="K423" i="49"/>
  <c r="G423" i="49" s="1"/>
  <c r="L13" i="49"/>
  <c r="H13" i="49" s="1"/>
  <c r="K13" i="49"/>
  <c r="G13" i="49" s="1"/>
  <c r="L13" i="47"/>
  <c r="H13" i="47" s="1"/>
  <c r="M177" i="49"/>
  <c r="I177" i="49" s="1"/>
  <c r="M423" i="49"/>
  <c r="I423" i="49" s="1"/>
  <c r="L259" i="49"/>
  <c r="H259" i="49" s="1"/>
  <c r="M341" i="47"/>
  <c r="I341" i="47" s="1"/>
  <c r="L341" i="49"/>
  <c r="H341" i="49" s="1"/>
  <c r="K341" i="49"/>
  <c r="G341" i="49" s="1"/>
  <c r="L95" i="49"/>
  <c r="H95" i="49" s="1"/>
  <c r="L259" i="47"/>
  <c r="H259" i="47" s="1"/>
  <c r="M341" i="49"/>
  <c r="I341" i="49" s="1"/>
  <c r="L341" i="47"/>
  <c r="H341" i="47" s="1"/>
  <c r="M13" i="49"/>
  <c r="I13" i="49" s="1"/>
  <c r="M259" i="49"/>
  <c r="I259" i="49" s="1"/>
  <c r="K505" i="49"/>
  <c r="G505" i="49" s="1"/>
  <c r="L505" i="47"/>
  <c r="H505" i="47" s="1"/>
  <c r="G1430" i="42"/>
  <c r="I1594" i="42"/>
  <c r="I1840" i="42"/>
  <c r="I1430" i="42"/>
  <c r="I1676" i="42"/>
  <c r="G1840" i="42"/>
  <c r="G1266" i="42"/>
  <c r="H1430" i="42"/>
  <c r="G1676" i="42"/>
  <c r="I1922" i="42"/>
  <c r="H1266" i="42"/>
  <c r="H1512" i="42"/>
  <c r="H1676" i="42"/>
  <c r="I2004" i="42"/>
  <c r="G1512" i="42"/>
  <c r="H1922" i="42"/>
  <c r="I1512" i="42"/>
  <c r="H2004" i="42"/>
  <c r="H1594" i="42"/>
  <c r="G1922" i="42"/>
  <c r="I1266" i="42"/>
  <c r="G1758" i="42"/>
  <c r="G1594" i="42"/>
  <c r="H1758" i="42"/>
  <c r="I1758" i="42"/>
  <c r="G2004" i="42"/>
  <c r="H1348" i="42"/>
  <c r="G1348" i="42"/>
  <c r="I1348" i="42"/>
  <c r="H1840" i="42"/>
  <c r="H1249" i="42"/>
  <c r="G1495" i="42"/>
  <c r="I1659" i="42"/>
  <c r="H1987" i="42"/>
  <c r="G1249" i="42"/>
  <c r="H1495" i="42"/>
  <c r="I1741" i="42"/>
  <c r="I1905" i="42"/>
  <c r="H1331" i="42"/>
  <c r="I1495" i="42"/>
  <c r="H1741" i="42"/>
  <c r="I1987" i="42"/>
  <c r="I1331" i="42"/>
  <c r="G1577" i="42"/>
  <c r="G1741" i="42"/>
  <c r="G1905" i="42"/>
  <c r="H1577" i="42"/>
  <c r="H1905" i="42"/>
  <c r="I1577" i="42"/>
  <c r="G1659" i="42"/>
  <c r="G1331" i="42"/>
  <c r="H1823" i="42"/>
  <c r="H1659" i="42"/>
  <c r="G1823" i="42"/>
  <c r="I1823" i="42"/>
  <c r="I1249" i="42"/>
  <c r="G1987" i="42"/>
  <c r="I1413" i="42"/>
  <c r="H1413" i="42"/>
  <c r="G1413" i="42"/>
  <c r="H1327" i="42"/>
  <c r="G1573" i="42"/>
  <c r="I1737" i="42"/>
  <c r="H1901" i="42"/>
  <c r="I1327" i="42"/>
  <c r="I1573" i="42"/>
  <c r="G1819" i="42"/>
  <c r="I1901" i="42"/>
  <c r="G1409" i="42"/>
  <c r="H1573" i="42"/>
  <c r="I1819" i="42"/>
  <c r="H1409" i="42"/>
  <c r="G1655" i="42"/>
  <c r="H1819" i="42"/>
  <c r="H1245" i="42"/>
  <c r="I1655" i="42"/>
  <c r="G1245" i="42"/>
  <c r="H1655" i="42"/>
  <c r="I1245" i="42"/>
  <c r="H1737" i="42"/>
  <c r="I1409" i="42"/>
  <c r="I1983" i="42"/>
  <c r="G1737" i="42"/>
  <c r="H1983" i="42"/>
  <c r="G1983" i="42"/>
  <c r="G1327" i="42"/>
  <c r="G1491" i="42"/>
  <c r="I1491" i="42"/>
  <c r="H1491" i="42"/>
  <c r="G1901" i="42"/>
  <c r="I1340" i="42"/>
  <c r="I1586" i="42"/>
  <c r="H1750" i="42"/>
  <c r="H1914" i="42"/>
  <c r="H1340" i="42"/>
  <c r="H1586" i="42"/>
  <c r="G1832" i="42"/>
  <c r="G1996" i="42"/>
  <c r="G1422" i="42"/>
  <c r="G1586" i="42"/>
  <c r="I1832" i="42"/>
  <c r="I1422" i="42"/>
  <c r="I1668" i="42"/>
  <c r="H1832" i="42"/>
  <c r="I1258" i="42"/>
  <c r="H1668" i="42"/>
  <c r="G1258" i="42"/>
  <c r="G1668" i="42"/>
  <c r="H1258" i="42"/>
  <c r="G1750" i="42"/>
  <c r="H1422" i="42"/>
  <c r="G1914" i="42"/>
  <c r="G1340" i="42"/>
  <c r="I1504" i="42"/>
  <c r="H1504" i="42"/>
  <c r="I1750" i="42"/>
  <c r="G1504" i="42"/>
  <c r="I1914" i="42"/>
  <c r="H1996" i="42"/>
  <c r="I1996" i="42"/>
  <c r="H1319" i="42"/>
  <c r="I1319" i="42"/>
  <c r="H1401" i="42"/>
  <c r="I1483" i="42"/>
  <c r="I1729" i="42"/>
  <c r="I1975" i="42"/>
  <c r="G1237" i="42"/>
  <c r="H1483" i="42"/>
  <c r="H1729" i="42"/>
  <c r="I1893" i="42"/>
  <c r="H1237" i="42"/>
  <c r="I1565" i="42"/>
  <c r="G1729" i="42"/>
  <c r="H1975" i="42"/>
  <c r="G1319" i="42"/>
  <c r="H1565" i="42"/>
  <c r="G1811" i="42"/>
  <c r="G1565" i="42"/>
  <c r="H1893" i="42"/>
  <c r="I1401" i="42"/>
  <c r="G1401" i="42"/>
  <c r="H1647" i="42"/>
  <c r="I1647" i="42"/>
  <c r="G1893" i="42"/>
  <c r="G1483" i="42"/>
  <c r="G1647" i="42"/>
  <c r="I1237" i="42"/>
  <c r="H1811" i="42"/>
  <c r="I1811" i="42"/>
  <c r="G1975" i="42"/>
  <c r="L110" i="48"/>
  <c r="H110" i="48" s="1"/>
  <c r="L274" i="48"/>
  <c r="H274" i="48" s="1"/>
  <c r="M520" i="48"/>
  <c r="I520" i="48" s="1"/>
  <c r="K110" i="48"/>
  <c r="G110" i="48" s="1"/>
  <c r="M274" i="48"/>
  <c r="I274" i="48" s="1"/>
  <c r="K438" i="48"/>
  <c r="G438" i="48" s="1"/>
  <c r="M28" i="48"/>
  <c r="I28" i="48" s="1"/>
  <c r="M356" i="48"/>
  <c r="I356" i="48" s="1"/>
  <c r="L520" i="48"/>
  <c r="H520" i="48" s="1"/>
  <c r="L192" i="48"/>
  <c r="H192" i="48" s="1"/>
  <c r="L356" i="48"/>
  <c r="H356" i="48" s="1"/>
  <c r="L28" i="48"/>
  <c r="H28" i="48" s="1"/>
  <c r="M110" i="48"/>
  <c r="I110" i="48" s="1"/>
  <c r="K192" i="48"/>
  <c r="G192" i="48" s="1"/>
  <c r="K520" i="48"/>
  <c r="G520" i="48" s="1"/>
  <c r="K28" i="48"/>
  <c r="G28" i="48" s="1"/>
  <c r="M192" i="48"/>
  <c r="I192" i="48" s="1"/>
  <c r="K274" i="48"/>
  <c r="G274" i="48" s="1"/>
  <c r="K356" i="48"/>
  <c r="G356" i="48" s="1"/>
  <c r="M438" i="48"/>
  <c r="I438" i="48" s="1"/>
  <c r="L438" i="48"/>
  <c r="H438" i="48" s="1"/>
  <c r="K196" i="48"/>
  <c r="G196" i="48" s="1"/>
  <c r="M524" i="48"/>
  <c r="I524" i="48" s="1"/>
  <c r="M32" i="48"/>
  <c r="I32" i="48" s="1"/>
  <c r="L196" i="48"/>
  <c r="H196" i="48" s="1"/>
  <c r="L524" i="48"/>
  <c r="H524" i="48" s="1"/>
  <c r="L32" i="48"/>
  <c r="H32" i="48" s="1"/>
  <c r="M278" i="48"/>
  <c r="I278" i="48" s="1"/>
  <c r="K524" i="48"/>
  <c r="G524" i="48" s="1"/>
  <c r="M114" i="48"/>
  <c r="I114" i="48" s="1"/>
  <c r="L278" i="48"/>
  <c r="H278" i="48" s="1"/>
  <c r="K442" i="48"/>
  <c r="G442" i="48" s="1"/>
  <c r="M360" i="48"/>
  <c r="I360" i="48" s="1"/>
  <c r="L114" i="48"/>
  <c r="H114" i="48" s="1"/>
  <c r="L442" i="48"/>
  <c r="H442" i="48" s="1"/>
  <c r="K114" i="48"/>
  <c r="G114" i="48" s="1"/>
  <c r="M442" i="48"/>
  <c r="I442" i="48" s="1"/>
  <c r="M196" i="48"/>
  <c r="I196" i="48" s="1"/>
  <c r="K32" i="48"/>
  <c r="G32" i="48" s="1"/>
  <c r="K278" i="48"/>
  <c r="G278" i="48" s="1"/>
  <c r="L360" i="48"/>
  <c r="H360" i="48" s="1"/>
  <c r="K360" i="48"/>
  <c r="G360" i="48" s="1"/>
  <c r="K265" i="48"/>
  <c r="G265" i="48" s="1"/>
  <c r="K347" i="48"/>
  <c r="G347" i="48" s="1"/>
  <c r="L183" i="48"/>
  <c r="H183" i="48" s="1"/>
  <c r="M429" i="48"/>
  <c r="I429" i="48" s="1"/>
  <c r="L101" i="48"/>
  <c r="H101" i="48" s="1"/>
  <c r="M265" i="48"/>
  <c r="I265" i="48" s="1"/>
  <c r="L511" i="48"/>
  <c r="H511" i="48" s="1"/>
  <c r="M19" i="48"/>
  <c r="I19" i="48" s="1"/>
  <c r="M183" i="48"/>
  <c r="I183" i="48" s="1"/>
  <c r="K511" i="48"/>
  <c r="G511" i="48" s="1"/>
  <c r="L347" i="48"/>
  <c r="H347" i="48" s="1"/>
  <c r="L19" i="48"/>
  <c r="H19" i="48" s="1"/>
  <c r="M511" i="48"/>
  <c r="I511" i="48" s="1"/>
  <c r="K101" i="48"/>
  <c r="G101" i="48" s="1"/>
  <c r="L429" i="48"/>
  <c r="H429" i="48" s="1"/>
  <c r="M101" i="48"/>
  <c r="I101" i="48" s="1"/>
  <c r="K429" i="48"/>
  <c r="G429" i="48" s="1"/>
  <c r="L265" i="48"/>
  <c r="H265" i="48" s="1"/>
  <c r="M347" i="48"/>
  <c r="I347" i="48" s="1"/>
  <c r="K183" i="48"/>
  <c r="G183" i="48" s="1"/>
  <c r="K19" i="48"/>
  <c r="G19" i="48" s="1"/>
  <c r="L104" i="48"/>
  <c r="H104" i="48" s="1"/>
  <c r="K268" i="48"/>
  <c r="G268" i="48" s="1"/>
  <c r="K432" i="48"/>
  <c r="G432" i="48" s="1"/>
  <c r="M104" i="48"/>
  <c r="I104" i="48" s="1"/>
  <c r="M350" i="48"/>
  <c r="I350" i="48" s="1"/>
  <c r="L432" i="48"/>
  <c r="H432" i="48" s="1"/>
  <c r="K104" i="48"/>
  <c r="G104" i="48" s="1"/>
  <c r="K350" i="48"/>
  <c r="G350" i="48" s="1"/>
  <c r="K186" i="48"/>
  <c r="G186" i="48" s="1"/>
  <c r="L350" i="48"/>
  <c r="H350" i="48" s="1"/>
  <c r="M432" i="48"/>
  <c r="I432" i="48" s="1"/>
  <c r="M22" i="48"/>
  <c r="I22" i="48" s="1"/>
  <c r="L514" i="48"/>
  <c r="H514" i="48" s="1"/>
  <c r="L22" i="48"/>
  <c r="H22" i="48" s="1"/>
  <c r="K514" i="48"/>
  <c r="G514" i="48" s="1"/>
  <c r="M186" i="48"/>
  <c r="I186" i="48" s="1"/>
  <c r="M514" i="48"/>
  <c r="I514" i="48" s="1"/>
  <c r="K22" i="48"/>
  <c r="G22" i="48" s="1"/>
  <c r="L268" i="48"/>
  <c r="H268" i="48" s="1"/>
  <c r="M268" i="48"/>
  <c r="I268" i="48" s="1"/>
  <c r="L186" i="48"/>
  <c r="H186" i="48" s="1"/>
  <c r="L530" i="45"/>
  <c r="H530" i="45" s="1"/>
  <c r="L284" i="45"/>
  <c r="H284" i="45" s="1"/>
  <c r="K284" i="45"/>
  <c r="G284" i="45" s="1"/>
  <c r="L858" i="45"/>
  <c r="H858" i="45" s="1"/>
  <c r="H366" i="42"/>
  <c r="I530" i="42"/>
  <c r="L448" i="45"/>
  <c r="H448" i="45" s="1"/>
  <c r="K366" i="45"/>
  <c r="G366" i="45" s="1"/>
  <c r="K776" i="45"/>
  <c r="G776" i="45" s="1"/>
  <c r="J612" i="45"/>
  <c r="F612" i="45" s="1"/>
  <c r="H38" i="42"/>
  <c r="H202" i="42"/>
  <c r="L366" i="45"/>
  <c r="H366" i="45" s="1"/>
  <c r="J530" i="45"/>
  <c r="F530" i="45" s="1"/>
  <c r="L612" i="45"/>
  <c r="H612" i="45" s="1"/>
  <c r="K694" i="45"/>
  <c r="G694" i="45" s="1"/>
  <c r="I366" i="42"/>
  <c r="G612" i="42"/>
  <c r="K530" i="45"/>
  <c r="G530" i="45" s="1"/>
  <c r="J858" i="45"/>
  <c r="F858" i="45" s="1"/>
  <c r="K38" i="45"/>
  <c r="G38" i="45" s="1"/>
  <c r="J776" i="45"/>
  <c r="F776" i="45" s="1"/>
  <c r="G448" i="42"/>
  <c r="J202" i="45"/>
  <c r="F202" i="45" s="1"/>
  <c r="K120" i="45"/>
  <c r="G120" i="45" s="1"/>
  <c r="I202" i="42"/>
  <c r="I612" i="42"/>
  <c r="G776" i="42"/>
  <c r="H1022" i="42"/>
  <c r="I38" i="42"/>
  <c r="H858" i="42"/>
  <c r="J284" i="45"/>
  <c r="F284" i="45" s="1"/>
  <c r="G940" i="42"/>
  <c r="K858" i="45"/>
  <c r="G858" i="45" s="1"/>
  <c r="H940" i="42"/>
  <c r="L694" i="45"/>
  <c r="H694" i="45" s="1"/>
  <c r="G1022" i="42"/>
  <c r="J694" i="45"/>
  <c r="F694" i="45" s="1"/>
  <c r="J448" i="45"/>
  <c r="F448" i="45" s="1"/>
  <c r="K612" i="45"/>
  <c r="G612" i="45" s="1"/>
  <c r="G120" i="42"/>
  <c r="H284" i="42"/>
  <c r="G858" i="42"/>
  <c r="I1022" i="42"/>
  <c r="L38" i="45"/>
  <c r="H38" i="45" s="1"/>
  <c r="H694" i="42"/>
  <c r="H120" i="42"/>
  <c r="G202" i="42"/>
  <c r="I120" i="42"/>
  <c r="I1186" i="42"/>
  <c r="J366" i="45"/>
  <c r="F366" i="45" s="1"/>
  <c r="L202" i="45"/>
  <c r="H202" i="45" s="1"/>
  <c r="G38" i="42"/>
  <c r="H530" i="42"/>
  <c r="I284" i="42"/>
  <c r="I858" i="42"/>
  <c r="I1104" i="42"/>
  <c r="L120" i="45"/>
  <c r="H120" i="45" s="1"/>
  <c r="G284" i="42"/>
  <c r="G1104" i="42"/>
  <c r="H612" i="42"/>
  <c r="G1186" i="42"/>
  <c r="I448" i="42"/>
  <c r="H1186" i="42"/>
  <c r="J38" i="45"/>
  <c r="F38" i="45" s="1"/>
  <c r="I776" i="42"/>
  <c r="J120" i="45"/>
  <c r="F120" i="45" s="1"/>
  <c r="K202" i="45"/>
  <c r="G202" i="45" s="1"/>
  <c r="G366" i="42"/>
  <c r="H448" i="42"/>
  <c r="G694" i="42"/>
  <c r="I940" i="42"/>
  <c r="H1104" i="42"/>
  <c r="L776" i="45"/>
  <c r="H776" i="45" s="1"/>
  <c r="I694" i="42"/>
  <c r="K448" i="45"/>
  <c r="G448" i="45" s="1"/>
  <c r="H776" i="42"/>
  <c r="G530" i="42"/>
  <c r="G46" i="41"/>
  <c r="D47" i="41"/>
  <c r="E46" i="41"/>
  <c r="H46" i="41"/>
  <c r="F46" i="41"/>
  <c r="M27" i="49"/>
  <c r="I27" i="49" s="1"/>
  <c r="L191" i="49"/>
  <c r="H191" i="49" s="1"/>
  <c r="M273" i="47"/>
  <c r="I273" i="47" s="1"/>
  <c r="L355" i="47"/>
  <c r="H355" i="47" s="1"/>
  <c r="K519" i="49"/>
  <c r="G519" i="49" s="1"/>
  <c r="K27" i="49"/>
  <c r="G27" i="49" s="1"/>
  <c r="K191" i="49"/>
  <c r="G191" i="49" s="1"/>
  <c r="M273" i="49"/>
  <c r="I273" i="49" s="1"/>
  <c r="M355" i="47"/>
  <c r="I355" i="47" s="1"/>
  <c r="L437" i="49"/>
  <c r="H437" i="49" s="1"/>
  <c r="L27" i="49"/>
  <c r="H27" i="49" s="1"/>
  <c r="L191" i="47"/>
  <c r="H191" i="47" s="1"/>
  <c r="L273" i="47"/>
  <c r="H273" i="47" s="1"/>
  <c r="L437" i="47"/>
  <c r="H437" i="47" s="1"/>
  <c r="K437" i="47"/>
  <c r="G437" i="47" s="1"/>
  <c r="L27" i="47"/>
  <c r="H27" i="47" s="1"/>
  <c r="M191" i="49"/>
  <c r="I191" i="49" s="1"/>
  <c r="K273" i="47"/>
  <c r="G273" i="47" s="1"/>
  <c r="K519" i="47"/>
  <c r="G519" i="47" s="1"/>
  <c r="M519" i="47"/>
  <c r="I519" i="47" s="1"/>
  <c r="K109" i="49"/>
  <c r="G109" i="49" s="1"/>
  <c r="M355" i="49"/>
  <c r="I355" i="49" s="1"/>
  <c r="L519" i="47"/>
  <c r="H519" i="47" s="1"/>
  <c r="K109" i="47"/>
  <c r="G109" i="47" s="1"/>
  <c r="L355" i="49"/>
  <c r="H355" i="49" s="1"/>
  <c r="M437" i="47"/>
  <c r="I437" i="47" s="1"/>
  <c r="M109" i="49"/>
  <c r="I109" i="49" s="1"/>
  <c r="K355" i="49"/>
  <c r="G355" i="49" s="1"/>
  <c r="M109" i="47"/>
  <c r="I109" i="47" s="1"/>
  <c r="M191" i="47"/>
  <c r="I191" i="47" s="1"/>
  <c r="L519" i="49"/>
  <c r="H519" i="49" s="1"/>
  <c r="K355" i="47"/>
  <c r="G355" i="47" s="1"/>
  <c r="M27" i="47"/>
  <c r="I27" i="47" s="1"/>
  <c r="K437" i="49"/>
  <c r="G437" i="49" s="1"/>
  <c r="K27" i="47"/>
  <c r="G27" i="47" s="1"/>
  <c r="M519" i="49"/>
  <c r="I519" i="49" s="1"/>
  <c r="L109" i="49"/>
  <c r="H109" i="49" s="1"/>
  <c r="L109" i="47"/>
  <c r="H109" i="47" s="1"/>
  <c r="K191" i="47"/>
  <c r="G191" i="47" s="1"/>
  <c r="L273" i="49"/>
  <c r="H273" i="49" s="1"/>
  <c r="K273" i="49"/>
  <c r="G273" i="49" s="1"/>
  <c r="M437" i="49"/>
  <c r="I437" i="49" s="1"/>
  <c r="L93" i="47"/>
  <c r="H93" i="47" s="1"/>
  <c r="L175" i="49"/>
  <c r="H175" i="49" s="1"/>
  <c r="K257" i="47"/>
  <c r="G257" i="47" s="1"/>
  <c r="L503" i="49"/>
  <c r="H503" i="49" s="1"/>
  <c r="K503" i="47"/>
  <c r="G503" i="47" s="1"/>
  <c r="M11" i="47"/>
  <c r="I11" i="47" s="1"/>
  <c r="K93" i="49"/>
  <c r="G93" i="49" s="1"/>
  <c r="M175" i="49"/>
  <c r="I175" i="49" s="1"/>
  <c r="L339" i="47"/>
  <c r="H339" i="47" s="1"/>
  <c r="M421" i="47"/>
  <c r="I421" i="47" s="1"/>
  <c r="L421" i="49"/>
  <c r="H421" i="49" s="1"/>
  <c r="K11" i="47"/>
  <c r="G11" i="47" s="1"/>
  <c r="K93" i="47"/>
  <c r="G93" i="47" s="1"/>
  <c r="K175" i="47"/>
  <c r="G175" i="47" s="1"/>
  <c r="M339" i="47"/>
  <c r="I339" i="47" s="1"/>
  <c r="M503" i="47"/>
  <c r="I503" i="47" s="1"/>
  <c r="K421" i="49"/>
  <c r="G421" i="49" s="1"/>
  <c r="K11" i="49"/>
  <c r="G11" i="49" s="1"/>
  <c r="L93" i="49"/>
  <c r="H93" i="49" s="1"/>
  <c r="L257" i="49"/>
  <c r="H257" i="49" s="1"/>
  <c r="M339" i="49"/>
  <c r="I339" i="49" s="1"/>
  <c r="M421" i="49"/>
  <c r="I421" i="49" s="1"/>
  <c r="M11" i="49"/>
  <c r="I11" i="49" s="1"/>
  <c r="K257" i="49"/>
  <c r="G257" i="49" s="1"/>
  <c r="M503" i="49"/>
  <c r="I503" i="49" s="1"/>
  <c r="L11" i="47"/>
  <c r="H11" i="47" s="1"/>
  <c r="M257" i="47"/>
  <c r="I257" i="47" s="1"/>
  <c r="L421" i="47"/>
  <c r="H421" i="47" s="1"/>
  <c r="L11" i="49"/>
  <c r="H11" i="49" s="1"/>
  <c r="M257" i="49"/>
  <c r="I257" i="49" s="1"/>
  <c r="L503" i="47"/>
  <c r="H503" i="47" s="1"/>
  <c r="M93" i="47"/>
  <c r="I93" i="47" s="1"/>
  <c r="L339" i="49"/>
  <c r="H339" i="49" s="1"/>
  <c r="M93" i="49"/>
  <c r="I93" i="49" s="1"/>
  <c r="K503" i="49"/>
  <c r="G503" i="49" s="1"/>
  <c r="M175" i="47"/>
  <c r="I175" i="47" s="1"/>
  <c r="L175" i="47"/>
  <c r="H175" i="47" s="1"/>
  <c r="L257" i="47"/>
  <c r="H257" i="47" s="1"/>
  <c r="K175" i="49"/>
  <c r="G175" i="49" s="1"/>
  <c r="K339" i="49"/>
  <c r="G339" i="49" s="1"/>
  <c r="K339" i="47"/>
  <c r="G339" i="47" s="1"/>
  <c r="K421" i="47"/>
  <c r="G421" i="47" s="1"/>
  <c r="K14" i="47"/>
  <c r="G14" i="47" s="1"/>
  <c r="L178" i="49"/>
  <c r="H178" i="49" s="1"/>
  <c r="L260" i="49"/>
  <c r="H260" i="49" s="1"/>
  <c r="M342" i="47"/>
  <c r="I342" i="47" s="1"/>
  <c r="L506" i="49"/>
  <c r="H506" i="49" s="1"/>
  <c r="M14" i="49"/>
  <c r="I14" i="49" s="1"/>
  <c r="M178" i="49"/>
  <c r="I178" i="49" s="1"/>
  <c r="M260" i="49"/>
  <c r="I260" i="49" s="1"/>
  <c r="K506" i="47"/>
  <c r="G506" i="47" s="1"/>
  <c r="M424" i="47"/>
  <c r="I424" i="47" s="1"/>
  <c r="K14" i="49"/>
  <c r="G14" i="49" s="1"/>
  <c r="L178" i="47"/>
  <c r="H178" i="47" s="1"/>
  <c r="K260" i="47"/>
  <c r="G260" i="47" s="1"/>
  <c r="M506" i="47"/>
  <c r="I506" i="47" s="1"/>
  <c r="K424" i="47"/>
  <c r="G424" i="47" s="1"/>
  <c r="K96" i="49"/>
  <c r="G96" i="49" s="1"/>
  <c r="K96" i="47"/>
  <c r="G96" i="47" s="1"/>
  <c r="M178" i="47"/>
  <c r="I178" i="47" s="1"/>
  <c r="M342" i="49"/>
  <c r="I342" i="49" s="1"/>
  <c r="M506" i="49"/>
  <c r="I506" i="49" s="1"/>
  <c r="L506" i="47"/>
  <c r="H506" i="47" s="1"/>
  <c r="L96" i="49"/>
  <c r="H96" i="49" s="1"/>
  <c r="L260" i="47"/>
  <c r="H260" i="47" s="1"/>
  <c r="K506" i="49"/>
  <c r="G506" i="49" s="1"/>
  <c r="M96" i="49"/>
  <c r="I96" i="49" s="1"/>
  <c r="K342" i="47"/>
  <c r="G342" i="47" s="1"/>
  <c r="L424" i="47"/>
  <c r="H424" i="47" s="1"/>
  <c r="L14" i="49"/>
  <c r="H14" i="49" s="1"/>
  <c r="L342" i="49"/>
  <c r="H342" i="49" s="1"/>
  <c r="K178" i="49"/>
  <c r="G178" i="49" s="1"/>
  <c r="K342" i="49"/>
  <c r="G342" i="49" s="1"/>
  <c r="L342" i="47"/>
  <c r="H342" i="47" s="1"/>
  <c r="L424" i="49"/>
  <c r="H424" i="49" s="1"/>
  <c r="M260" i="47"/>
  <c r="I260" i="47" s="1"/>
  <c r="K260" i="49"/>
  <c r="G260" i="49" s="1"/>
  <c r="L14" i="47"/>
  <c r="H14" i="47" s="1"/>
  <c r="M424" i="49"/>
  <c r="I424" i="49" s="1"/>
  <c r="L96" i="47"/>
  <c r="H96" i="47" s="1"/>
  <c r="K424" i="49"/>
  <c r="G424" i="49" s="1"/>
  <c r="M14" i="47"/>
  <c r="I14" i="47" s="1"/>
  <c r="M96" i="47"/>
  <c r="I96" i="47" s="1"/>
  <c r="K178" i="47"/>
  <c r="G178" i="47" s="1"/>
  <c r="G1344" i="42"/>
  <c r="G1508" i="42"/>
  <c r="G1754" i="42"/>
  <c r="H2000" i="42"/>
  <c r="H1344" i="42"/>
  <c r="H1590" i="42"/>
  <c r="H1754" i="42"/>
  <c r="G2000" i="42"/>
  <c r="I1344" i="42"/>
  <c r="G1590" i="42"/>
  <c r="I1836" i="42"/>
  <c r="H1918" i="42"/>
  <c r="H1426" i="42"/>
  <c r="I1590" i="42"/>
  <c r="G1836" i="42"/>
  <c r="I1508" i="42"/>
  <c r="I2000" i="42"/>
  <c r="I1672" i="42"/>
  <c r="G1262" i="42"/>
  <c r="H1672" i="42"/>
  <c r="H1262" i="42"/>
  <c r="I1754" i="42"/>
  <c r="I1262" i="42"/>
  <c r="H1508" i="42"/>
  <c r="G1426" i="42"/>
  <c r="G1918" i="42"/>
  <c r="I1426" i="42"/>
  <c r="G1672" i="42"/>
  <c r="H1836" i="42"/>
  <c r="I1918" i="42"/>
  <c r="H1424" i="42"/>
  <c r="H1670" i="42"/>
  <c r="H1834" i="42"/>
  <c r="H1260" i="42"/>
  <c r="G1424" i="42"/>
  <c r="G1670" i="42"/>
  <c r="H1998" i="42"/>
  <c r="G1260" i="42"/>
  <c r="H1506" i="42"/>
  <c r="I1670" i="42"/>
  <c r="I1998" i="42"/>
  <c r="I1260" i="42"/>
  <c r="I1506" i="42"/>
  <c r="I1752" i="42"/>
  <c r="G1916" i="42"/>
  <c r="I1424" i="42"/>
  <c r="I1834" i="42"/>
  <c r="G1506" i="42"/>
  <c r="G1998" i="42"/>
  <c r="I1588" i="42"/>
  <c r="H1916" i="42"/>
  <c r="H1588" i="42"/>
  <c r="I1916" i="42"/>
  <c r="H1342" i="42"/>
  <c r="I1342" i="42"/>
  <c r="H1752" i="42"/>
  <c r="G1834" i="42"/>
  <c r="G1342" i="42"/>
  <c r="G1588" i="42"/>
  <c r="G1752" i="42"/>
  <c r="G1402" i="42"/>
  <c r="H1566" i="42"/>
  <c r="G1812" i="42"/>
  <c r="H1484" i="42"/>
  <c r="H1730" i="42"/>
  <c r="H1320" i="42"/>
  <c r="H1402" i="42"/>
  <c r="G1648" i="42"/>
  <c r="H1812" i="42"/>
  <c r="I1894" i="42"/>
  <c r="G1320" i="42"/>
  <c r="I1566" i="42"/>
  <c r="G1566" i="42"/>
  <c r="H1238" i="42"/>
  <c r="I1402" i="42"/>
  <c r="I1648" i="42"/>
  <c r="H1894" i="42"/>
  <c r="G1238" i="42"/>
  <c r="H1648" i="42"/>
  <c r="I1484" i="42"/>
  <c r="G1976" i="42"/>
  <c r="I1812" i="42"/>
  <c r="I1238" i="42"/>
  <c r="G1484" i="42"/>
  <c r="G1730" i="42"/>
  <c r="G1894" i="42"/>
  <c r="H1976" i="42"/>
  <c r="I1730" i="42"/>
  <c r="I1320" i="42"/>
  <c r="I1976" i="42"/>
  <c r="G1326" i="42"/>
  <c r="I1572" i="42"/>
  <c r="G1818" i="42"/>
  <c r="I1982" i="42"/>
  <c r="I1408" i="42"/>
  <c r="H1572" i="42"/>
  <c r="H1818" i="42"/>
  <c r="G1408" i="42"/>
  <c r="I1654" i="42"/>
  <c r="I1818" i="42"/>
  <c r="H1244" i="42"/>
  <c r="H1408" i="42"/>
  <c r="G1654" i="42"/>
  <c r="H1982" i="42"/>
  <c r="I1244" i="42"/>
  <c r="H1654" i="42"/>
  <c r="G1244" i="42"/>
  <c r="G1736" i="42"/>
  <c r="H1326" i="42"/>
  <c r="H1736" i="42"/>
  <c r="H1490" i="42"/>
  <c r="G1982" i="42"/>
  <c r="I1736" i="42"/>
  <c r="I1900" i="42"/>
  <c r="G1900" i="42"/>
  <c r="I1326" i="42"/>
  <c r="H1900" i="42"/>
  <c r="G1490" i="42"/>
  <c r="I1490" i="42"/>
  <c r="G1572" i="42"/>
  <c r="L108" i="48"/>
  <c r="H108" i="48" s="1"/>
  <c r="M272" i="48"/>
  <c r="I272" i="48" s="1"/>
  <c r="L436" i="48"/>
  <c r="H436" i="48" s="1"/>
  <c r="M108" i="48"/>
  <c r="I108" i="48" s="1"/>
  <c r="L354" i="48"/>
  <c r="H354" i="48" s="1"/>
  <c r="L518" i="48"/>
  <c r="H518" i="48" s="1"/>
  <c r="K26" i="48"/>
  <c r="G26" i="48" s="1"/>
  <c r="K354" i="48"/>
  <c r="G354" i="48" s="1"/>
  <c r="M190" i="48"/>
  <c r="I190" i="48" s="1"/>
  <c r="M354" i="48"/>
  <c r="I354" i="48" s="1"/>
  <c r="K436" i="48"/>
  <c r="G436" i="48" s="1"/>
  <c r="M26" i="48"/>
  <c r="I26" i="48" s="1"/>
  <c r="M518" i="48"/>
  <c r="I518" i="48" s="1"/>
  <c r="L26" i="48"/>
  <c r="H26" i="48" s="1"/>
  <c r="M436" i="48"/>
  <c r="I436" i="48" s="1"/>
  <c r="K190" i="48"/>
  <c r="G190" i="48" s="1"/>
  <c r="K108" i="48"/>
  <c r="G108" i="48" s="1"/>
  <c r="L190" i="48"/>
  <c r="H190" i="48" s="1"/>
  <c r="L272" i="48"/>
  <c r="H272" i="48" s="1"/>
  <c r="K518" i="48"/>
  <c r="G518" i="48" s="1"/>
  <c r="K272" i="48"/>
  <c r="G272" i="48" s="1"/>
  <c r="K106" i="48"/>
  <c r="G106" i="48" s="1"/>
  <c r="K352" i="48"/>
  <c r="G352" i="48" s="1"/>
  <c r="K434" i="48"/>
  <c r="G434" i="48" s="1"/>
  <c r="L106" i="48"/>
  <c r="H106" i="48" s="1"/>
  <c r="L352" i="48"/>
  <c r="H352" i="48" s="1"/>
  <c r="M188" i="48"/>
  <c r="I188" i="48" s="1"/>
  <c r="M352" i="48"/>
  <c r="I352" i="48" s="1"/>
  <c r="L188" i="48"/>
  <c r="H188" i="48" s="1"/>
  <c r="L516" i="48"/>
  <c r="H516" i="48" s="1"/>
  <c r="M24" i="48"/>
  <c r="I24" i="48" s="1"/>
  <c r="M516" i="48"/>
  <c r="I516" i="48" s="1"/>
  <c r="K188" i="48"/>
  <c r="G188" i="48" s="1"/>
  <c r="M270" i="48"/>
  <c r="I270" i="48" s="1"/>
  <c r="L270" i="48"/>
  <c r="H270" i="48" s="1"/>
  <c r="K24" i="48"/>
  <c r="G24" i="48" s="1"/>
  <c r="L24" i="48"/>
  <c r="H24" i="48" s="1"/>
  <c r="M106" i="48"/>
  <c r="I106" i="48" s="1"/>
  <c r="L434" i="48"/>
  <c r="H434" i="48" s="1"/>
  <c r="K270" i="48"/>
  <c r="G270" i="48" s="1"/>
  <c r="M434" i="48"/>
  <c r="I434" i="48" s="1"/>
  <c r="K516" i="48"/>
  <c r="G516" i="48" s="1"/>
  <c r="M33" i="48"/>
  <c r="I33" i="48" s="1"/>
  <c r="M361" i="48"/>
  <c r="I361" i="48" s="1"/>
  <c r="K525" i="48"/>
  <c r="G525" i="48" s="1"/>
  <c r="K33" i="48"/>
  <c r="G33" i="48" s="1"/>
  <c r="K361" i="48"/>
  <c r="G361" i="48" s="1"/>
  <c r="K197" i="48"/>
  <c r="G197" i="48" s="1"/>
  <c r="L361" i="48"/>
  <c r="H361" i="48" s="1"/>
  <c r="L197" i="48"/>
  <c r="H197" i="48" s="1"/>
  <c r="K443" i="48"/>
  <c r="G443" i="48" s="1"/>
  <c r="L33" i="48"/>
  <c r="H33" i="48" s="1"/>
  <c r="M443" i="48"/>
  <c r="I443" i="48" s="1"/>
  <c r="M197" i="48"/>
  <c r="I197" i="48" s="1"/>
  <c r="L279" i="48"/>
  <c r="H279" i="48" s="1"/>
  <c r="M279" i="48"/>
  <c r="I279" i="48" s="1"/>
  <c r="K279" i="48"/>
  <c r="G279" i="48" s="1"/>
  <c r="M525" i="48"/>
  <c r="I525" i="48" s="1"/>
  <c r="M115" i="48"/>
  <c r="I115" i="48" s="1"/>
  <c r="L443" i="48"/>
  <c r="H443" i="48" s="1"/>
  <c r="L525" i="48"/>
  <c r="H525" i="48" s="1"/>
  <c r="K115" i="48"/>
  <c r="G115" i="48" s="1"/>
  <c r="L115" i="48"/>
  <c r="H115" i="48" s="1"/>
  <c r="K36" i="41"/>
  <c r="K18" i="41"/>
  <c r="K37" i="41"/>
  <c r="K29" i="41"/>
  <c r="K42" i="41"/>
  <c r="K15" i="41"/>
  <c r="K34" i="41"/>
  <c r="K19" i="41"/>
  <c r="K16" i="41"/>
  <c r="K21" i="41"/>
  <c r="K24" i="41"/>
  <c r="K41" i="41"/>
  <c r="K38" i="41"/>
  <c r="K20" i="41"/>
  <c r="K40" i="41"/>
  <c r="K22" i="41"/>
  <c r="K25" i="41"/>
  <c r="K27" i="41"/>
  <c r="K17" i="41"/>
  <c r="K26" i="41"/>
  <c r="K39" i="41"/>
  <c r="K28" i="41"/>
  <c r="K30" i="41"/>
  <c r="K13" i="41"/>
  <c r="K32" i="41"/>
  <c r="K31" i="41"/>
  <c r="K14" i="41"/>
  <c r="K23" i="41"/>
  <c r="K35" i="41"/>
  <c r="K33" i="41"/>
  <c r="M29" i="49"/>
  <c r="I29" i="49" s="1"/>
  <c r="M193" i="47"/>
  <c r="I193" i="47" s="1"/>
  <c r="K275" i="47"/>
  <c r="G275" i="47" s="1"/>
  <c r="M357" i="47"/>
  <c r="I357" i="47" s="1"/>
  <c r="M521" i="47"/>
  <c r="I521" i="47" s="1"/>
  <c r="M29" i="47"/>
  <c r="I29" i="47" s="1"/>
  <c r="L111" i="47"/>
  <c r="H111" i="47" s="1"/>
  <c r="L275" i="47"/>
  <c r="H275" i="47" s="1"/>
  <c r="L439" i="47"/>
  <c r="H439" i="47" s="1"/>
  <c r="M439" i="47"/>
  <c r="I439" i="47" s="1"/>
  <c r="L29" i="47"/>
  <c r="H29" i="47" s="1"/>
  <c r="L193" i="47"/>
  <c r="H193" i="47" s="1"/>
  <c r="K193" i="49"/>
  <c r="G193" i="49" s="1"/>
  <c r="L521" i="47"/>
  <c r="H521" i="47" s="1"/>
  <c r="L521" i="49"/>
  <c r="H521" i="49" s="1"/>
  <c r="K29" i="47"/>
  <c r="G29" i="47" s="1"/>
  <c r="K193" i="47"/>
  <c r="G193" i="47" s="1"/>
  <c r="M275" i="49"/>
  <c r="I275" i="49" s="1"/>
  <c r="K439" i="47"/>
  <c r="G439" i="47" s="1"/>
  <c r="K521" i="49"/>
  <c r="G521" i="49" s="1"/>
  <c r="K111" i="47"/>
  <c r="G111" i="47" s="1"/>
  <c r="K521" i="47"/>
  <c r="G521" i="47" s="1"/>
  <c r="M275" i="47"/>
  <c r="I275" i="47" s="1"/>
  <c r="M357" i="49"/>
  <c r="I357" i="49" s="1"/>
  <c r="L29" i="49"/>
  <c r="H29" i="49" s="1"/>
  <c r="L193" i="49"/>
  <c r="H193" i="49" s="1"/>
  <c r="L357" i="49"/>
  <c r="H357" i="49" s="1"/>
  <c r="L111" i="49"/>
  <c r="H111" i="49" s="1"/>
  <c r="L275" i="49"/>
  <c r="H275" i="49" s="1"/>
  <c r="M521" i="49"/>
  <c r="I521" i="49" s="1"/>
  <c r="M193" i="49"/>
  <c r="I193" i="49" s="1"/>
  <c r="K275" i="49"/>
  <c r="G275" i="49" s="1"/>
  <c r="K357" i="47"/>
  <c r="G357" i="47" s="1"/>
  <c r="K29" i="49"/>
  <c r="G29" i="49" s="1"/>
  <c r="K357" i="49"/>
  <c r="G357" i="49" s="1"/>
  <c r="L357" i="47"/>
  <c r="H357" i="47" s="1"/>
  <c r="L439" i="49"/>
  <c r="H439" i="49" s="1"/>
  <c r="M439" i="49"/>
  <c r="I439" i="49" s="1"/>
  <c r="K439" i="49"/>
  <c r="G439" i="49" s="1"/>
  <c r="K111" i="49"/>
  <c r="G111" i="49" s="1"/>
  <c r="M111" i="49"/>
  <c r="I111" i="49" s="1"/>
  <c r="M111" i="47"/>
  <c r="I111" i="47" s="1"/>
  <c r="M172" i="48"/>
  <c r="I172" i="48" s="1"/>
  <c r="L336" i="48"/>
  <c r="H336" i="48" s="1"/>
  <c r="M254" i="48"/>
  <c r="I254" i="48" s="1"/>
  <c r="K500" i="48"/>
  <c r="G500" i="48" s="1"/>
  <c r="M90" i="48"/>
  <c r="I90" i="48" s="1"/>
  <c r="L172" i="48"/>
  <c r="H172" i="48" s="1"/>
  <c r="K418" i="48"/>
  <c r="G418" i="48" s="1"/>
  <c r="L8" i="48"/>
  <c r="H8" i="48" s="1"/>
  <c r="K254" i="48"/>
  <c r="G254" i="48" s="1"/>
  <c r="M418" i="48"/>
  <c r="I418" i="48" s="1"/>
  <c r="K172" i="48"/>
  <c r="G172" i="48" s="1"/>
  <c r="L254" i="48"/>
  <c r="H254" i="48" s="1"/>
  <c r="K336" i="48"/>
  <c r="G336" i="48" s="1"/>
  <c r="L90" i="48"/>
  <c r="H90" i="48" s="1"/>
  <c r="L418" i="48"/>
  <c r="H418" i="48" s="1"/>
  <c r="K90" i="48"/>
  <c r="G90" i="48" s="1"/>
  <c r="K8" i="48"/>
  <c r="G8" i="48" s="1"/>
  <c r="M336" i="48"/>
  <c r="I336" i="48" s="1"/>
  <c r="M8" i="48"/>
  <c r="I8" i="48" s="1"/>
  <c r="M500" i="48"/>
  <c r="I500" i="48" s="1"/>
  <c r="L500" i="48"/>
  <c r="H500" i="48" s="1"/>
  <c r="K20" i="48"/>
  <c r="G20" i="48" s="1"/>
  <c r="L184" i="48"/>
  <c r="H184" i="48" s="1"/>
  <c r="K512" i="48"/>
  <c r="G512" i="48" s="1"/>
  <c r="M20" i="48"/>
  <c r="I20" i="48" s="1"/>
  <c r="K266" i="48"/>
  <c r="G266" i="48" s="1"/>
  <c r="L430" i="48"/>
  <c r="H430" i="48" s="1"/>
  <c r="K102" i="48"/>
  <c r="G102" i="48" s="1"/>
  <c r="M266" i="48"/>
  <c r="I266" i="48" s="1"/>
  <c r="L512" i="48"/>
  <c r="H512" i="48" s="1"/>
  <c r="M102" i="48"/>
  <c r="I102" i="48" s="1"/>
  <c r="L266" i="48"/>
  <c r="H266" i="48" s="1"/>
  <c r="M512" i="48"/>
  <c r="I512" i="48" s="1"/>
  <c r="M348" i="48"/>
  <c r="I348" i="48" s="1"/>
  <c r="L348" i="48"/>
  <c r="H348" i="48" s="1"/>
  <c r="K348" i="48"/>
  <c r="G348" i="48" s="1"/>
  <c r="L20" i="48"/>
  <c r="H20" i="48" s="1"/>
  <c r="M430" i="48"/>
  <c r="I430" i="48" s="1"/>
  <c r="K430" i="48"/>
  <c r="G430" i="48" s="1"/>
  <c r="K184" i="48"/>
  <c r="G184" i="48" s="1"/>
  <c r="M184" i="48"/>
  <c r="I184" i="48" s="1"/>
  <c r="L102" i="48"/>
  <c r="H102" i="48" s="1"/>
  <c r="M178" i="48"/>
  <c r="I178" i="48" s="1"/>
  <c r="M424" i="48"/>
  <c r="I424" i="48" s="1"/>
  <c r="M14" i="48"/>
  <c r="I14" i="48" s="1"/>
  <c r="K260" i="48"/>
  <c r="G260" i="48" s="1"/>
  <c r="L424" i="48"/>
  <c r="H424" i="48" s="1"/>
  <c r="L14" i="48"/>
  <c r="H14" i="48" s="1"/>
  <c r="L178" i="48"/>
  <c r="H178" i="48" s="1"/>
  <c r="M506" i="48"/>
  <c r="I506" i="48" s="1"/>
  <c r="L96" i="48"/>
  <c r="H96" i="48" s="1"/>
  <c r="K178" i="48"/>
  <c r="G178" i="48" s="1"/>
  <c r="K506" i="48"/>
  <c r="G506" i="48" s="1"/>
  <c r="L260" i="48"/>
  <c r="H260" i="48" s="1"/>
  <c r="M260" i="48"/>
  <c r="I260" i="48" s="1"/>
  <c r="M342" i="48"/>
  <c r="I342" i="48" s="1"/>
  <c r="K342" i="48"/>
  <c r="G342" i="48" s="1"/>
  <c r="K424" i="48"/>
  <c r="G424" i="48" s="1"/>
  <c r="L342" i="48"/>
  <c r="H342" i="48" s="1"/>
  <c r="M96" i="48"/>
  <c r="I96" i="48" s="1"/>
  <c r="K96" i="48"/>
  <c r="G96" i="48" s="1"/>
  <c r="K14" i="48"/>
  <c r="G14" i="48" s="1"/>
  <c r="L506" i="48"/>
  <c r="H506" i="48" s="1"/>
  <c r="I1242" i="42"/>
  <c r="G1488" i="42"/>
  <c r="I1734" i="42"/>
  <c r="G1980" i="42"/>
  <c r="G1324" i="42"/>
  <c r="I1488" i="42"/>
  <c r="G1734" i="42"/>
  <c r="H1898" i="42"/>
  <c r="H1324" i="42"/>
  <c r="H1570" i="42"/>
  <c r="H1734" i="42"/>
  <c r="I1980" i="42"/>
  <c r="I1324" i="42"/>
  <c r="G1570" i="42"/>
  <c r="G1816" i="42"/>
  <c r="I1898" i="42"/>
  <c r="I1570" i="42"/>
  <c r="G1652" i="42"/>
  <c r="G1242" i="42"/>
  <c r="I1652" i="42"/>
  <c r="G1406" i="42"/>
  <c r="H1816" i="42"/>
  <c r="H1242" i="42"/>
  <c r="I1406" i="42"/>
  <c r="H1406" i="42"/>
  <c r="H1652" i="42"/>
  <c r="H1980" i="42"/>
  <c r="G1898" i="42"/>
  <c r="H1488" i="42"/>
  <c r="I1816" i="42"/>
  <c r="H1335" i="42"/>
  <c r="G1581" i="42"/>
  <c r="H1745" i="42"/>
  <c r="H1991" i="42"/>
  <c r="G1663" i="42"/>
  <c r="H1663" i="42"/>
  <c r="G1253" i="42"/>
  <c r="G1335" i="42"/>
  <c r="G1991" i="42"/>
  <c r="I1335" i="42"/>
  <c r="I1581" i="42"/>
  <c r="I1827" i="42"/>
  <c r="I1991" i="42"/>
  <c r="H1827" i="42"/>
  <c r="I1253" i="42"/>
  <c r="I1499" i="42"/>
  <c r="H1499" i="42"/>
  <c r="I1417" i="42"/>
  <c r="H1581" i="42"/>
  <c r="G1827" i="42"/>
  <c r="H1417" i="42"/>
  <c r="G1499" i="42"/>
  <c r="I1909" i="42"/>
  <c r="G1745" i="42"/>
  <c r="H1253" i="42"/>
  <c r="G1417" i="42"/>
  <c r="I1663" i="42"/>
  <c r="H1909" i="42"/>
  <c r="G1909" i="42"/>
  <c r="I1745" i="42"/>
  <c r="I1338" i="42"/>
  <c r="G1584" i="42"/>
  <c r="I1830" i="42"/>
  <c r="I1912" i="42"/>
  <c r="H1420" i="42"/>
  <c r="I1584" i="42"/>
  <c r="H1830" i="42"/>
  <c r="I1420" i="42"/>
  <c r="H1666" i="42"/>
  <c r="G1830" i="42"/>
  <c r="I1256" i="42"/>
  <c r="G1420" i="42"/>
  <c r="G1666" i="42"/>
  <c r="H1994" i="42"/>
  <c r="H1584" i="42"/>
  <c r="G1994" i="42"/>
  <c r="H1256" i="42"/>
  <c r="I1666" i="42"/>
  <c r="G1256" i="42"/>
  <c r="G1748" i="42"/>
  <c r="G1338" i="42"/>
  <c r="H1748" i="42"/>
  <c r="H1338" i="42"/>
  <c r="I1502" i="42"/>
  <c r="I1994" i="42"/>
  <c r="G1502" i="42"/>
  <c r="H1912" i="42"/>
  <c r="H1502" i="42"/>
  <c r="G1912" i="42"/>
  <c r="I1748" i="42"/>
  <c r="H1328" i="42"/>
  <c r="I1574" i="42"/>
  <c r="I1820" i="42"/>
  <c r="I1984" i="42"/>
  <c r="G1410" i="42"/>
  <c r="H1574" i="42"/>
  <c r="H1820" i="42"/>
  <c r="H1410" i="42"/>
  <c r="G1656" i="42"/>
  <c r="G1820" i="42"/>
  <c r="I1246" i="42"/>
  <c r="I1410" i="42"/>
  <c r="H1656" i="42"/>
  <c r="G1902" i="42"/>
  <c r="G1328" i="42"/>
  <c r="H1738" i="42"/>
  <c r="H1492" i="42"/>
  <c r="I1902" i="42"/>
  <c r="I1492" i="42"/>
  <c r="H1984" i="42"/>
  <c r="G1574" i="42"/>
  <c r="G1984" i="42"/>
  <c r="H1902" i="42"/>
  <c r="H1246" i="42"/>
  <c r="I1738" i="42"/>
  <c r="G1738" i="42"/>
  <c r="G1246" i="42"/>
  <c r="I1328" i="42"/>
  <c r="G1492" i="42"/>
  <c r="I1656" i="42"/>
  <c r="K27" i="48"/>
  <c r="G27" i="48" s="1"/>
  <c r="L273" i="48"/>
  <c r="H273" i="48" s="1"/>
  <c r="L437" i="48"/>
  <c r="H437" i="48" s="1"/>
  <c r="K109" i="48"/>
  <c r="G109" i="48" s="1"/>
  <c r="K273" i="48"/>
  <c r="G273" i="48" s="1"/>
  <c r="M437" i="48"/>
  <c r="I437" i="48" s="1"/>
  <c r="M109" i="48"/>
  <c r="I109" i="48" s="1"/>
  <c r="K355" i="48"/>
  <c r="G355" i="48" s="1"/>
  <c r="L519" i="48"/>
  <c r="H519" i="48" s="1"/>
  <c r="L109" i="48"/>
  <c r="H109" i="48" s="1"/>
  <c r="L355" i="48"/>
  <c r="H355" i="48" s="1"/>
  <c r="M273" i="48"/>
  <c r="I273" i="48" s="1"/>
  <c r="M355" i="48"/>
  <c r="I355" i="48" s="1"/>
  <c r="K519" i="48"/>
  <c r="G519" i="48" s="1"/>
  <c r="L27" i="48"/>
  <c r="H27" i="48" s="1"/>
  <c r="K437" i="48"/>
  <c r="G437" i="48" s="1"/>
  <c r="M519" i="48"/>
  <c r="I519" i="48" s="1"/>
  <c r="K191" i="48"/>
  <c r="G191" i="48" s="1"/>
  <c r="M191" i="48"/>
  <c r="I191" i="48" s="1"/>
  <c r="M27" i="48"/>
  <c r="I27" i="48" s="1"/>
  <c r="L191" i="48"/>
  <c r="H191" i="48" s="1"/>
  <c r="M11" i="48"/>
  <c r="I11" i="48" s="1"/>
  <c r="L257" i="48"/>
  <c r="H257" i="48" s="1"/>
  <c r="L421" i="48"/>
  <c r="H421" i="48" s="1"/>
  <c r="K11" i="48"/>
  <c r="G11" i="48" s="1"/>
  <c r="K257" i="48"/>
  <c r="G257" i="48" s="1"/>
  <c r="K421" i="48"/>
  <c r="G421" i="48" s="1"/>
  <c r="L175" i="48"/>
  <c r="H175" i="48" s="1"/>
  <c r="L339" i="48"/>
  <c r="H339" i="48" s="1"/>
  <c r="M421" i="48"/>
  <c r="I421" i="48" s="1"/>
  <c r="K175" i="48"/>
  <c r="G175" i="48" s="1"/>
  <c r="K339" i="48"/>
  <c r="G339" i="48" s="1"/>
  <c r="M257" i="48"/>
  <c r="I257" i="48" s="1"/>
  <c r="M339" i="48"/>
  <c r="I339" i="48" s="1"/>
  <c r="L503" i="48"/>
  <c r="H503" i="48" s="1"/>
  <c r="L93" i="48"/>
  <c r="H93" i="48" s="1"/>
  <c r="M503" i="48"/>
  <c r="I503" i="48" s="1"/>
  <c r="L11" i="48"/>
  <c r="H11" i="48" s="1"/>
  <c r="M175" i="48"/>
  <c r="I175" i="48" s="1"/>
  <c r="M93" i="48"/>
  <c r="I93" i="48" s="1"/>
  <c r="K93" i="48"/>
  <c r="G93" i="48" s="1"/>
  <c r="K503" i="48"/>
  <c r="G503" i="48" s="1"/>
  <c r="K16" i="48"/>
  <c r="G16" i="48" s="1"/>
  <c r="K180" i="48"/>
  <c r="G180" i="48" s="1"/>
  <c r="M426" i="48"/>
  <c r="I426" i="48" s="1"/>
  <c r="K98" i="48"/>
  <c r="G98" i="48" s="1"/>
  <c r="K344" i="48"/>
  <c r="G344" i="48" s="1"/>
  <c r="K508" i="48"/>
  <c r="G508" i="48" s="1"/>
  <c r="M16" i="48"/>
  <c r="I16" i="48" s="1"/>
  <c r="M344" i="48"/>
  <c r="I344" i="48" s="1"/>
  <c r="M262" i="48"/>
  <c r="I262" i="48" s="1"/>
  <c r="L344" i="48"/>
  <c r="H344" i="48" s="1"/>
  <c r="M180" i="48"/>
  <c r="I180" i="48" s="1"/>
  <c r="L426" i="48"/>
  <c r="H426" i="48" s="1"/>
  <c r="M98" i="48"/>
  <c r="I98" i="48" s="1"/>
  <c r="M508" i="48"/>
  <c r="I508" i="48" s="1"/>
  <c r="L98" i="48"/>
  <c r="H98" i="48" s="1"/>
  <c r="K426" i="48"/>
  <c r="G426" i="48" s="1"/>
  <c r="L508" i="48"/>
  <c r="H508" i="48" s="1"/>
  <c r="L180" i="48"/>
  <c r="H180" i="48" s="1"/>
  <c r="L16" i="48"/>
  <c r="H16" i="48" s="1"/>
  <c r="L262" i="48"/>
  <c r="H262" i="48" s="1"/>
  <c r="K262" i="48"/>
  <c r="G262" i="48" s="1"/>
  <c r="L91" i="48"/>
  <c r="H91" i="48" s="1"/>
  <c r="M173" i="48"/>
  <c r="I173" i="48" s="1"/>
  <c r="M419" i="48"/>
  <c r="I419" i="48" s="1"/>
  <c r="L9" i="48"/>
  <c r="H9" i="48" s="1"/>
  <c r="L255" i="48"/>
  <c r="H255" i="48" s="1"/>
  <c r="L501" i="48"/>
  <c r="H501" i="48" s="1"/>
  <c r="K9" i="48"/>
  <c r="G9" i="48" s="1"/>
  <c r="K255" i="48"/>
  <c r="G255" i="48" s="1"/>
  <c r="M501" i="48"/>
  <c r="I501" i="48" s="1"/>
  <c r="M91" i="48"/>
  <c r="I91" i="48" s="1"/>
  <c r="M255" i="48"/>
  <c r="I255" i="48" s="1"/>
  <c r="K501" i="48"/>
  <c r="G501" i="48" s="1"/>
  <c r="K419" i="48"/>
  <c r="G419" i="48" s="1"/>
  <c r="M9" i="48"/>
  <c r="I9" i="48" s="1"/>
  <c r="L419" i="48"/>
  <c r="H419" i="48" s="1"/>
  <c r="K91" i="48"/>
  <c r="G91" i="48" s="1"/>
  <c r="K173" i="48"/>
  <c r="G173" i="48" s="1"/>
  <c r="L173" i="48"/>
  <c r="H173" i="48" s="1"/>
  <c r="K337" i="48"/>
  <c r="G337" i="48" s="1"/>
  <c r="M337" i="48"/>
  <c r="I337" i="48" s="1"/>
  <c r="L337" i="48"/>
  <c r="H337" i="48" s="1"/>
  <c r="K10" i="49"/>
  <c r="G10" i="49" s="1"/>
  <c r="M174" i="49"/>
  <c r="I174" i="49" s="1"/>
  <c r="K256" i="47"/>
  <c r="G256" i="47" s="1"/>
  <c r="M338" i="47"/>
  <c r="I338" i="47" s="1"/>
  <c r="L420" i="47"/>
  <c r="H420" i="47" s="1"/>
  <c r="L92" i="49"/>
  <c r="H92" i="49" s="1"/>
  <c r="M92" i="47"/>
  <c r="I92" i="47" s="1"/>
  <c r="K338" i="49"/>
  <c r="G338" i="49" s="1"/>
  <c r="M502" i="49"/>
  <c r="I502" i="49" s="1"/>
  <c r="K420" i="47"/>
  <c r="G420" i="47" s="1"/>
  <c r="L10" i="49"/>
  <c r="H10" i="49" s="1"/>
  <c r="L174" i="49"/>
  <c r="H174" i="49" s="1"/>
  <c r="M256" i="47"/>
  <c r="I256" i="47" s="1"/>
  <c r="M420" i="49"/>
  <c r="I420" i="49" s="1"/>
  <c r="L502" i="47"/>
  <c r="H502" i="47" s="1"/>
  <c r="L174" i="47"/>
  <c r="H174" i="47" s="1"/>
  <c r="L10" i="47"/>
  <c r="H10" i="47" s="1"/>
  <c r="L92" i="47"/>
  <c r="H92" i="47" s="1"/>
  <c r="L338" i="49"/>
  <c r="H338" i="49" s="1"/>
  <c r="L338" i="47"/>
  <c r="H338" i="47" s="1"/>
  <c r="M502" i="47"/>
  <c r="I502" i="47" s="1"/>
  <c r="K256" i="49"/>
  <c r="G256" i="49" s="1"/>
  <c r="K338" i="47"/>
  <c r="G338" i="47" s="1"/>
  <c r="M10" i="47"/>
  <c r="I10" i="47" s="1"/>
  <c r="K174" i="49"/>
  <c r="G174" i="49" s="1"/>
  <c r="K420" i="49"/>
  <c r="G420" i="49" s="1"/>
  <c r="M10" i="49"/>
  <c r="I10" i="49" s="1"/>
  <c r="K92" i="47"/>
  <c r="G92" i="47" s="1"/>
  <c r="L420" i="49"/>
  <c r="H420" i="49" s="1"/>
  <c r="K92" i="49"/>
  <c r="G92" i="49" s="1"/>
  <c r="L256" i="49"/>
  <c r="H256" i="49" s="1"/>
  <c r="M420" i="47"/>
  <c r="I420" i="47" s="1"/>
  <c r="K10" i="47"/>
  <c r="G10" i="47" s="1"/>
  <c r="L502" i="49"/>
  <c r="H502" i="49" s="1"/>
  <c r="M92" i="49"/>
  <c r="I92" i="49" s="1"/>
  <c r="K502" i="47"/>
  <c r="G502" i="47" s="1"/>
  <c r="L256" i="47"/>
  <c r="H256" i="47" s="1"/>
  <c r="K174" i="47"/>
  <c r="G174" i="47" s="1"/>
  <c r="M174" i="47"/>
  <c r="I174" i="47" s="1"/>
  <c r="M256" i="49"/>
  <c r="I256" i="49" s="1"/>
  <c r="M338" i="49"/>
  <c r="I338" i="49" s="1"/>
  <c r="K502" i="49"/>
  <c r="G502" i="49" s="1"/>
  <c r="M9" i="49"/>
  <c r="I9" i="49" s="1"/>
  <c r="K173" i="47"/>
  <c r="G173" i="47" s="1"/>
  <c r="L173" i="49"/>
  <c r="H173" i="49" s="1"/>
  <c r="L337" i="49"/>
  <c r="H337" i="49" s="1"/>
  <c r="M419" i="49"/>
  <c r="I419" i="49" s="1"/>
  <c r="K419" i="47"/>
  <c r="G419" i="47" s="1"/>
  <c r="M9" i="47"/>
  <c r="I9" i="47" s="1"/>
  <c r="M173" i="47"/>
  <c r="I173" i="47" s="1"/>
  <c r="M255" i="47"/>
  <c r="I255" i="47" s="1"/>
  <c r="K337" i="49"/>
  <c r="G337" i="49" s="1"/>
  <c r="M501" i="47"/>
  <c r="I501" i="47" s="1"/>
  <c r="K91" i="47"/>
  <c r="G91" i="47" s="1"/>
  <c r="K9" i="47"/>
  <c r="G9" i="47" s="1"/>
  <c r="L255" i="47"/>
  <c r="H255" i="47" s="1"/>
  <c r="M337" i="49"/>
  <c r="I337" i="49" s="1"/>
  <c r="K501" i="49"/>
  <c r="G501" i="49" s="1"/>
  <c r="M91" i="47"/>
  <c r="I91" i="47" s="1"/>
  <c r="L91" i="49"/>
  <c r="H91" i="49" s="1"/>
  <c r="K255" i="47"/>
  <c r="G255" i="47" s="1"/>
  <c r="M337" i="47"/>
  <c r="I337" i="47" s="1"/>
  <c r="L419" i="49"/>
  <c r="H419" i="49" s="1"/>
  <c r="K91" i="49"/>
  <c r="G91" i="49" s="1"/>
  <c r="M173" i="49"/>
  <c r="I173" i="49" s="1"/>
  <c r="L501" i="49"/>
  <c r="H501" i="49" s="1"/>
  <c r="M91" i="49"/>
  <c r="I91" i="49" s="1"/>
  <c r="M255" i="49"/>
  <c r="I255" i="49" s="1"/>
  <c r="L501" i="47"/>
  <c r="H501" i="47" s="1"/>
  <c r="L91" i="47"/>
  <c r="H91" i="47" s="1"/>
  <c r="L255" i="49"/>
  <c r="H255" i="49" s="1"/>
  <c r="K419" i="49"/>
  <c r="G419" i="49" s="1"/>
  <c r="K9" i="49"/>
  <c r="G9" i="49" s="1"/>
  <c r="K337" i="47"/>
  <c r="G337" i="47" s="1"/>
  <c r="M419" i="47"/>
  <c r="I419" i="47" s="1"/>
  <c r="L9" i="49"/>
  <c r="H9" i="49" s="1"/>
  <c r="L419" i="47"/>
  <c r="H419" i="47" s="1"/>
  <c r="K501" i="47"/>
  <c r="G501" i="47" s="1"/>
  <c r="L173" i="47"/>
  <c r="H173" i="47" s="1"/>
  <c r="L9" i="47"/>
  <c r="H9" i="47" s="1"/>
  <c r="K173" i="49"/>
  <c r="G173" i="49" s="1"/>
  <c r="K255" i="49"/>
  <c r="G255" i="49" s="1"/>
  <c r="L337" i="47"/>
  <c r="H337" i="47" s="1"/>
  <c r="M501" i="49"/>
  <c r="I501" i="49" s="1"/>
  <c r="K103" i="49"/>
  <c r="G103" i="49" s="1"/>
  <c r="M267" i="49"/>
  <c r="I267" i="49" s="1"/>
  <c r="L103" i="47"/>
  <c r="H103" i="47" s="1"/>
  <c r="M267" i="47"/>
  <c r="I267" i="47" s="1"/>
  <c r="K513" i="47"/>
  <c r="G513" i="47" s="1"/>
  <c r="K185" i="49"/>
  <c r="G185" i="49" s="1"/>
  <c r="L349" i="49"/>
  <c r="H349" i="49" s="1"/>
  <c r="M349" i="49"/>
  <c r="I349" i="49" s="1"/>
  <c r="L431" i="49"/>
  <c r="H431" i="49" s="1"/>
  <c r="L513" i="47"/>
  <c r="H513" i="47" s="1"/>
  <c r="L21" i="49"/>
  <c r="H21" i="49" s="1"/>
  <c r="M185" i="49"/>
  <c r="I185" i="49" s="1"/>
  <c r="M185" i="47"/>
  <c r="I185" i="47" s="1"/>
  <c r="L513" i="49"/>
  <c r="H513" i="49" s="1"/>
  <c r="K431" i="49"/>
  <c r="G431" i="49" s="1"/>
  <c r="M431" i="47"/>
  <c r="I431" i="47" s="1"/>
  <c r="K21" i="49"/>
  <c r="G21" i="49" s="1"/>
  <c r="L267" i="49"/>
  <c r="H267" i="49" s="1"/>
  <c r="L185" i="47"/>
  <c r="H185" i="47" s="1"/>
  <c r="K513" i="49"/>
  <c r="G513" i="49" s="1"/>
  <c r="K349" i="47"/>
  <c r="G349" i="47" s="1"/>
  <c r="L431" i="47"/>
  <c r="H431" i="47" s="1"/>
  <c r="M103" i="49"/>
  <c r="I103" i="49" s="1"/>
  <c r="M103" i="47"/>
  <c r="I103" i="47" s="1"/>
  <c r="M349" i="47"/>
  <c r="I349" i="47" s="1"/>
  <c r="M21" i="49"/>
  <c r="I21" i="49" s="1"/>
  <c r="K349" i="49"/>
  <c r="G349" i="49" s="1"/>
  <c r="L349" i="47"/>
  <c r="H349" i="47" s="1"/>
  <c r="L103" i="49"/>
  <c r="H103" i="49" s="1"/>
  <c r="K103" i="47"/>
  <c r="G103" i="47" s="1"/>
  <c r="M513" i="47"/>
  <c r="I513" i="47" s="1"/>
  <c r="K267" i="49"/>
  <c r="G267" i="49" s="1"/>
  <c r="M513" i="49"/>
  <c r="I513" i="49" s="1"/>
  <c r="L185" i="49"/>
  <c r="H185" i="49" s="1"/>
  <c r="K431" i="47"/>
  <c r="G431" i="47" s="1"/>
  <c r="L21" i="47"/>
  <c r="H21" i="47" s="1"/>
  <c r="K21" i="47"/>
  <c r="G21" i="47" s="1"/>
  <c r="K185" i="47"/>
  <c r="G185" i="47" s="1"/>
  <c r="L267" i="47"/>
  <c r="H267" i="47" s="1"/>
  <c r="M21" i="47"/>
  <c r="I21" i="47" s="1"/>
  <c r="K267" i="47"/>
  <c r="G267" i="47" s="1"/>
  <c r="M431" i="49"/>
  <c r="I431" i="49" s="1"/>
  <c r="K15" i="47"/>
  <c r="G15" i="47" s="1"/>
  <c r="K343" i="49"/>
  <c r="G343" i="49" s="1"/>
  <c r="K97" i="49"/>
  <c r="G97" i="49" s="1"/>
  <c r="M261" i="47"/>
  <c r="I261" i="47" s="1"/>
  <c r="L343" i="47"/>
  <c r="H343" i="47" s="1"/>
  <c r="L15" i="49"/>
  <c r="H15" i="49" s="1"/>
  <c r="L179" i="47"/>
  <c r="H179" i="47" s="1"/>
  <c r="K261" i="49"/>
  <c r="G261" i="49" s="1"/>
  <c r="L261" i="47"/>
  <c r="H261" i="47" s="1"/>
  <c r="K343" i="47"/>
  <c r="G343" i="47" s="1"/>
  <c r="M15" i="47"/>
  <c r="I15" i="47" s="1"/>
  <c r="M179" i="47"/>
  <c r="I179" i="47" s="1"/>
  <c r="K97" i="47"/>
  <c r="G97" i="47" s="1"/>
  <c r="M507" i="49"/>
  <c r="I507" i="49" s="1"/>
  <c r="M425" i="47"/>
  <c r="I425" i="47" s="1"/>
  <c r="M15" i="49"/>
  <c r="I15" i="49" s="1"/>
  <c r="M97" i="47"/>
  <c r="I97" i="47" s="1"/>
  <c r="K179" i="47"/>
  <c r="G179" i="47" s="1"/>
  <c r="K507" i="49"/>
  <c r="G507" i="49" s="1"/>
  <c r="K507" i="47"/>
  <c r="G507" i="47" s="1"/>
  <c r="K15" i="49"/>
  <c r="G15" i="49" s="1"/>
  <c r="L343" i="49"/>
  <c r="H343" i="49" s="1"/>
  <c r="M343" i="47"/>
  <c r="I343" i="47" s="1"/>
  <c r="M179" i="49"/>
  <c r="I179" i="49" s="1"/>
  <c r="M343" i="49"/>
  <c r="I343" i="49" s="1"/>
  <c r="L425" i="47"/>
  <c r="H425" i="47" s="1"/>
  <c r="L179" i="49"/>
  <c r="H179" i="49" s="1"/>
  <c r="M261" i="49"/>
  <c r="I261" i="49" s="1"/>
  <c r="M507" i="47"/>
  <c r="I507" i="47" s="1"/>
  <c r="M97" i="49"/>
  <c r="I97" i="49" s="1"/>
  <c r="K261" i="47"/>
  <c r="G261" i="47" s="1"/>
  <c r="L507" i="47"/>
  <c r="H507" i="47" s="1"/>
  <c r="L15" i="47"/>
  <c r="H15" i="47" s="1"/>
  <c r="K425" i="47"/>
  <c r="G425" i="47" s="1"/>
  <c r="K425" i="49"/>
  <c r="G425" i="49" s="1"/>
  <c r="L97" i="47"/>
  <c r="H97" i="47" s="1"/>
  <c r="L425" i="49"/>
  <c r="H425" i="49" s="1"/>
  <c r="L97" i="49"/>
  <c r="H97" i="49" s="1"/>
  <c r="L261" i="49"/>
  <c r="H261" i="49" s="1"/>
  <c r="L507" i="49"/>
  <c r="H507" i="49" s="1"/>
  <c r="M425" i="49"/>
  <c r="I425" i="49" s="1"/>
  <c r="K179" i="49"/>
  <c r="G179" i="49" s="1"/>
  <c r="L36" i="47"/>
  <c r="H36" i="47" s="1"/>
  <c r="K200" i="49"/>
  <c r="G200" i="49" s="1"/>
  <c r="K200" i="47"/>
  <c r="G200" i="47" s="1"/>
  <c r="M364" i="49"/>
  <c r="I364" i="49" s="1"/>
  <c r="L528" i="47"/>
  <c r="H528" i="47" s="1"/>
  <c r="L528" i="49"/>
  <c r="H528" i="49" s="1"/>
  <c r="K36" i="47"/>
  <c r="G36" i="47" s="1"/>
  <c r="M118" i="49"/>
  <c r="I118" i="49" s="1"/>
  <c r="L282" i="47"/>
  <c r="H282" i="47" s="1"/>
  <c r="L364" i="47"/>
  <c r="H364" i="47" s="1"/>
  <c r="K446" i="49"/>
  <c r="G446" i="49" s="1"/>
  <c r="K36" i="49"/>
  <c r="G36" i="49" s="1"/>
  <c r="M200" i="47"/>
  <c r="I200" i="47" s="1"/>
  <c r="K282" i="49"/>
  <c r="G282" i="49" s="1"/>
  <c r="M364" i="47"/>
  <c r="I364" i="47" s="1"/>
  <c r="M528" i="47"/>
  <c r="I528" i="47" s="1"/>
  <c r="M36" i="47"/>
  <c r="I36" i="47" s="1"/>
  <c r="K118" i="49"/>
  <c r="G118" i="49" s="1"/>
  <c r="K282" i="47"/>
  <c r="G282" i="47" s="1"/>
  <c r="K364" i="47"/>
  <c r="G364" i="47" s="1"/>
  <c r="K446" i="47"/>
  <c r="G446" i="47" s="1"/>
  <c r="M36" i="49"/>
  <c r="I36" i="49" s="1"/>
  <c r="M282" i="49"/>
  <c r="I282" i="49" s="1"/>
  <c r="K528" i="47"/>
  <c r="G528" i="47" s="1"/>
  <c r="M200" i="49"/>
  <c r="I200" i="49" s="1"/>
  <c r="M282" i="47"/>
  <c r="I282" i="47" s="1"/>
  <c r="M446" i="47"/>
  <c r="I446" i="47" s="1"/>
  <c r="L200" i="49"/>
  <c r="H200" i="49" s="1"/>
  <c r="L282" i="49"/>
  <c r="H282" i="49" s="1"/>
  <c r="M528" i="49"/>
  <c r="I528" i="49" s="1"/>
  <c r="L118" i="47"/>
  <c r="H118" i="47" s="1"/>
  <c r="L364" i="49"/>
  <c r="H364" i="49" s="1"/>
  <c r="K364" i="49"/>
  <c r="G364" i="49" s="1"/>
  <c r="K528" i="49"/>
  <c r="G528" i="49" s="1"/>
  <c r="M446" i="49"/>
  <c r="I446" i="49" s="1"/>
  <c r="L200" i="47"/>
  <c r="H200" i="47" s="1"/>
  <c r="L446" i="47"/>
  <c r="H446" i="47" s="1"/>
  <c r="L446" i="49"/>
  <c r="H446" i="49" s="1"/>
  <c r="K118" i="47"/>
  <c r="G118" i="47" s="1"/>
  <c r="M118" i="47"/>
  <c r="I118" i="47" s="1"/>
  <c r="L36" i="49"/>
  <c r="H36" i="49" s="1"/>
  <c r="L118" i="49"/>
  <c r="H118" i="49" s="1"/>
  <c r="I1321" i="42"/>
  <c r="H1567" i="42"/>
  <c r="H1731" i="42"/>
  <c r="G1977" i="42"/>
  <c r="G1321" i="42"/>
  <c r="G1567" i="42"/>
  <c r="I1813" i="42"/>
  <c r="I1977" i="42"/>
  <c r="H1403" i="42"/>
  <c r="I1567" i="42"/>
  <c r="G1813" i="42"/>
  <c r="I1403" i="42"/>
  <c r="H1649" i="42"/>
  <c r="H1813" i="42"/>
  <c r="G1403" i="42"/>
  <c r="H1977" i="42"/>
  <c r="G1485" i="42"/>
  <c r="I1895" i="42"/>
  <c r="H1485" i="42"/>
  <c r="G1895" i="42"/>
  <c r="H1239" i="42"/>
  <c r="I1649" i="42"/>
  <c r="I1485" i="42"/>
  <c r="G1649" i="42"/>
  <c r="I1731" i="42"/>
  <c r="H1895" i="42"/>
  <c r="G1731" i="42"/>
  <c r="H1321" i="42"/>
  <c r="I1239" i="42"/>
  <c r="G1239" i="42"/>
  <c r="G1264" i="42"/>
  <c r="G1510" i="42"/>
  <c r="H1674" i="42"/>
  <c r="H1920" i="42"/>
  <c r="H1264" i="42"/>
  <c r="H1510" i="42"/>
  <c r="G1756" i="42"/>
  <c r="G2002" i="42"/>
  <c r="I1346" i="42"/>
  <c r="I1510" i="42"/>
  <c r="I1756" i="42"/>
  <c r="G1920" i="42"/>
  <c r="H1346" i="42"/>
  <c r="H1592" i="42"/>
  <c r="H1756" i="42"/>
  <c r="H2002" i="42"/>
  <c r="G1428" i="42"/>
  <c r="I2002" i="42"/>
  <c r="I1592" i="42"/>
  <c r="I1920" i="42"/>
  <c r="G1592" i="42"/>
  <c r="I1264" i="42"/>
  <c r="I1674" i="42"/>
  <c r="G1346" i="42"/>
  <c r="H1428" i="42"/>
  <c r="I1428" i="42"/>
  <c r="I1838" i="42"/>
  <c r="H1838" i="42"/>
  <c r="G1674" i="42"/>
  <c r="G1838" i="42"/>
  <c r="H1252" i="42"/>
  <c r="H1416" i="42"/>
  <c r="I1662" i="42"/>
  <c r="H1908" i="42"/>
  <c r="I1252" i="42"/>
  <c r="H1498" i="42"/>
  <c r="H1662" i="42"/>
  <c r="I1908" i="42"/>
  <c r="G1252" i="42"/>
  <c r="G1498" i="42"/>
  <c r="G1744" i="42"/>
  <c r="G1908" i="42"/>
  <c r="G1334" i="42"/>
  <c r="I1498" i="42"/>
  <c r="H1744" i="42"/>
  <c r="H1990" i="42"/>
  <c r="G1416" i="42"/>
  <c r="H1826" i="42"/>
  <c r="H1580" i="42"/>
  <c r="G1990" i="42"/>
  <c r="I1580" i="42"/>
  <c r="I1990" i="42"/>
  <c r="G1662" i="42"/>
  <c r="G1580" i="42"/>
  <c r="I1416" i="42"/>
  <c r="I1744" i="42"/>
  <c r="I1334" i="42"/>
  <c r="G1826" i="42"/>
  <c r="I1826" i="42"/>
  <c r="H1334" i="42"/>
  <c r="G1343" i="42"/>
  <c r="I1507" i="42"/>
  <c r="G1753" i="42"/>
  <c r="H1999" i="42"/>
  <c r="I1343" i="42"/>
  <c r="G1589" i="42"/>
  <c r="H1753" i="42"/>
  <c r="I1917" i="42"/>
  <c r="H1343" i="42"/>
  <c r="H1589" i="42"/>
  <c r="I1835" i="42"/>
  <c r="H1917" i="42"/>
  <c r="I1425" i="42"/>
  <c r="I1589" i="42"/>
  <c r="H1835" i="42"/>
  <c r="H1507" i="42"/>
  <c r="G1917" i="42"/>
  <c r="H1671" i="42"/>
  <c r="H1261" i="42"/>
  <c r="G1671" i="42"/>
  <c r="G1261" i="42"/>
  <c r="I1753" i="42"/>
  <c r="I1261" i="42"/>
  <c r="G1835" i="42"/>
  <c r="G1999" i="42"/>
  <c r="H1425" i="42"/>
  <c r="G1507" i="42"/>
  <c r="G1425" i="42"/>
  <c r="I1671" i="42"/>
  <c r="I1999" i="42"/>
  <c r="L39" i="41"/>
  <c r="L33" i="41"/>
  <c r="L31" i="41"/>
  <c r="L32" i="41"/>
  <c r="L36" i="41"/>
  <c r="L30" i="41"/>
  <c r="L23" i="41"/>
  <c r="L35" i="41"/>
  <c r="L27" i="41"/>
  <c r="L28" i="41"/>
  <c r="L21" i="41"/>
  <c r="L38" i="41"/>
  <c r="L17" i="41"/>
  <c r="L42" i="41"/>
  <c r="L13" i="41"/>
  <c r="L18" i="41"/>
  <c r="L24" i="41"/>
  <c r="L26" i="41"/>
  <c r="L14" i="41"/>
  <c r="L37" i="41"/>
  <c r="L19" i="41"/>
  <c r="L15" i="41"/>
  <c r="L25" i="41"/>
  <c r="L20" i="41"/>
  <c r="L34" i="41"/>
  <c r="L41" i="41"/>
  <c r="L29" i="41"/>
  <c r="L22" i="41"/>
  <c r="L16" i="41"/>
  <c r="L40" i="41"/>
  <c r="L5" i="48"/>
  <c r="H5" i="48" s="1"/>
  <c r="L169" i="48"/>
  <c r="H169" i="48" s="1"/>
  <c r="L497" i="48"/>
  <c r="H497" i="48" s="1"/>
  <c r="M5" i="48"/>
  <c r="I5" i="48" s="1"/>
  <c r="K251" i="48"/>
  <c r="G251" i="48" s="1"/>
  <c r="K497" i="48"/>
  <c r="G497" i="48" s="1"/>
  <c r="K5" i="48"/>
  <c r="G5" i="48" s="1"/>
  <c r="M251" i="48"/>
  <c r="I251" i="48" s="1"/>
  <c r="L415" i="48"/>
  <c r="H415" i="48" s="1"/>
  <c r="M87" i="48"/>
  <c r="I87" i="48" s="1"/>
  <c r="L251" i="48"/>
  <c r="H251" i="48" s="1"/>
  <c r="K415" i="48"/>
  <c r="G415" i="48" s="1"/>
  <c r="L87" i="48"/>
  <c r="H87" i="48" s="1"/>
  <c r="M415" i="48"/>
  <c r="I415" i="48" s="1"/>
  <c r="K87" i="48"/>
  <c r="G87" i="48" s="1"/>
  <c r="K169" i="48"/>
  <c r="G169" i="48" s="1"/>
  <c r="L333" i="48"/>
  <c r="H333" i="48" s="1"/>
  <c r="M169" i="48"/>
  <c r="I169" i="48" s="1"/>
  <c r="K333" i="48"/>
  <c r="G333" i="48" s="1"/>
  <c r="M497" i="48"/>
  <c r="I497" i="48" s="1"/>
  <c r="M333" i="48"/>
  <c r="I333" i="48" s="1"/>
  <c r="L112" i="48"/>
  <c r="H112" i="48" s="1"/>
  <c r="L276" i="48"/>
  <c r="H276" i="48" s="1"/>
  <c r="M440" i="48"/>
  <c r="I440" i="48" s="1"/>
  <c r="K112" i="48"/>
  <c r="G112" i="48" s="1"/>
  <c r="M358" i="48"/>
  <c r="I358" i="48" s="1"/>
  <c r="K522" i="48"/>
  <c r="G522" i="48" s="1"/>
  <c r="M112" i="48"/>
  <c r="I112" i="48" s="1"/>
  <c r="L358" i="48"/>
  <c r="H358" i="48" s="1"/>
  <c r="M194" i="48"/>
  <c r="I194" i="48" s="1"/>
  <c r="K358" i="48"/>
  <c r="G358" i="48" s="1"/>
  <c r="L194" i="48"/>
  <c r="H194" i="48" s="1"/>
  <c r="K194" i="48"/>
  <c r="G194" i="48" s="1"/>
  <c r="K276" i="48"/>
  <c r="G276" i="48" s="1"/>
  <c r="L440" i="48"/>
  <c r="H440" i="48" s="1"/>
  <c r="L30" i="48"/>
  <c r="H30" i="48" s="1"/>
  <c r="K30" i="48"/>
  <c r="G30" i="48" s="1"/>
  <c r="M276" i="48"/>
  <c r="I276" i="48" s="1"/>
  <c r="M30" i="48"/>
  <c r="I30" i="48" s="1"/>
  <c r="K440" i="48"/>
  <c r="G440" i="48" s="1"/>
  <c r="M522" i="48"/>
  <c r="I522" i="48" s="1"/>
  <c r="L522" i="48"/>
  <c r="H522" i="48" s="1"/>
  <c r="K111" i="48"/>
  <c r="G111" i="48" s="1"/>
  <c r="K521" i="48"/>
  <c r="G521" i="48" s="1"/>
  <c r="L29" i="48"/>
  <c r="H29" i="48" s="1"/>
  <c r="L193" i="48"/>
  <c r="H193" i="48" s="1"/>
  <c r="K439" i="48"/>
  <c r="G439" i="48" s="1"/>
  <c r="K29" i="48"/>
  <c r="G29" i="48" s="1"/>
  <c r="M193" i="48"/>
  <c r="I193" i="48" s="1"/>
  <c r="M439" i="48"/>
  <c r="I439" i="48" s="1"/>
  <c r="M29" i="48"/>
  <c r="I29" i="48" s="1"/>
  <c r="K193" i="48"/>
  <c r="G193" i="48" s="1"/>
  <c r="M521" i="48"/>
  <c r="I521" i="48" s="1"/>
  <c r="K357" i="48"/>
  <c r="G357" i="48" s="1"/>
  <c r="K275" i="48"/>
  <c r="G275" i="48" s="1"/>
  <c r="L521" i="48"/>
  <c r="H521" i="48" s="1"/>
  <c r="M275" i="48"/>
  <c r="I275" i="48" s="1"/>
  <c r="L439" i="48"/>
  <c r="H439" i="48" s="1"/>
  <c r="L111" i="48"/>
  <c r="H111" i="48" s="1"/>
  <c r="M111" i="48"/>
  <c r="I111" i="48" s="1"/>
  <c r="L275" i="48"/>
  <c r="H275" i="48" s="1"/>
  <c r="M357" i="48"/>
  <c r="I357" i="48" s="1"/>
  <c r="L357" i="48"/>
  <c r="H357" i="48" s="1"/>
  <c r="K119" i="53"/>
  <c r="G119" i="53" s="1"/>
  <c r="M37" i="54"/>
  <c r="I37" i="54" s="1"/>
  <c r="M37" i="53"/>
  <c r="I37" i="53" s="1"/>
  <c r="K37" i="54"/>
  <c r="G37" i="54" s="1"/>
  <c r="K37" i="56"/>
  <c r="G37" i="56" s="1"/>
  <c r="L119" i="55"/>
  <c r="H119" i="55" s="1"/>
  <c r="M119" i="50"/>
  <c r="I119" i="50" s="1"/>
  <c r="K201" i="54"/>
  <c r="G201" i="54" s="1"/>
  <c r="M201" i="57"/>
  <c r="I201" i="57" s="1"/>
  <c r="L119" i="59"/>
  <c r="H119" i="59" s="1"/>
  <c r="K201" i="50"/>
  <c r="G201" i="50" s="1"/>
  <c r="M283" i="53"/>
  <c r="I283" i="53" s="1"/>
  <c r="M283" i="54"/>
  <c r="I283" i="54" s="1"/>
  <c r="K201" i="56"/>
  <c r="G201" i="56" s="1"/>
  <c r="L365" i="52"/>
  <c r="H365" i="52" s="1"/>
  <c r="L365" i="51"/>
  <c r="H365" i="51" s="1"/>
  <c r="K529" i="58"/>
  <c r="G529" i="58" s="1"/>
  <c r="M283" i="56"/>
  <c r="I283" i="56" s="1"/>
  <c r="L365" i="55"/>
  <c r="H365" i="55" s="1"/>
  <c r="M529" i="54"/>
  <c r="I529" i="54" s="1"/>
  <c r="M447" i="54"/>
  <c r="I447" i="54" s="1"/>
  <c r="M365" i="56"/>
  <c r="I365" i="56" s="1"/>
  <c r="L447" i="51"/>
  <c r="H447" i="51" s="1"/>
  <c r="M365" i="59"/>
  <c r="I365" i="59" s="1"/>
  <c r="L447" i="59"/>
  <c r="H447" i="59" s="1"/>
  <c r="L447" i="50"/>
  <c r="H447" i="50" s="1"/>
  <c r="M37" i="50"/>
  <c r="I37" i="50" s="1"/>
  <c r="K119" i="52"/>
  <c r="G119" i="52" s="1"/>
  <c r="K119" i="58"/>
  <c r="G119" i="58" s="1"/>
  <c r="L37" i="53"/>
  <c r="H37" i="53" s="1"/>
  <c r="L119" i="54"/>
  <c r="H119" i="54" s="1"/>
  <c r="M37" i="52"/>
  <c r="I37" i="52" s="1"/>
  <c r="L119" i="57"/>
  <c r="H119" i="57" s="1"/>
  <c r="L119" i="51"/>
  <c r="H119" i="51" s="1"/>
  <c r="M201" i="51"/>
  <c r="I201" i="51" s="1"/>
  <c r="K283" i="57"/>
  <c r="G283" i="57" s="1"/>
  <c r="K201" i="58"/>
  <c r="G201" i="58" s="1"/>
  <c r="K283" i="53"/>
  <c r="G283" i="53" s="1"/>
  <c r="K201" i="59"/>
  <c r="G201" i="59" s="1"/>
  <c r="L283" i="51"/>
  <c r="H283" i="51" s="1"/>
  <c r="M201" i="50"/>
  <c r="I201" i="50" s="1"/>
  <c r="M283" i="59"/>
  <c r="I283" i="59" s="1"/>
  <c r="L529" i="57"/>
  <c r="H529" i="57" s="1"/>
  <c r="M447" i="58"/>
  <c r="I447" i="58" s="1"/>
  <c r="L283" i="50"/>
  <c r="H283" i="50" s="1"/>
  <c r="K447" i="57"/>
  <c r="G447" i="57" s="1"/>
  <c r="K447" i="53"/>
  <c r="G447" i="53" s="1"/>
  <c r="K529" i="53"/>
  <c r="G529" i="53" s="1"/>
  <c r="K365" i="50"/>
  <c r="G365" i="50" s="1"/>
  <c r="L529" i="52"/>
  <c r="H529" i="52" s="1"/>
  <c r="K447" i="50"/>
  <c r="G447" i="50" s="1"/>
  <c r="K529" i="50"/>
  <c r="G529" i="50" s="1"/>
  <c r="M447" i="56"/>
  <c r="I447" i="56" s="1"/>
  <c r="M37" i="51"/>
  <c r="I37" i="51" s="1"/>
  <c r="M119" i="52"/>
  <c r="I119" i="52" s="1"/>
  <c r="L119" i="56"/>
  <c r="H119" i="56" s="1"/>
  <c r="L37" i="57"/>
  <c r="H37" i="57" s="1"/>
  <c r="K37" i="57"/>
  <c r="G37" i="57" s="1"/>
  <c r="L37" i="51"/>
  <c r="H37" i="51" s="1"/>
  <c r="K119" i="55"/>
  <c r="G119" i="55" s="1"/>
  <c r="L283" i="58"/>
  <c r="H283" i="58" s="1"/>
  <c r="K201" i="51"/>
  <c r="G201" i="51" s="1"/>
  <c r="L201" i="58"/>
  <c r="H201" i="58" s="1"/>
  <c r="M201" i="53"/>
  <c r="I201" i="53" s="1"/>
  <c r="K283" i="51"/>
  <c r="G283" i="51" s="1"/>
  <c r="M283" i="51"/>
  <c r="I283" i="51" s="1"/>
  <c r="K283" i="52"/>
  <c r="G283" i="52" s="1"/>
  <c r="L365" i="57"/>
  <c r="H365" i="57" s="1"/>
  <c r="K365" i="52"/>
  <c r="G365" i="52" s="1"/>
  <c r="M529" i="58"/>
  <c r="I529" i="58" s="1"/>
  <c r="M365" i="55"/>
  <c r="I365" i="55" s="1"/>
  <c r="L365" i="53"/>
  <c r="H365" i="53" s="1"/>
  <c r="L447" i="53"/>
  <c r="H447" i="53" s="1"/>
  <c r="K447" i="54"/>
  <c r="G447" i="54" s="1"/>
  <c r="M529" i="55"/>
  <c r="I529" i="55" s="1"/>
  <c r="K365" i="56"/>
  <c r="G365" i="56" s="1"/>
  <c r="L365" i="50"/>
  <c r="H365" i="50" s="1"/>
  <c r="L529" i="56"/>
  <c r="H529" i="56" s="1"/>
  <c r="M529" i="59"/>
  <c r="I529" i="59" s="1"/>
  <c r="M529" i="56"/>
  <c r="I529" i="56" s="1"/>
  <c r="K37" i="50"/>
  <c r="G37" i="50" s="1"/>
  <c r="M119" i="58"/>
  <c r="I119" i="58" s="1"/>
  <c r="K37" i="58"/>
  <c r="G37" i="58" s="1"/>
  <c r="K37" i="51"/>
  <c r="G37" i="51" s="1"/>
  <c r="L37" i="59"/>
  <c r="H37" i="59" s="1"/>
  <c r="L37" i="56"/>
  <c r="H37" i="56" s="1"/>
  <c r="K119" i="57"/>
  <c r="G119" i="57" s="1"/>
  <c r="L201" i="57"/>
  <c r="H201" i="57" s="1"/>
  <c r="K201" i="55"/>
  <c r="G201" i="55" s="1"/>
  <c r="L201" i="55"/>
  <c r="H201" i="55" s="1"/>
  <c r="L201" i="52"/>
  <c r="H201" i="52" s="1"/>
  <c r="M201" i="56"/>
  <c r="I201" i="56" s="1"/>
  <c r="K283" i="55"/>
  <c r="G283" i="55" s="1"/>
  <c r="K283" i="54"/>
  <c r="G283" i="54" s="1"/>
  <c r="M283" i="52"/>
  <c r="I283" i="52" s="1"/>
  <c r="K365" i="53"/>
  <c r="G365" i="53" s="1"/>
  <c r="K365" i="51"/>
  <c r="G365" i="51" s="1"/>
  <c r="M365" i="54"/>
  <c r="I365" i="54" s="1"/>
  <c r="M283" i="50"/>
  <c r="I283" i="50" s="1"/>
  <c r="L447" i="54"/>
  <c r="H447" i="54" s="1"/>
  <c r="L529" i="53"/>
  <c r="H529" i="53" s="1"/>
  <c r="M447" i="55"/>
  <c r="I447" i="55" s="1"/>
  <c r="L365" i="56"/>
  <c r="H365" i="56" s="1"/>
  <c r="L447" i="55"/>
  <c r="H447" i="55" s="1"/>
  <c r="L447" i="56"/>
  <c r="H447" i="56" s="1"/>
  <c r="K447" i="59"/>
  <c r="G447" i="59" s="1"/>
  <c r="M37" i="55"/>
  <c r="I37" i="55" s="1"/>
  <c r="L119" i="58"/>
  <c r="H119" i="58" s="1"/>
  <c r="M119" i="56"/>
  <c r="I119" i="56" s="1"/>
  <c r="L37" i="50"/>
  <c r="H37" i="50" s="1"/>
  <c r="M119" i="54"/>
  <c r="I119" i="54" s="1"/>
  <c r="M37" i="57"/>
  <c r="I37" i="57" s="1"/>
  <c r="K119" i="51"/>
  <c r="G119" i="51" s="1"/>
  <c r="M201" i="55"/>
  <c r="I201" i="55" s="1"/>
  <c r="L201" i="53"/>
  <c r="H201" i="53" s="1"/>
  <c r="M365" i="58"/>
  <c r="I365" i="58" s="1"/>
  <c r="K365" i="54"/>
  <c r="G365" i="54" s="1"/>
  <c r="K283" i="56"/>
  <c r="G283" i="56" s="1"/>
  <c r="L529" i="58"/>
  <c r="H529" i="58" s="1"/>
  <c r="L529" i="54"/>
  <c r="H529" i="54" s="1"/>
  <c r="M447" i="51"/>
  <c r="I447" i="51" s="1"/>
  <c r="L529" i="50"/>
  <c r="H529" i="50" s="1"/>
  <c r="L119" i="52"/>
  <c r="H119" i="52" s="1"/>
  <c r="L37" i="52"/>
  <c r="H37" i="52" s="1"/>
  <c r="M37" i="59"/>
  <c r="I37" i="59" s="1"/>
  <c r="L119" i="50"/>
  <c r="H119" i="50" s="1"/>
  <c r="M283" i="58"/>
  <c r="I283" i="58" s="1"/>
  <c r="L201" i="56"/>
  <c r="H201" i="56" s="1"/>
  <c r="K365" i="57"/>
  <c r="G365" i="57" s="1"/>
  <c r="L283" i="59"/>
  <c r="H283" i="59" s="1"/>
  <c r="M365" i="52"/>
  <c r="I365" i="52" s="1"/>
  <c r="M529" i="53"/>
  <c r="I529" i="53" s="1"/>
  <c r="L447" i="52"/>
  <c r="H447" i="52" s="1"/>
  <c r="M447" i="53"/>
  <c r="I447" i="53" s="1"/>
  <c r="M529" i="50"/>
  <c r="I529" i="50" s="1"/>
  <c r="M119" i="53"/>
  <c r="I119" i="53" s="1"/>
  <c r="K37" i="52"/>
  <c r="G37" i="52" s="1"/>
  <c r="M119" i="55"/>
  <c r="I119" i="55" s="1"/>
  <c r="K283" i="58"/>
  <c r="G283" i="58" s="1"/>
  <c r="M119" i="59"/>
  <c r="I119" i="59" s="1"/>
  <c r="M201" i="59"/>
  <c r="I201" i="59" s="1"/>
  <c r="L283" i="53"/>
  <c r="H283" i="53" s="1"/>
  <c r="M529" i="57"/>
  <c r="I529" i="57" s="1"/>
  <c r="K447" i="58"/>
  <c r="G447" i="58" s="1"/>
  <c r="L529" i="55"/>
  <c r="H529" i="55" s="1"/>
  <c r="K529" i="51"/>
  <c r="G529" i="51" s="1"/>
  <c r="K447" i="55"/>
  <c r="G447" i="55" s="1"/>
  <c r="L529" i="59"/>
  <c r="H529" i="59" s="1"/>
  <c r="L37" i="55"/>
  <c r="H37" i="55" s="1"/>
  <c r="K119" i="54"/>
  <c r="G119" i="54" s="1"/>
  <c r="K37" i="59"/>
  <c r="G37" i="59" s="1"/>
  <c r="L201" i="54"/>
  <c r="H201" i="54" s="1"/>
  <c r="L201" i="51"/>
  <c r="H201" i="51" s="1"/>
  <c r="L201" i="50"/>
  <c r="H201" i="50" s="1"/>
  <c r="M365" i="57"/>
  <c r="I365" i="57" s="1"/>
  <c r="K283" i="59"/>
  <c r="G283" i="59" s="1"/>
  <c r="L447" i="57"/>
  <c r="H447" i="57" s="1"/>
  <c r="M529" i="51"/>
  <c r="I529" i="51" s="1"/>
  <c r="M365" i="50"/>
  <c r="I365" i="50" s="1"/>
  <c r="K447" i="51"/>
  <c r="G447" i="51" s="1"/>
  <c r="K529" i="59"/>
  <c r="G529" i="59" s="1"/>
  <c r="L119" i="53"/>
  <c r="H119" i="53" s="1"/>
  <c r="M119" i="57"/>
  <c r="I119" i="57" s="1"/>
  <c r="M201" i="58"/>
  <c r="I201" i="58" s="1"/>
  <c r="L283" i="55"/>
  <c r="H283" i="55" s="1"/>
  <c r="L365" i="54"/>
  <c r="H365" i="54" s="1"/>
  <c r="K529" i="54"/>
  <c r="G529" i="54" s="1"/>
  <c r="M447" i="59"/>
  <c r="I447" i="59" s="1"/>
  <c r="K201" i="52"/>
  <c r="G201" i="52" s="1"/>
  <c r="M529" i="52"/>
  <c r="I529" i="52" s="1"/>
  <c r="K529" i="57"/>
  <c r="G529" i="57" s="1"/>
  <c r="L283" i="54"/>
  <c r="H283" i="54" s="1"/>
  <c r="K447" i="56"/>
  <c r="G447" i="56" s="1"/>
  <c r="L37" i="54"/>
  <c r="H37" i="54" s="1"/>
  <c r="M119" i="51"/>
  <c r="I119" i="51" s="1"/>
  <c r="K119" i="59"/>
  <c r="G119" i="59" s="1"/>
  <c r="L365" i="58"/>
  <c r="H365" i="58" s="1"/>
  <c r="M365" i="51"/>
  <c r="I365" i="51" s="1"/>
  <c r="L365" i="59"/>
  <c r="H365" i="59" s="1"/>
  <c r="M37" i="58"/>
  <c r="I37" i="58" s="1"/>
  <c r="K365" i="55"/>
  <c r="G365" i="55" s="1"/>
  <c r="L283" i="52"/>
  <c r="H283" i="52" s="1"/>
  <c r="M201" i="52"/>
  <c r="I201" i="52" s="1"/>
  <c r="K119" i="56"/>
  <c r="G119" i="56" s="1"/>
  <c r="K119" i="50"/>
  <c r="G119" i="50" s="1"/>
  <c r="M283" i="57"/>
  <c r="I283" i="57" s="1"/>
  <c r="K365" i="58"/>
  <c r="G365" i="58" s="1"/>
  <c r="M447" i="57"/>
  <c r="I447" i="57" s="1"/>
  <c r="K365" i="59"/>
  <c r="G365" i="59" s="1"/>
  <c r="M201" i="54"/>
  <c r="I201" i="54" s="1"/>
  <c r="L283" i="56"/>
  <c r="H283" i="56" s="1"/>
  <c r="K37" i="53"/>
  <c r="G37" i="53" s="1"/>
  <c r="M447" i="52"/>
  <c r="I447" i="52" s="1"/>
  <c r="K37" i="55"/>
  <c r="G37" i="55" s="1"/>
  <c r="L529" i="51"/>
  <c r="H529" i="51" s="1"/>
  <c r="M37" i="56"/>
  <c r="I37" i="56" s="1"/>
  <c r="K201" i="57"/>
  <c r="G201" i="57" s="1"/>
  <c r="M283" i="55"/>
  <c r="I283" i="55" s="1"/>
  <c r="M365" i="53"/>
  <c r="I365" i="53" s="1"/>
  <c r="K447" i="52"/>
  <c r="G447" i="52" s="1"/>
  <c r="K529" i="52"/>
  <c r="G529" i="52" s="1"/>
  <c r="L37" i="58"/>
  <c r="H37" i="58" s="1"/>
  <c r="L283" i="57"/>
  <c r="H283" i="57" s="1"/>
  <c r="L201" i="59"/>
  <c r="H201" i="59" s="1"/>
  <c r="L447" i="58"/>
  <c r="H447" i="58" s="1"/>
  <c r="K529" i="55"/>
  <c r="G529" i="55" s="1"/>
  <c r="M447" i="50"/>
  <c r="I447" i="50" s="1"/>
  <c r="K201" i="53"/>
  <c r="G201" i="53" s="1"/>
  <c r="K529" i="56"/>
  <c r="G529" i="56" s="1"/>
  <c r="K283" i="50"/>
  <c r="G283" i="50" s="1"/>
  <c r="L31" i="49"/>
  <c r="H31" i="49" s="1"/>
  <c r="K195" i="47"/>
  <c r="G195" i="47" s="1"/>
  <c r="K277" i="49"/>
  <c r="G277" i="49" s="1"/>
  <c r="K523" i="49"/>
  <c r="G523" i="49" s="1"/>
  <c r="M441" i="49"/>
  <c r="I441" i="49" s="1"/>
  <c r="M31" i="47"/>
  <c r="I31" i="47" s="1"/>
  <c r="L195" i="47"/>
  <c r="H195" i="47" s="1"/>
  <c r="K277" i="47"/>
  <c r="G277" i="47" s="1"/>
  <c r="M441" i="47"/>
  <c r="I441" i="47" s="1"/>
  <c r="M523" i="49"/>
  <c r="I523" i="49" s="1"/>
  <c r="K113" i="47"/>
  <c r="G113" i="47" s="1"/>
  <c r="L31" i="47"/>
  <c r="H31" i="47" s="1"/>
  <c r="M195" i="47"/>
  <c r="I195" i="47" s="1"/>
  <c r="M359" i="47"/>
  <c r="I359" i="47" s="1"/>
  <c r="L441" i="49"/>
  <c r="H441" i="49" s="1"/>
  <c r="L523" i="47"/>
  <c r="H523" i="47" s="1"/>
  <c r="M31" i="49"/>
  <c r="I31" i="49" s="1"/>
  <c r="M113" i="49"/>
  <c r="I113" i="49" s="1"/>
  <c r="M195" i="49"/>
  <c r="I195" i="49" s="1"/>
  <c r="L359" i="47"/>
  <c r="H359" i="47" s="1"/>
  <c r="L441" i="47"/>
  <c r="H441" i="47" s="1"/>
  <c r="L523" i="49"/>
  <c r="H523" i="49" s="1"/>
  <c r="L113" i="47"/>
  <c r="H113" i="47" s="1"/>
  <c r="L277" i="49"/>
  <c r="H277" i="49" s="1"/>
  <c r="K441" i="47"/>
  <c r="G441" i="47" s="1"/>
  <c r="L113" i="49"/>
  <c r="H113" i="49" s="1"/>
  <c r="K359" i="47"/>
  <c r="G359" i="47" s="1"/>
  <c r="K113" i="49"/>
  <c r="G113" i="49" s="1"/>
  <c r="M359" i="49"/>
  <c r="I359" i="49" s="1"/>
  <c r="K195" i="49"/>
  <c r="G195" i="49" s="1"/>
  <c r="K359" i="49"/>
  <c r="G359" i="49" s="1"/>
  <c r="L359" i="49"/>
  <c r="H359" i="49" s="1"/>
  <c r="L277" i="47"/>
  <c r="H277" i="47" s="1"/>
  <c r="K31" i="47"/>
  <c r="G31" i="47" s="1"/>
  <c r="M523" i="47"/>
  <c r="I523" i="47" s="1"/>
  <c r="K523" i="47"/>
  <c r="G523" i="47" s="1"/>
  <c r="M113" i="47"/>
  <c r="I113" i="47" s="1"/>
  <c r="K441" i="49"/>
  <c r="G441" i="49" s="1"/>
  <c r="K31" i="49"/>
  <c r="G31" i="49" s="1"/>
  <c r="M277" i="49"/>
  <c r="I277" i="49" s="1"/>
  <c r="L195" i="49"/>
  <c r="H195" i="49" s="1"/>
  <c r="M277" i="47"/>
  <c r="I277" i="47" s="1"/>
  <c r="M16" i="49"/>
  <c r="I16" i="49" s="1"/>
  <c r="L180" i="47"/>
  <c r="H180" i="47" s="1"/>
  <c r="K508" i="47"/>
  <c r="G508" i="47" s="1"/>
  <c r="L262" i="49"/>
  <c r="H262" i="49" s="1"/>
  <c r="M508" i="49"/>
  <c r="I508" i="49" s="1"/>
  <c r="L16" i="49"/>
  <c r="H16" i="49" s="1"/>
  <c r="L98" i="47"/>
  <c r="H98" i="47" s="1"/>
  <c r="L262" i="47"/>
  <c r="H262" i="47" s="1"/>
  <c r="K180" i="49"/>
  <c r="G180" i="49" s="1"/>
  <c r="K262" i="49"/>
  <c r="G262" i="49" s="1"/>
  <c r="L426" i="49"/>
  <c r="H426" i="49" s="1"/>
  <c r="L16" i="47"/>
  <c r="H16" i="47" s="1"/>
  <c r="K16" i="47"/>
  <c r="G16" i="47" s="1"/>
  <c r="L344" i="47"/>
  <c r="H344" i="47" s="1"/>
  <c r="L426" i="47"/>
  <c r="H426" i="47" s="1"/>
  <c r="L344" i="49"/>
  <c r="H344" i="49" s="1"/>
  <c r="L508" i="49"/>
  <c r="H508" i="49" s="1"/>
  <c r="K16" i="49"/>
  <c r="G16" i="49" s="1"/>
  <c r="K98" i="47"/>
  <c r="G98" i="47" s="1"/>
  <c r="K180" i="47"/>
  <c r="G180" i="47" s="1"/>
  <c r="M508" i="47"/>
  <c r="I508" i="47" s="1"/>
  <c r="M344" i="49"/>
  <c r="I344" i="49" s="1"/>
  <c r="M16" i="47"/>
  <c r="I16" i="47" s="1"/>
  <c r="M180" i="49"/>
  <c r="I180" i="49" s="1"/>
  <c r="M262" i="47"/>
  <c r="I262" i="47" s="1"/>
  <c r="L508" i="47"/>
  <c r="H508" i="47" s="1"/>
  <c r="M180" i="47"/>
  <c r="I180" i="47" s="1"/>
  <c r="K426" i="47"/>
  <c r="G426" i="47" s="1"/>
  <c r="K98" i="49"/>
  <c r="G98" i="49" s="1"/>
  <c r="M344" i="47"/>
  <c r="I344" i="47" s="1"/>
  <c r="K344" i="49"/>
  <c r="G344" i="49" s="1"/>
  <c r="K262" i="47"/>
  <c r="G262" i="47" s="1"/>
  <c r="K344" i="47"/>
  <c r="G344" i="47" s="1"/>
  <c r="L180" i="49"/>
  <c r="H180" i="49" s="1"/>
  <c r="M262" i="49"/>
  <c r="I262" i="49" s="1"/>
  <c r="M98" i="47"/>
  <c r="I98" i="47" s="1"/>
  <c r="L98" i="49"/>
  <c r="H98" i="49" s="1"/>
  <c r="M426" i="49"/>
  <c r="I426" i="49" s="1"/>
  <c r="M98" i="49"/>
  <c r="I98" i="49" s="1"/>
  <c r="M426" i="47"/>
  <c r="I426" i="47" s="1"/>
  <c r="K426" i="49"/>
  <c r="G426" i="49" s="1"/>
  <c r="K508" i="49"/>
  <c r="G508" i="49" s="1"/>
  <c r="G1427" i="42"/>
  <c r="H1673" i="42"/>
  <c r="G1837" i="42"/>
  <c r="G1263" i="42"/>
  <c r="I1427" i="42"/>
  <c r="I1673" i="42"/>
  <c r="H2001" i="42"/>
  <c r="H1263" i="42"/>
  <c r="I1509" i="42"/>
  <c r="G1673" i="42"/>
  <c r="G1919" i="42"/>
  <c r="I1263" i="42"/>
  <c r="H1509" i="42"/>
  <c r="H1755" i="42"/>
  <c r="G2001" i="42"/>
  <c r="I1345" i="42"/>
  <c r="G1755" i="42"/>
  <c r="H1345" i="42"/>
  <c r="I1755" i="42"/>
  <c r="G1345" i="42"/>
  <c r="H1837" i="42"/>
  <c r="G1509" i="42"/>
  <c r="H1919" i="42"/>
  <c r="I1837" i="42"/>
  <c r="I1919" i="42"/>
  <c r="I2001" i="42"/>
  <c r="H1427" i="42"/>
  <c r="H1591" i="42"/>
  <c r="I1591" i="42"/>
  <c r="G1591" i="42"/>
  <c r="G1404" i="42"/>
  <c r="I1650" i="42"/>
  <c r="I1814" i="42"/>
  <c r="I1240" i="42"/>
  <c r="H1404" i="42"/>
  <c r="G1650" i="42"/>
  <c r="I1978" i="42"/>
  <c r="H1240" i="42"/>
  <c r="I1486" i="42"/>
  <c r="H1650" i="42"/>
  <c r="I1896" i="42"/>
  <c r="G1240" i="42"/>
  <c r="G1486" i="42"/>
  <c r="I1732" i="42"/>
  <c r="H1896" i="42"/>
  <c r="I1404" i="42"/>
  <c r="G1814" i="42"/>
  <c r="H1486" i="42"/>
  <c r="H1978" i="42"/>
  <c r="H1568" i="42"/>
  <c r="G1896" i="42"/>
  <c r="I1568" i="42"/>
  <c r="G1978" i="42"/>
  <c r="H1322" i="42"/>
  <c r="H1732" i="42"/>
  <c r="G1322" i="42"/>
  <c r="I1322" i="42"/>
  <c r="G1568" i="42"/>
  <c r="G1732" i="42"/>
  <c r="H1814" i="42"/>
  <c r="I1259" i="42"/>
  <c r="I1423" i="42"/>
  <c r="G1669" i="42"/>
  <c r="H1997" i="42"/>
  <c r="G1505" i="42"/>
  <c r="G1833" i="42"/>
  <c r="I1833" i="42"/>
  <c r="H1259" i="42"/>
  <c r="H1505" i="42"/>
  <c r="H1669" i="42"/>
  <c r="G1915" i="42"/>
  <c r="I1341" i="42"/>
  <c r="H1915" i="42"/>
  <c r="G1341" i="42"/>
  <c r="G1423" i="42"/>
  <c r="G1259" i="42"/>
  <c r="I1505" i="42"/>
  <c r="I1751" i="42"/>
  <c r="G1997" i="42"/>
  <c r="H1751" i="42"/>
  <c r="I1997" i="42"/>
  <c r="I1669" i="42"/>
  <c r="H1341" i="42"/>
  <c r="I1587" i="42"/>
  <c r="G1751" i="42"/>
  <c r="I1915" i="42"/>
  <c r="G1587" i="42"/>
  <c r="H1587" i="42"/>
  <c r="H1423" i="42"/>
  <c r="H1833" i="42"/>
  <c r="I1257" i="42"/>
  <c r="H1421" i="42"/>
  <c r="I1667" i="42"/>
  <c r="I1913" i="42"/>
  <c r="H1257" i="42"/>
  <c r="I1503" i="42"/>
  <c r="H1667" i="42"/>
  <c r="G1913" i="42"/>
  <c r="G1257" i="42"/>
  <c r="G1503" i="42"/>
  <c r="I1749" i="42"/>
  <c r="H1913" i="42"/>
  <c r="H1339" i="42"/>
  <c r="H1503" i="42"/>
  <c r="H1749" i="42"/>
  <c r="G1995" i="42"/>
  <c r="G1585" i="42"/>
  <c r="I1995" i="42"/>
  <c r="H1585" i="42"/>
  <c r="H1995" i="42"/>
  <c r="I1585" i="42"/>
  <c r="I1339" i="42"/>
  <c r="G1749" i="42"/>
  <c r="G1339" i="42"/>
  <c r="I1421" i="42"/>
  <c r="G1667" i="42"/>
  <c r="G1421" i="42"/>
  <c r="H1831" i="42"/>
  <c r="I1831" i="42"/>
  <c r="G1831" i="42"/>
  <c r="L280" i="48"/>
  <c r="H280" i="48" s="1"/>
  <c r="K198" i="48"/>
  <c r="G198" i="48" s="1"/>
  <c r="K444" i="48"/>
  <c r="G444" i="48" s="1"/>
  <c r="M34" i="48"/>
  <c r="I34" i="48" s="1"/>
  <c r="M362" i="48"/>
  <c r="I362" i="48" s="1"/>
  <c r="K526" i="48"/>
  <c r="G526" i="48" s="1"/>
  <c r="L34" i="48"/>
  <c r="H34" i="48" s="1"/>
  <c r="L116" i="48"/>
  <c r="H116" i="48" s="1"/>
  <c r="M526" i="48"/>
  <c r="I526" i="48" s="1"/>
  <c r="K362" i="48"/>
  <c r="G362" i="48" s="1"/>
  <c r="L362" i="48"/>
  <c r="H362" i="48" s="1"/>
  <c r="L526" i="48"/>
  <c r="H526" i="48" s="1"/>
  <c r="M116" i="48"/>
  <c r="I116" i="48" s="1"/>
  <c r="M280" i="48"/>
  <c r="I280" i="48" s="1"/>
  <c r="K34" i="48"/>
  <c r="G34" i="48" s="1"/>
  <c r="K116" i="48"/>
  <c r="G116" i="48" s="1"/>
  <c r="L444" i="48"/>
  <c r="H444" i="48" s="1"/>
  <c r="M198" i="48"/>
  <c r="I198" i="48" s="1"/>
  <c r="K280" i="48"/>
  <c r="G280" i="48" s="1"/>
  <c r="L198" i="48"/>
  <c r="H198" i="48" s="1"/>
  <c r="M444" i="48"/>
  <c r="I444" i="48" s="1"/>
  <c r="K6" i="47"/>
  <c r="G6" i="47" s="1"/>
  <c r="L170" i="47"/>
  <c r="H170" i="47" s="1"/>
  <c r="K88" i="49"/>
  <c r="G88" i="49" s="1"/>
  <c r="M498" i="49"/>
  <c r="I498" i="49" s="1"/>
  <c r="L416" i="49"/>
  <c r="H416" i="49" s="1"/>
  <c r="K170" i="49"/>
  <c r="G170" i="49" s="1"/>
  <c r="M252" i="49"/>
  <c r="I252" i="49" s="1"/>
  <c r="M88" i="47"/>
  <c r="I88" i="47" s="1"/>
  <c r="L334" i="47"/>
  <c r="H334" i="47" s="1"/>
  <c r="L416" i="47"/>
  <c r="H416" i="47" s="1"/>
  <c r="L6" i="49"/>
  <c r="H6" i="49" s="1"/>
  <c r="K170" i="47"/>
  <c r="G170" i="47" s="1"/>
  <c r="M334" i="49"/>
  <c r="I334" i="49" s="1"/>
  <c r="M416" i="49"/>
  <c r="I416" i="49" s="1"/>
  <c r="K416" i="47"/>
  <c r="G416" i="47" s="1"/>
  <c r="M6" i="49"/>
  <c r="I6" i="49" s="1"/>
  <c r="L252" i="49"/>
  <c r="H252" i="49" s="1"/>
  <c r="M252" i="47"/>
  <c r="I252" i="47" s="1"/>
  <c r="K416" i="49"/>
  <c r="G416" i="49" s="1"/>
  <c r="M416" i="47"/>
  <c r="I416" i="47" s="1"/>
  <c r="L170" i="49"/>
  <c r="H170" i="49" s="1"/>
  <c r="K334" i="49"/>
  <c r="G334" i="49" s="1"/>
  <c r="K498" i="47"/>
  <c r="G498" i="47" s="1"/>
  <c r="M170" i="49"/>
  <c r="I170" i="49" s="1"/>
  <c r="K252" i="47"/>
  <c r="G252" i="47" s="1"/>
  <c r="M498" i="47"/>
  <c r="I498" i="47" s="1"/>
  <c r="L88" i="47"/>
  <c r="H88" i="47" s="1"/>
  <c r="L252" i="47"/>
  <c r="H252" i="47" s="1"/>
  <c r="L498" i="47"/>
  <c r="H498" i="47" s="1"/>
  <c r="M170" i="47"/>
  <c r="I170" i="47" s="1"/>
  <c r="K498" i="49"/>
  <c r="G498" i="49" s="1"/>
  <c r="L334" i="49"/>
  <c r="H334" i="49" s="1"/>
  <c r="M6" i="47"/>
  <c r="I6" i="47" s="1"/>
  <c r="K334" i="47"/>
  <c r="G334" i="47" s="1"/>
  <c r="L6" i="47"/>
  <c r="H6" i="47" s="1"/>
  <c r="M334" i="47"/>
  <c r="I334" i="47" s="1"/>
  <c r="K252" i="49"/>
  <c r="G252" i="49" s="1"/>
  <c r="L498" i="49"/>
  <c r="H498" i="49" s="1"/>
  <c r="M88" i="49"/>
  <c r="I88" i="49" s="1"/>
  <c r="K88" i="47"/>
  <c r="G88" i="47" s="1"/>
  <c r="K6" i="49"/>
  <c r="G6" i="49" s="1"/>
  <c r="L88" i="49"/>
  <c r="H88" i="49" s="1"/>
  <c r="L28" i="49"/>
  <c r="H28" i="49" s="1"/>
  <c r="L110" i="49"/>
  <c r="H110" i="49" s="1"/>
  <c r="K274" i="47"/>
  <c r="G274" i="47" s="1"/>
  <c r="K356" i="47"/>
  <c r="G356" i="47" s="1"/>
  <c r="K520" i="49"/>
  <c r="G520" i="49" s="1"/>
  <c r="L110" i="47"/>
  <c r="H110" i="47" s="1"/>
  <c r="L192" i="47"/>
  <c r="H192" i="47" s="1"/>
  <c r="M274" i="47"/>
  <c r="I274" i="47" s="1"/>
  <c r="K356" i="49"/>
  <c r="G356" i="49" s="1"/>
  <c r="L520" i="47"/>
  <c r="H520" i="47" s="1"/>
  <c r="K28" i="49"/>
  <c r="G28" i="49" s="1"/>
  <c r="K192" i="47"/>
  <c r="G192" i="47" s="1"/>
  <c r="L274" i="49"/>
  <c r="H274" i="49" s="1"/>
  <c r="M356" i="49"/>
  <c r="I356" i="49" s="1"/>
  <c r="M438" i="47"/>
  <c r="I438" i="47" s="1"/>
  <c r="M28" i="47"/>
  <c r="I28" i="47" s="1"/>
  <c r="M192" i="47"/>
  <c r="I192" i="47" s="1"/>
  <c r="M274" i="49"/>
  <c r="I274" i="49" s="1"/>
  <c r="M438" i="49"/>
  <c r="I438" i="49" s="1"/>
  <c r="K520" i="47"/>
  <c r="G520" i="47" s="1"/>
  <c r="K110" i="49"/>
  <c r="G110" i="49" s="1"/>
  <c r="L356" i="47"/>
  <c r="H356" i="47" s="1"/>
  <c r="L192" i="49"/>
  <c r="H192" i="49" s="1"/>
  <c r="M520" i="49"/>
  <c r="I520" i="49" s="1"/>
  <c r="L28" i="47"/>
  <c r="H28" i="47" s="1"/>
  <c r="M192" i="49"/>
  <c r="I192" i="49" s="1"/>
  <c r="L438" i="49"/>
  <c r="H438" i="49" s="1"/>
  <c r="K28" i="47"/>
  <c r="G28" i="47" s="1"/>
  <c r="L274" i="47"/>
  <c r="H274" i="47" s="1"/>
  <c r="K438" i="49"/>
  <c r="G438" i="49" s="1"/>
  <c r="K192" i="49"/>
  <c r="G192" i="49" s="1"/>
  <c r="L438" i="47"/>
  <c r="H438" i="47" s="1"/>
  <c r="K274" i="49"/>
  <c r="G274" i="49" s="1"/>
  <c r="M356" i="47"/>
  <c r="I356" i="47" s="1"/>
  <c r="L356" i="49"/>
  <c r="H356" i="49" s="1"/>
  <c r="M28" i="49"/>
  <c r="I28" i="49" s="1"/>
  <c r="K438" i="47"/>
  <c r="G438" i="47" s="1"/>
  <c r="M110" i="47"/>
  <c r="I110" i="47" s="1"/>
  <c r="L520" i="49"/>
  <c r="H520" i="49" s="1"/>
  <c r="K110" i="47"/>
  <c r="G110" i="47" s="1"/>
  <c r="M520" i="47"/>
  <c r="I520" i="47" s="1"/>
  <c r="M110" i="49"/>
  <c r="I110" i="49" s="1"/>
  <c r="K25" i="47"/>
  <c r="G25" i="47" s="1"/>
  <c r="M107" i="49"/>
  <c r="I107" i="49" s="1"/>
  <c r="M271" i="47"/>
  <c r="I271" i="47" s="1"/>
  <c r="L353" i="49"/>
  <c r="H353" i="49" s="1"/>
  <c r="M435" i="49"/>
  <c r="I435" i="49" s="1"/>
  <c r="L25" i="49"/>
  <c r="H25" i="49" s="1"/>
  <c r="L189" i="47"/>
  <c r="H189" i="47" s="1"/>
  <c r="M271" i="49"/>
  <c r="I271" i="49" s="1"/>
  <c r="M353" i="49"/>
  <c r="I353" i="49" s="1"/>
  <c r="M435" i="47"/>
  <c r="I435" i="47" s="1"/>
  <c r="K25" i="49"/>
  <c r="G25" i="49" s="1"/>
  <c r="K189" i="49"/>
  <c r="G189" i="49" s="1"/>
  <c r="L271" i="47"/>
  <c r="H271" i="47" s="1"/>
  <c r="K353" i="49"/>
  <c r="G353" i="49" s="1"/>
  <c r="K435" i="49"/>
  <c r="G435" i="49" s="1"/>
  <c r="M107" i="47"/>
  <c r="I107" i="47" s="1"/>
  <c r="M189" i="49"/>
  <c r="I189" i="49" s="1"/>
  <c r="K271" i="49"/>
  <c r="G271" i="49" s="1"/>
  <c r="L517" i="47"/>
  <c r="H517" i="47" s="1"/>
  <c r="M517" i="49"/>
  <c r="I517" i="49" s="1"/>
  <c r="L107" i="47"/>
  <c r="H107" i="47" s="1"/>
  <c r="K271" i="47"/>
  <c r="G271" i="47" s="1"/>
  <c r="L435" i="49"/>
  <c r="H435" i="49" s="1"/>
  <c r="L107" i="49"/>
  <c r="H107" i="49" s="1"/>
  <c r="M25" i="49"/>
  <c r="I25" i="49" s="1"/>
  <c r="K107" i="47"/>
  <c r="G107" i="47" s="1"/>
  <c r="L25" i="47"/>
  <c r="H25" i="47" s="1"/>
  <c r="M353" i="47"/>
  <c r="I353" i="47" s="1"/>
  <c r="K517" i="49"/>
  <c r="G517" i="49" s="1"/>
  <c r="M189" i="47"/>
  <c r="I189" i="47" s="1"/>
  <c r="M25" i="47"/>
  <c r="I25" i="47" s="1"/>
  <c r="K107" i="49"/>
  <c r="G107" i="49" s="1"/>
  <c r="L353" i="47"/>
  <c r="H353" i="47" s="1"/>
  <c r="K517" i="47"/>
  <c r="G517" i="47" s="1"/>
  <c r="K353" i="47"/>
  <c r="G353" i="47" s="1"/>
  <c r="K189" i="47"/>
  <c r="G189" i="47" s="1"/>
  <c r="L517" i="49"/>
  <c r="H517" i="49" s="1"/>
  <c r="L435" i="47"/>
  <c r="H435" i="47" s="1"/>
  <c r="L189" i="49"/>
  <c r="H189" i="49" s="1"/>
  <c r="M517" i="47"/>
  <c r="I517" i="47" s="1"/>
  <c r="K435" i="47"/>
  <c r="G435" i="47" s="1"/>
  <c r="L271" i="49"/>
  <c r="H271" i="49" s="1"/>
  <c r="L33" i="47"/>
  <c r="H33" i="47" s="1"/>
  <c r="M115" i="49"/>
  <c r="I115" i="49" s="1"/>
  <c r="K197" i="47"/>
  <c r="G197" i="47" s="1"/>
  <c r="K361" i="49"/>
  <c r="G361" i="49" s="1"/>
  <c r="M443" i="49"/>
  <c r="I443" i="49" s="1"/>
  <c r="L443" i="47"/>
  <c r="H443" i="47" s="1"/>
  <c r="M33" i="47"/>
  <c r="I33" i="47" s="1"/>
  <c r="M115" i="47"/>
  <c r="I115" i="47" s="1"/>
  <c r="K279" i="49"/>
  <c r="G279" i="49" s="1"/>
  <c r="L279" i="47"/>
  <c r="H279" i="47" s="1"/>
  <c r="M361" i="47"/>
  <c r="I361" i="47" s="1"/>
  <c r="K33" i="49"/>
  <c r="G33" i="49" s="1"/>
  <c r="K115" i="49"/>
  <c r="G115" i="49" s="1"/>
  <c r="L279" i="49"/>
  <c r="H279" i="49" s="1"/>
  <c r="K525" i="49"/>
  <c r="G525" i="49" s="1"/>
  <c r="L443" i="49"/>
  <c r="H443" i="49" s="1"/>
  <c r="M33" i="49"/>
  <c r="I33" i="49" s="1"/>
  <c r="L115" i="47"/>
  <c r="H115" i="47" s="1"/>
  <c r="M197" i="47"/>
  <c r="I197" i="47" s="1"/>
  <c r="K443" i="49"/>
  <c r="G443" i="49" s="1"/>
  <c r="K443" i="47"/>
  <c r="G443" i="47" s="1"/>
  <c r="K33" i="47"/>
  <c r="G33" i="47" s="1"/>
  <c r="M279" i="49"/>
  <c r="I279" i="49" s="1"/>
  <c r="L525" i="49"/>
  <c r="H525" i="49" s="1"/>
  <c r="L33" i="49"/>
  <c r="H33" i="49" s="1"/>
  <c r="K279" i="47"/>
  <c r="G279" i="47" s="1"/>
  <c r="M525" i="47"/>
  <c r="I525" i="47" s="1"/>
  <c r="L115" i="49"/>
  <c r="H115" i="49" s="1"/>
  <c r="L361" i="49"/>
  <c r="H361" i="49" s="1"/>
  <c r="K525" i="47"/>
  <c r="G525" i="47" s="1"/>
  <c r="K197" i="49"/>
  <c r="G197" i="49" s="1"/>
  <c r="M279" i="47"/>
  <c r="I279" i="47" s="1"/>
  <c r="L525" i="47"/>
  <c r="H525" i="47" s="1"/>
  <c r="M361" i="49"/>
  <c r="I361" i="49" s="1"/>
  <c r="K115" i="47"/>
  <c r="G115" i="47" s="1"/>
  <c r="L361" i="47"/>
  <c r="H361" i="47" s="1"/>
  <c r="M525" i="49"/>
  <c r="I525" i="49" s="1"/>
  <c r="K361" i="47"/>
  <c r="G361" i="47" s="1"/>
  <c r="L197" i="49"/>
  <c r="H197" i="49" s="1"/>
  <c r="L197" i="47"/>
  <c r="H197" i="47" s="1"/>
  <c r="M197" i="49"/>
  <c r="I197" i="49" s="1"/>
  <c r="M443" i="47"/>
  <c r="I443" i="47" s="1"/>
  <c r="L184" i="47"/>
  <c r="H184" i="47" s="1"/>
  <c r="L102" i="47"/>
  <c r="H102" i="47" s="1"/>
  <c r="K266" i="49"/>
  <c r="G266" i="49" s="1"/>
  <c r="K430" i="47"/>
  <c r="G430" i="47" s="1"/>
  <c r="L430" i="49"/>
  <c r="H430" i="49" s="1"/>
  <c r="M184" i="47"/>
  <c r="I184" i="47" s="1"/>
  <c r="M102" i="47"/>
  <c r="I102" i="47" s="1"/>
  <c r="M348" i="47"/>
  <c r="I348" i="47" s="1"/>
  <c r="M348" i="49"/>
  <c r="I348" i="49" s="1"/>
  <c r="M512" i="49"/>
  <c r="I512" i="49" s="1"/>
  <c r="K184" i="47"/>
  <c r="G184" i="47" s="1"/>
  <c r="M266" i="47"/>
  <c r="I266" i="47" s="1"/>
  <c r="M266" i="49"/>
  <c r="I266" i="49" s="1"/>
  <c r="M430" i="47"/>
  <c r="I430" i="47" s="1"/>
  <c r="K430" i="49"/>
  <c r="G430" i="49" s="1"/>
  <c r="K20" i="47"/>
  <c r="G20" i="47" s="1"/>
  <c r="M20" i="49"/>
  <c r="I20" i="49" s="1"/>
  <c r="M184" i="49"/>
  <c r="I184" i="49" s="1"/>
  <c r="L348" i="47"/>
  <c r="H348" i="47" s="1"/>
  <c r="L348" i="49"/>
  <c r="H348" i="49" s="1"/>
  <c r="L512" i="49"/>
  <c r="H512" i="49" s="1"/>
  <c r="M20" i="47"/>
  <c r="I20" i="47" s="1"/>
  <c r="K266" i="47"/>
  <c r="G266" i="47" s="1"/>
  <c r="M430" i="49"/>
  <c r="I430" i="49" s="1"/>
  <c r="M102" i="49"/>
  <c r="I102" i="49" s="1"/>
  <c r="L266" i="49"/>
  <c r="H266" i="49" s="1"/>
  <c r="K512" i="49"/>
  <c r="G512" i="49" s="1"/>
  <c r="L102" i="49"/>
  <c r="H102" i="49" s="1"/>
  <c r="K348" i="47"/>
  <c r="G348" i="47" s="1"/>
  <c r="K102" i="47"/>
  <c r="G102" i="47" s="1"/>
  <c r="K512" i="47"/>
  <c r="G512" i="47" s="1"/>
  <c r="K102" i="49"/>
  <c r="G102" i="49" s="1"/>
  <c r="L512" i="47"/>
  <c r="H512" i="47" s="1"/>
  <c r="L184" i="49"/>
  <c r="H184" i="49" s="1"/>
  <c r="L20" i="47"/>
  <c r="H20" i="47" s="1"/>
  <c r="M512" i="47"/>
  <c r="I512" i="47" s="1"/>
  <c r="K184" i="49"/>
  <c r="G184" i="49" s="1"/>
  <c r="L266" i="47"/>
  <c r="H266" i="47" s="1"/>
  <c r="L430" i="47"/>
  <c r="H430" i="47" s="1"/>
  <c r="K348" i="49"/>
  <c r="G348" i="49" s="1"/>
  <c r="L20" i="49"/>
  <c r="H20" i="49" s="1"/>
  <c r="K20" i="49"/>
  <c r="G20" i="49" s="1"/>
  <c r="M268" i="47"/>
  <c r="I268" i="47" s="1"/>
  <c r="K104" i="49"/>
  <c r="G104" i="49" s="1"/>
  <c r="L104" i="49"/>
  <c r="H104" i="49" s="1"/>
  <c r="M350" i="47"/>
  <c r="I350" i="47" s="1"/>
  <c r="M432" i="47"/>
  <c r="I432" i="47" s="1"/>
  <c r="L268" i="47"/>
  <c r="H268" i="47" s="1"/>
  <c r="K104" i="47"/>
  <c r="G104" i="47" s="1"/>
  <c r="K186" i="49"/>
  <c r="G186" i="49" s="1"/>
  <c r="M432" i="49"/>
  <c r="I432" i="49" s="1"/>
  <c r="L514" i="47"/>
  <c r="H514" i="47" s="1"/>
  <c r="L22" i="49"/>
  <c r="H22" i="49" s="1"/>
  <c r="K268" i="49"/>
  <c r="G268" i="49" s="1"/>
  <c r="L186" i="49"/>
  <c r="H186" i="49" s="1"/>
  <c r="M514" i="47"/>
  <c r="I514" i="47" s="1"/>
  <c r="L432" i="47"/>
  <c r="H432" i="47" s="1"/>
  <c r="L22" i="47"/>
  <c r="H22" i="47" s="1"/>
  <c r="K268" i="47"/>
  <c r="G268" i="47" s="1"/>
  <c r="M104" i="47"/>
  <c r="I104" i="47" s="1"/>
  <c r="L350" i="47"/>
  <c r="H350" i="47" s="1"/>
  <c r="L432" i="49"/>
  <c r="H432" i="49" s="1"/>
  <c r="K432" i="47"/>
  <c r="G432" i="47" s="1"/>
  <c r="M186" i="47"/>
  <c r="I186" i="47" s="1"/>
  <c r="M268" i="49"/>
  <c r="I268" i="49" s="1"/>
  <c r="K514" i="49"/>
  <c r="G514" i="49" s="1"/>
  <c r="M22" i="47"/>
  <c r="I22" i="47" s="1"/>
  <c r="L104" i="47"/>
  <c r="H104" i="47" s="1"/>
  <c r="K432" i="49"/>
  <c r="G432" i="49" s="1"/>
  <c r="M22" i="49"/>
  <c r="I22" i="49" s="1"/>
  <c r="M186" i="49"/>
  <c r="I186" i="49" s="1"/>
  <c r="L514" i="49"/>
  <c r="H514" i="49" s="1"/>
  <c r="K22" i="49"/>
  <c r="G22" i="49" s="1"/>
  <c r="M350" i="49"/>
  <c r="I350" i="49" s="1"/>
  <c r="K514" i="47"/>
  <c r="G514" i="47" s="1"/>
  <c r="K22" i="47"/>
  <c r="G22" i="47" s="1"/>
  <c r="M514" i="49"/>
  <c r="I514" i="49" s="1"/>
  <c r="L186" i="47"/>
  <c r="H186" i="47" s="1"/>
  <c r="K186" i="47"/>
  <c r="G186" i="47" s="1"/>
  <c r="L268" i="49"/>
  <c r="H268" i="49" s="1"/>
  <c r="M104" i="49"/>
  <c r="I104" i="49" s="1"/>
  <c r="K350" i="49"/>
  <c r="G350" i="49" s="1"/>
  <c r="L350" i="49"/>
  <c r="H350" i="49" s="1"/>
  <c r="K350" i="47"/>
  <c r="G350" i="47" s="1"/>
  <c r="M105" i="49"/>
  <c r="I105" i="49" s="1"/>
  <c r="K187" i="47"/>
  <c r="G187" i="47" s="1"/>
  <c r="L269" i="47"/>
  <c r="H269" i="47" s="1"/>
  <c r="L269" i="49"/>
  <c r="H269" i="49" s="1"/>
  <c r="M433" i="47"/>
  <c r="I433" i="47" s="1"/>
  <c r="K515" i="49"/>
  <c r="G515" i="49" s="1"/>
  <c r="K23" i="49"/>
  <c r="G23" i="49" s="1"/>
  <c r="M187" i="47"/>
  <c r="I187" i="47" s="1"/>
  <c r="M105" i="47"/>
  <c r="I105" i="47" s="1"/>
  <c r="M269" i="49"/>
  <c r="I269" i="49" s="1"/>
  <c r="K515" i="47"/>
  <c r="G515" i="47" s="1"/>
  <c r="L23" i="49"/>
  <c r="H23" i="49" s="1"/>
  <c r="M187" i="49"/>
  <c r="I187" i="49" s="1"/>
  <c r="L105" i="47"/>
  <c r="H105" i="47" s="1"/>
  <c r="L351" i="49"/>
  <c r="H351" i="49" s="1"/>
  <c r="M515" i="47"/>
  <c r="I515" i="47" s="1"/>
  <c r="K105" i="49"/>
  <c r="G105" i="49" s="1"/>
  <c r="L187" i="47"/>
  <c r="H187" i="47" s="1"/>
  <c r="M269" i="47"/>
  <c r="I269" i="47" s="1"/>
  <c r="K433" i="47"/>
  <c r="G433" i="47" s="1"/>
  <c r="L433" i="49"/>
  <c r="H433" i="49" s="1"/>
  <c r="L105" i="49"/>
  <c r="H105" i="49" s="1"/>
  <c r="M351" i="47"/>
  <c r="I351" i="47" s="1"/>
  <c r="M515" i="49"/>
  <c r="I515" i="49" s="1"/>
  <c r="M23" i="47"/>
  <c r="I23" i="47" s="1"/>
  <c r="L351" i="47"/>
  <c r="H351" i="47" s="1"/>
  <c r="K433" i="49"/>
  <c r="G433" i="49" s="1"/>
  <c r="K23" i="47"/>
  <c r="G23" i="47" s="1"/>
  <c r="K351" i="47"/>
  <c r="G351" i="47" s="1"/>
  <c r="L515" i="49"/>
  <c r="H515" i="49" s="1"/>
  <c r="L187" i="49"/>
  <c r="H187" i="49" s="1"/>
  <c r="M351" i="49"/>
  <c r="I351" i="49" s="1"/>
  <c r="K269" i="49"/>
  <c r="G269" i="49" s="1"/>
  <c r="L433" i="47"/>
  <c r="H433" i="47" s="1"/>
  <c r="K351" i="49"/>
  <c r="G351" i="49" s="1"/>
  <c r="L23" i="47"/>
  <c r="H23" i="47" s="1"/>
  <c r="M433" i="49"/>
  <c r="I433" i="49" s="1"/>
  <c r="M23" i="49"/>
  <c r="I23" i="49" s="1"/>
  <c r="K187" i="49"/>
  <c r="G187" i="49" s="1"/>
  <c r="K269" i="47"/>
  <c r="G269" i="47" s="1"/>
  <c r="K105" i="47"/>
  <c r="G105" i="47" s="1"/>
  <c r="L515" i="47"/>
  <c r="H515" i="47" s="1"/>
  <c r="M24" i="49"/>
  <c r="I24" i="49" s="1"/>
  <c r="M188" i="47"/>
  <c r="I188" i="47" s="1"/>
  <c r="M270" i="49"/>
  <c r="I270" i="49" s="1"/>
  <c r="K352" i="49"/>
  <c r="G352" i="49" s="1"/>
  <c r="K516" i="47"/>
  <c r="G516" i="47" s="1"/>
  <c r="L24" i="47"/>
  <c r="H24" i="47" s="1"/>
  <c r="L188" i="49"/>
  <c r="H188" i="49" s="1"/>
  <c r="L270" i="49"/>
  <c r="H270" i="49" s="1"/>
  <c r="L352" i="47"/>
  <c r="H352" i="47" s="1"/>
  <c r="K434" i="47"/>
  <c r="G434" i="47" s="1"/>
  <c r="K24" i="47"/>
  <c r="G24" i="47" s="1"/>
  <c r="L188" i="47"/>
  <c r="H188" i="47" s="1"/>
  <c r="K270" i="49"/>
  <c r="G270" i="49" s="1"/>
  <c r="K352" i="47"/>
  <c r="G352" i="47" s="1"/>
  <c r="M516" i="49"/>
  <c r="I516" i="49" s="1"/>
  <c r="M24" i="47"/>
  <c r="I24" i="47" s="1"/>
  <c r="K106" i="47"/>
  <c r="G106" i="47" s="1"/>
  <c r="K270" i="47"/>
  <c r="G270" i="47" s="1"/>
  <c r="M352" i="47"/>
  <c r="I352" i="47" s="1"/>
  <c r="M434" i="49"/>
  <c r="I434" i="49" s="1"/>
  <c r="M188" i="49"/>
  <c r="I188" i="49" s="1"/>
  <c r="L352" i="49"/>
  <c r="H352" i="49" s="1"/>
  <c r="L434" i="49"/>
  <c r="H434" i="49" s="1"/>
  <c r="K106" i="49"/>
  <c r="G106" i="49" s="1"/>
  <c r="M516" i="47"/>
  <c r="I516" i="47" s="1"/>
  <c r="M106" i="47"/>
  <c r="I106" i="47" s="1"/>
  <c r="L516" i="47"/>
  <c r="H516" i="47" s="1"/>
  <c r="L24" i="49"/>
  <c r="H24" i="49" s="1"/>
  <c r="L106" i="47"/>
  <c r="H106" i="47" s="1"/>
  <c r="K434" i="49"/>
  <c r="G434" i="49" s="1"/>
  <c r="K188" i="47"/>
  <c r="G188" i="47" s="1"/>
  <c r="M270" i="47"/>
  <c r="I270" i="47" s="1"/>
  <c r="M352" i="49"/>
  <c r="I352" i="49" s="1"/>
  <c r="L106" i="49"/>
  <c r="H106" i="49" s="1"/>
  <c r="K188" i="49"/>
  <c r="G188" i="49" s="1"/>
  <c r="L270" i="47"/>
  <c r="H270" i="47" s="1"/>
  <c r="M106" i="49"/>
  <c r="I106" i="49" s="1"/>
  <c r="K516" i="49"/>
  <c r="G516" i="49" s="1"/>
  <c r="K24" i="49"/>
  <c r="G24" i="49" s="1"/>
  <c r="L434" i="47"/>
  <c r="H434" i="47" s="1"/>
  <c r="M434" i="47"/>
  <c r="I434" i="47" s="1"/>
  <c r="L516" i="49"/>
  <c r="H516" i="49" s="1"/>
  <c r="I1251" i="42"/>
  <c r="H1497" i="42"/>
  <c r="I1743" i="42"/>
  <c r="I1989" i="42"/>
  <c r="I1333" i="42"/>
  <c r="I1497" i="42"/>
  <c r="H1743" i="42"/>
  <c r="H1907" i="42"/>
  <c r="G1333" i="42"/>
  <c r="I1579" i="42"/>
  <c r="G1743" i="42"/>
  <c r="G1989" i="42"/>
  <c r="H1333" i="42"/>
  <c r="G1579" i="42"/>
  <c r="H1825" i="42"/>
  <c r="H1989" i="42"/>
  <c r="H1579" i="42"/>
  <c r="H1661" i="42"/>
  <c r="H1251" i="42"/>
  <c r="I1661" i="42"/>
  <c r="H1415" i="42"/>
  <c r="I1825" i="42"/>
  <c r="G1661" i="42"/>
  <c r="G1825" i="42"/>
  <c r="G1907" i="42"/>
  <c r="G1251" i="42"/>
  <c r="I1907" i="42"/>
  <c r="G1497" i="42"/>
  <c r="I1415" i="42"/>
  <c r="G1415" i="42"/>
  <c r="G1235" i="42"/>
  <c r="G1481" i="42"/>
  <c r="H1727" i="42"/>
  <c r="H1973" i="42"/>
  <c r="I1317" i="42"/>
  <c r="H1481" i="42"/>
  <c r="G1727" i="42"/>
  <c r="I1891" i="42"/>
  <c r="G1317" i="42"/>
  <c r="G1563" i="42"/>
  <c r="I1727" i="42"/>
  <c r="G1891" i="42"/>
  <c r="H1317" i="42"/>
  <c r="H1563" i="42"/>
  <c r="H1809" i="42"/>
  <c r="G1973" i="42"/>
  <c r="I1481" i="42"/>
  <c r="I1973" i="42"/>
  <c r="I1563" i="42"/>
  <c r="I1645" i="42"/>
  <c r="I1235" i="42"/>
  <c r="H1645" i="42"/>
  <c r="G1645" i="42"/>
  <c r="H1891" i="42"/>
  <c r="G1809" i="42"/>
  <c r="I1809" i="42"/>
  <c r="G1399" i="42"/>
  <c r="I1399" i="42"/>
  <c r="H1235" i="42"/>
  <c r="H1399" i="42"/>
  <c r="I1254" i="42"/>
  <c r="I1418" i="42"/>
  <c r="G1664" i="42"/>
  <c r="H1910" i="42"/>
  <c r="G1254" i="42"/>
  <c r="H1500" i="42"/>
  <c r="I1664" i="42"/>
  <c r="I1910" i="42"/>
  <c r="H1254" i="42"/>
  <c r="G1500" i="42"/>
  <c r="I1746" i="42"/>
  <c r="I1992" i="42"/>
  <c r="I1336" i="42"/>
  <c r="I1500" i="42"/>
  <c r="G1746" i="42"/>
  <c r="H1992" i="42"/>
  <c r="H1336" i="42"/>
  <c r="H1746" i="42"/>
  <c r="G1336" i="42"/>
  <c r="G1828" i="42"/>
  <c r="G1418" i="42"/>
  <c r="H1828" i="42"/>
  <c r="H1582" i="42"/>
  <c r="G1992" i="42"/>
  <c r="H1418" i="42"/>
  <c r="G1582" i="42"/>
  <c r="I1582" i="42"/>
  <c r="I1828" i="42"/>
  <c r="H1664" i="42"/>
  <c r="G1910" i="42"/>
  <c r="G1407" i="42"/>
  <c r="H1571" i="42"/>
  <c r="H1817" i="42"/>
  <c r="H1407" i="42"/>
  <c r="G1653" i="42"/>
  <c r="G1817" i="42"/>
  <c r="G1243" i="42"/>
  <c r="I1407" i="42"/>
  <c r="I1653" i="42"/>
  <c r="H1899" i="42"/>
  <c r="H1243" i="42"/>
  <c r="H1489" i="42"/>
  <c r="H1653" i="42"/>
  <c r="G1899" i="42"/>
  <c r="H1325" i="42"/>
  <c r="I1817" i="42"/>
  <c r="I1489" i="42"/>
  <c r="I1981" i="42"/>
  <c r="G1489" i="42"/>
  <c r="G1981" i="42"/>
  <c r="G1571" i="42"/>
  <c r="H1981" i="42"/>
  <c r="I1571" i="42"/>
  <c r="G1735" i="42"/>
  <c r="G1325" i="42"/>
  <c r="H1735" i="42"/>
  <c r="I1325" i="42"/>
  <c r="I1735" i="42"/>
  <c r="I1243" i="42"/>
  <c r="I1899" i="42"/>
  <c r="M17" i="49"/>
  <c r="I17" i="49" s="1"/>
  <c r="L99" i="49"/>
  <c r="H99" i="49" s="1"/>
  <c r="K263" i="49"/>
  <c r="G263" i="49" s="1"/>
  <c r="K345" i="47"/>
  <c r="G345" i="47" s="1"/>
  <c r="L509" i="49"/>
  <c r="H509" i="49" s="1"/>
  <c r="M181" i="49"/>
  <c r="I181" i="49" s="1"/>
  <c r="K181" i="47"/>
  <c r="G181" i="47" s="1"/>
  <c r="K99" i="49"/>
  <c r="G99" i="49" s="1"/>
  <c r="M345" i="49"/>
  <c r="I345" i="49" s="1"/>
  <c r="K427" i="49"/>
  <c r="G427" i="49" s="1"/>
  <c r="M17" i="47"/>
  <c r="I17" i="47" s="1"/>
  <c r="L263" i="47"/>
  <c r="H263" i="47" s="1"/>
  <c r="M99" i="49"/>
  <c r="I99" i="49" s="1"/>
  <c r="M427" i="47"/>
  <c r="I427" i="47" s="1"/>
  <c r="K509" i="47"/>
  <c r="G509" i="47" s="1"/>
  <c r="L181" i="49"/>
  <c r="H181" i="49" s="1"/>
  <c r="L263" i="49"/>
  <c r="H263" i="49" s="1"/>
  <c r="M263" i="47"/>
  <c r="I263" i="47" s="1"/>
  <c r="L509" i="47"/>
  <c r="H509" i="47" s="1"/>
  <c r="M509" i="49"/>
  <c r="I509" i="49" s="1"/>
  <c r="K181" i="49"/>
  <c r="G181" i="49" s="1"/>
  <c r="M345" i="47"/>
  <c r="I345" i="47" s="1"/>
  <c r="K427" i="47"/>
  <c r="G427" i="47" s="1"/>
  <c r="L17" i="49"/>
  <c r="H17" i="49" s="1"/>
  <c r="L345" i="49"/>
  <c r="H345" i="49" s="1"/>
  <c r="M509" i="47"/>
  <c r="I509" i="47" s="1"/>
  <c r="K17" i="49"/>
  <c r="G17" i="49" s="1"/>
  <c r="L345" i="47"/>
  <c r="H345" i="47" s="1"/>
  <c r="M99" i="47"/>
  <c r="I99" i="47" s="1"/>
  <c r="M181" i="47"/>
  <c r="I181" i="47" s="1"/>
  <c r="L427" i="47"/>
  <c r="H427" i="47" s="1"/>
  <c r="K345" i="49"/>
  <c r="G345" i="49" s="1"/>
  <c r="L17" i="47"/>
  <c r="H17" i="47" s="1"/>
  <c r="M427" i="49"/>
  <c r="I427" i="49" s="1"/>
  <c r="K99" i="47"/>
  <c r="G99" i="47" s="1"/>
  <c r="K509" i="49"/>
  <c r="G509" i="49" s="1"/>
  <c r="L99" i="47"/>
  <c r="H99" i="47" s="1"/>
  <c r="K17" i="47"/>
  <c r="G17" i="47" s="1"/>
  <c r="K263" i="47"/>
  <c r="G263" i="47" s="1"/>
  <c r="L181" i="47"/>
  <c r="H181" i="47" s="1"/>
  <c r="M263" i="49"/>
  <c r="I263" i="49" s="1"/>
  <c r="L427" i="49"/>
  <c r="H427" i="49" s="1"/>
  <c r="K112" i="49"/>
  <c r="G112" i="49" s="1"/>
  <c r="M194" i="47"/>
  <c r="I194" i="47" s="1"/>
  <c r="M194" i="49"/>
  <c r="I194" i="49" s="1"/>
  <c r="K358" i="49"/>
  <c r="G358" i="49" s="1"/>
  <c r="M440" i="47"/>
  <c r="I440" i="47" s="1"/>
  <c r="L440" i="49"/>
  <c r="H440" i="49" s="1"/>
  <c r="M30" i="47"/>
  <c r="I30" i="47" s="1"/>
  <c r="L30" i="49"/>
  <c r="H30" i="49" s="1"/>
  <c r="K112" i="47"/>
  <c r="G112" i="47" s="1"/>
  <c r="M358" i="47"/>
  <c r="I358" i="47" s="1"/>
  <c r="K440" i="47"/>
  <c r="G440" i="47" s="1"/>
  <c r="M522" i="47"/>
  <c r="I522" i="47" s="1"/>
  <c r="L30" i="47"/>
  <c r="H30" i="47" s="1"/>
  <c r="M112" i="49"/>
  <c r="I112" i="49" s="1"/>
  <c r="K276" i="49"/>
  <c r="G276" i="49" s="1"/>
  <c r="K358" i="47"/>
  <c r="G358" i="47" s="1"/>
  <c r="L522" i="47"/>
  <c r="H522" i="47" s="1"/>
  <c r="M30" i="49"/>
  <c r="I30" i="49" s="1"/>
  <c r="K30" i="49"/>
  <c r="G30" i="49" s="1"/>
  <c r="M276" i="49"/>
  <c r="I276" i="49" s="1"/>
  <c r="L358" i="47"/>
  <c r="H358" i="47" s="1"/>
  <c r="K522" i="47"/>
  <c r="G522" i="47" s="1"/>
  <c r="K194" i="47"/>
  <c r="G194" i="47" s="1"/>
  <c r="K276" i="47"/>
  <c r="G276" i="47" s="1"/>
  <c r="K522" i="49"/>
  <c r="G522" i="49" s="1"/>
  <c r="M112" i="47"/>
  <c r="I112" i="47" s="1"/>
  <c r="M358" i="49"/>
  <c r="I358" i="49" s="1"/>
  <c r="L112" i="47"/>
  <c r="H112" i="47" s="1"/>
  <c r="L358" i="49"/>
  <c r="H358" i="49" s="1"/>
  <c r="L194" i="49"/>
  <c r="H194" i="49" s="1"/>
  <c r="L440" i="47"/>
  <c r="H440" i="47" s="1"/>
  <c r="K440" i="49"/>
  <c r="G440" i="49" s="1"/>
  <c r="L194" i="47"/>
  <c r="H194" i="47" s="1"/>
  <c r="K30" i="47"/>
  <c r="G30" i="47" s="1"/>
  <c r="M440" i="49"/>
  <c r="I440" i="49" s="1"/>
  <c r="L522" i="49"/>
  <c r="H522" i="49" s="1"/>
  <c r="L276" i="49"/>
  <c r="H276" i="49" s="1"/>
  <c r="L112" i="49"/>
  <c r="H112" i="49" s="1"/>
  <c r="M522" i="49"/>
  <c r="I522" i="49" s="1"/>
  <c r="K194" i="49"/>
  <c r="G194" i="49" s="1"/>
  <c r="L276" i="47"/>
  <c r="H276" i="47" s="1"/>
  <c r="M276" i="47"/>
  <c r="I276" i="47" s="1"/>
  <c r="K12" i="47"/>
  <c r="G12" i="47" s="1"/>
  <c r="M176" i="47"/>
  <c r="I176" i="47" s="1"/>
  <c r="L176" i="49"/>
  <c r="H176" i="49" s="1"/>
  <c r="L258" i="49"/>
  <c r="H258" i="49" s="1"/>
  <c r="M340" i="49"/>
  <c r="I340" i="49" s="1"/>
  <c r="L94" i="47"/>
  <c r="H94" i="47" s="1"/>
  <c r="K94" i="47"/>
  <c r="G94" i="47" s="1"/>
  <c r="K340" i="47"/>
  <c r="G340" i="47" s="1"/>
  <c r="M258" i="49"/>
  <c r="I258" i="49" s="1"/>
  <c r="M504" i="49"/>
  <c r="I504" i="49" s="1"/>
  <c r="M12" i="47"/>
  <c r="I12" i="47" s="1"/>
  <c r="K176" i="47"/>
  <c r="G176" i="47" s="1"/>
  <c r="L340" i="47"/>
  <c r="H340" i="47" s="1"/>
  <c r="M504" i="47"/>
  <c r="I504" i="47" s="1"/>
  <c r="L504" i="49"/>
  <c r="H504" i="49" s="1"/>
  <c r="L94" i="49"/>
  <c r="H94" i="49" s="1"/>
  <c r="K12" i="49"/>
  <c r="G12" i="49" s="1"/>
  <c r="M176" i="49"/>
  <c r="I176" i="49" s="1"/>
  <c r="L504" i="47"/>
  <c r="H504" i="47" s="1"/>
  <c r="K504" i="49"/>
  <c r="G504" i="49" s="1"/>
  <c r="K94" i="49"/>
  <c r="G94" i="49" s="1"/>
  <c r="K176" i="49"/>
  <c r="G176" i="49" s="1"/>
  <c r="M422" i="49"/>
  <c r="I422" i="49" s="1"/>
  <c r="M12" i="49"/>
  <c r="I12" i="49" s="1"/>
  <c r="M422" i="47"/>
  <c r="I422" i="47" s="1"/>
  <c r="K422" i="49"/>
  <c r="G422" i="49" s="1"/>
  <c r="L176" i="47"/>
  <c r="H176" i="47" s="1"/>
  <c r="K258" i="49"/>
  <c r="G258" i="49" s="1"/>
  <c r="L422" i="49"/>
  <c r="H422" i="49" s="1"/>
  <c r="L258" i="47"/>
  <c r="H258" i="47" s="1"/>
  <c r="K504" i="47"/>
  <c r="G504" i="47" s="1"/>
  <c r="K422" i="47"/>
  <c r="G422" i="47" s="1"/>
  <c r="M94" i="47"/>
  <c r="I94" i="47" s="1"/>
  <c r="L422" i="47"/>
  <c r="H422" i="47" s="1"/>
  <c r="L12" i="47"/>
  <c r="H12" i="47" s="1"/>
  <c r="K340" i="49"/>
  <c r="G340" i="49" s="1"/>
  <c r="M94" i="49"/>
  <c r="I94" i="49" s="1"/>
  <c r="L12" i="49"/>
  <c r="H12" i="49" s="1"/>
  <c r="M340" i="47"/>
  <c r="I340" i="47" s="1"/>
  <c r="K258" i="47"/>
  <c r="G258" i="47" s="1"/>
  <c r="M258" i="47"/>
  <c r="I258" i="47" s="1"/>
  <c r="L340" i="49"/>
  <c r="H340" i="49" s="1"/>
  <c r="M5" i="47"/>
  <c r="I5" i="47" s="1"/>
  <c r="M169" i="47"/>
  <c r="I169" i="47" s="1"/>
  <c r="L251" i="49"/>
  <c r="H251" i="49" s="1"/>
  <c r="M497" i="47"/>
  <c r="I497" i="47" s="1"/>
  <c r="L415" i="49"/>
  <c r="H415" i="49" s="1"/>
  <c r="K87" i="47"/>
  <c r="G87" i="47" s="1"/>
  <c r="M87" i="49"/>
  <c r="I87" i="49" s="1"/>
  <c r="K251" i="49"/>
  <c r="G251" i="49" s="1"/>
  <c r="M415" i="47"/>
  <c r="I415" i="47" s="1"/>
  <c r="L497" i="49"/>
  <c r="H497" i="49" s="1"/>
  <c r="K169" i="47"/>
  <c r="G169" i="47" s="1"/>
  <c r="L169" i="49"/>
  <c r="H169" i="49" s="1"/>
  <c r="K333" i="47"/>
  <c r="G333" i="47" s="1"/>
  <c r="L497" i="47"/>
  <c r="H497" i="47" s="1"/>
  <c r="M415" i="49"/>
  <c r="I415" i="49" s="1"/>
  <c r="M5" i="49"/>
  <c r="I5" i="49" s="1"/>
  <c r="K87" i="49"/>
  <c r="G87" i="49" s="1"/>
  <c r="M169" i="49"/>
  <c r="I169" i="49" s="1"/>
  <c r="M333" i="47"/>
  <c r="I333" i="47" s="1"/>
  <c r="K415" i="47"/>
  <c r="G415" i="47" s="1"/>
  <c r="M497" i="49"/>
  <c r="I497" i="49" s="1"/>
  <c r="L5" i="49"/>
  <c r="H5" i="49" s="1"/>
  <c r="M251" i="47"/>
  <c r="I251" i="47" s="1"/>
  <c r="L415" i="47"/>
  <c r="H415" i="47" s="1"/>
  <c r="K5" i="49"/>
  <c r="G5" i="49" s="1"/>
  <c r="K169" i="49"/>
  <c r="G169" i="49" s="1"/>
  <c r="K333" i="49"/>
  <c r="G333" i="49" s="1"/>
  <c r="L5" i="47"/>
  <c r="H5" i="47" s="1"/>
  <c r="K251" i="47"/>
  <c r="G251" i="47" s="1"/>
  <c r="K497" i="47"/>
  <c r="G497" i="47" s="1"/>
  <c r="M87" i="47"/>
  <c r="I87" i="47" s="1"/>
  <c r="L333" i="47"/>
  <c r="H333" i="47" s="1"/>
  <c r="K415" i="49"/>
  <c r="G415" i="49" s="1"/>
  <c r="K5" i="47"/>
  <c r="G5" i="47" s="1"/>
  <c r="K497" i="49"/>
  <c r="G497" i="49" s="1"/>
  <c r="L169" i="47"/>
  <c r="H169" i="47" s="1"/>
  <c r="L87" i="47"/>
  <c r="H87" i="47" s="1"/>
  <c r="L251" i="47"/>
  <c r="H251" i="47" s="1"/>
  <c r="L333" i="49"/>
  <c r="H333" i="49" s="1"/>
  <c r="L87" i="49"/>
  <c r="H87" i="49" s="1"/>
  <c r="M251" i="49"/>
  <c r="I251" i="49" s="1"/>
  <c r="M333" i="49"/>
  <c r="I333" i="49" s="1"/>
  <c r="G1405" i="42"/>
  <c r="H1569" i="42"/>
  <c r="H1815" i="42"/>
  <c r="H1405" i="42"/>
  <c r="G1651" i="42"/>
  <c r="G1815" i="42"/>
  <c r="I1241" i="42"/>
  <c r="I1405" i="42"/>
  <c r="H1651" i="42"/>
  <c r="I1897" i="42"/>
  <c r="H1241" i="42"/>
  <c r="H1487" i="42"/>
  <c r="I1651" i="42"/>
  <c r="G1979" i="42"/>
  <c r="I1487" i="42"/>
  <c r="G1897" i="42"/>
  <c r="G1487" i="42"/>
  <c r="I1979" i="42"/>
  <c r="I1569" i="42"/>
  <c r="H1979" i="42"/>
  <c r="G1241" i="42"/>
  <c r="H1733" i="42"/>
  <c r="H1897" i="42"/>
  <c r="H1323" i="42"/>
  <c r="I1323" i="42"/>
  <c r="G1569" i="42"/>
  <c r="I1733" i="42"/>
  <c r="I1815" i="42"/>
  <c r="G1323" i="42"/>
  <c r="G1733" i="42"/>
  <c r="I1400" i="42"/>
  <c r="G1564" i="42"/>
  <c r="I1810" i="42"/>
  <c r="H1400" i="42"/>
  <c r="G1646" i="42"/>
  <c r="H1810" i="42"/>
  <c r="H1236" i="42"/>
  <c r="G1400" i="42"/>
  <c r="I1646" i="42"/>
  <c r="H1892" i="42"/>
  <c r="G1236" i="42"/>
  <c r="G1482" i="42"/>
  <c r="H1646" i="42"/>
  <c r="I1974" i="42"/>
  <c r="I1236" i="42"/>
  <c r="H1728" i="42"/>
  <c r="H1318" i="42"/>
  <c r="G1728" i="42"/>
  <c r="I1318" i="42"/>
  <c r="I1728" i="42"/>
  <c r="H1482" i="42"/>
  <c r="H1974" i="42"/>
  <c r="G1810" i="42"/>
  <c r="I1892" i="42"/>
  <c r="G1974" i="42"/>
  <c r="G1318" i="42"/>
  <c r="G1892" i="42"/>
  <c r="H1564" i="42"/>
  <c r="I1564" i="42"/>
  <c r="I1482" i="42"/>
  <c r="G1247" i="42"/>
  <c r="G1493" i="42"/>
  <c r="G1739" i="42"/>
  <c r="H1985" i="42"/>
  <c r="I1329" i="42"/>
  <c r="I1493" i="42"/>
  <c r="H1739" i="42"/>
  <c r="I1903" i="42"/>
  <c r="H1329" i="42"/>
  <c r="I1575" i="42"/>
  <c r="I1739" i="42"/>
  <c r="H1903" i="42"/>
  <c r="G1329" i="42"/>
  <c r="G1575" i="42"/>
  <c r="G1821" i="42"/>
  <c r="G1903" i="42"/>
  <c r="I1411" i="42"/>
  <c r="I1821" i="42"/>
  <c r="G1411" i="42"/>
  <c r="H1821" i="42"/>
  <c r="H1411" i="42"/>
  <c r="I1985" i="42"/>
  <c r="H1575" i="42"/>
  <c r="H1493" i="42"/>
  <c r="I1657" i="42"/>
  <c r="H1657" i="42"/>
  <c r="G1985" i="42"/>
  <c r="I1247" i="42"/>
  <c r="H1247" i="42"/>
  <c r="G1657" i="42"/>
  <c r="K97" i="48"/>
  <c r="G97" i="48" s="1"/>
  <c r="K343" i="48"/>
  <c r="G343" i="48" s="1"/>
  <c r="K425" i="48"/>
  <c r="G425" i="48" s="1"/>
  <c r="M15" i="48"/>
  <c r="I15" i="48" s="1"/>
  <c r="M343" i="48"/>
  <c r="I343" i="48" s="1"/>
  <c r="K179" i="48"/>
  <c r="G179" i="48" s="1"/>
  <c r="L343" i="48"/>
  <c r="H343" i="48" s="1"/>
  <c r="L179" i="48"/>
  <c r="H179" i="48" s="1"/>
  <c r="M507" i="48"/>
  <c r="I507" i="48" s="1"/>
  <c r="M97" i="48"/>
  <c r="I97" i="48" s="1"/>
  <c r="M425" i="48"/>
  <c r="I425" i="48" s="1"/>
  <c r="L15" i="48"/>
  <c r="H15" i="48" s="1"/>
  <c r="L507" i="48"/>
  <c r="H507" i="48" s="1"/>
  <c r="L97" i="48"/>
  <c r="H97" i="48" s="1"/>
  <c r="L425" i="48"/>
  <c r="H425" i="48" s="1"/>
  <c r="M179" i="48"/>
  <c r="I179" i="48" s="1"/>
  <c r="K507" i="48"/>
  <c r="G507" i="48" s="1"/>
  <c r="K15" i="48"/>
  <c r="G15" i="48" s="1"/>
  <c r="K261" i="48"/>
  <c r="G261" i="48" s="1"/>
  <c r="L261" i="48"/>
  <c r="H261" i="48" s="1"/>
  <c r="M261" i="48"/>
  <c r="I261" i="48" s="1"/>
  <c r="L185" i="48"/>
  <c r="H185" i="48" s="1"/>
  <c r="M349" i="48"/>
  <c r="I349" i="48" s="1"/>
  <c r="M185" i="48"/>
  <c r="I185" i="48" s="1"/>
  <c r="L431" i="48"/>
  <c r="H431" i="48" s="1"/>
  <c r="L21" i="48"/>
  <c r="H21" i="48" s="1"/>
  <c r="K185" i="48"/>
  <c r="G185" i="48" s="1"/>
  <c r="M513" i="48"/>
  <c r="I513" i="48" s="1"/>
  <c r="K103" i="48"/>
  <c r="G103" i="48" s="1"/>
  <c r="M267" i="48"/>
  <c r="I267" i="48" s="1"/>
  <c r="K431" i="48"/>
  <c r="G431" i="48" s="1"/>
  <c r="L349" i="48"/>
  <c r="H349" i="48" s="1"/>
  <c r="M103" i="48"/>
  <c r="I103" i="48" s="1"/>
  <c r="L513" i="48"/>
  <c r="H513" i="48" s="1"/>
  <c r="K21" i="48"/>
  <c r="G21" i="48" s="1"/>
  <c r="M431" i="48"/>
  <c r="I431" i="48" s="1"/>
  <c r="M21" i="48"/>
  <c r="I21" i="48" s="1"/>
  <c r="L103" i="48"/>
  <c r="H103" i="48" s="1"/>
  <c r="L267" i="48"/>
  <c r="H267" i="48" s="1"/>
  <c r="K267" i="48"/>
  <c r="G267" i="48" s="1"/>
  <c r="K349" i="48"/>
  <c r="G349" i="48" s="1"/>
  <c r="K513" i="48"/>
  <c r="G513" i="48" s="1"/>
  <c r="K189" i="48"/>
  <c r="G189" i="48" s="1"/>
  <c r="L353" i="48"/>
  <c r="H353" i="48" s="1"/>
  <c r="M189" i="48"/>
  <c r="I189" i="48" s="1"/>
  <c r="M517" i="48"/>
  <c r="I517" i="48" s="1"/>
  <c r="K25" i="48"/>
  <c r="G25" i="48" s="1"/>
  <c r="L189" i="48"/>
  <c r="H189" i="48" s="1"/>
  <c r="M435" i="48"/>
  <c r="I435" i="48" s="1"/>
  <c r="M107" i="48"/>
  <c r="I107" i="48" s="1"/>
  <c r="K271" i="48"/>
  <c r="G271" i="48" s="1"/>
  <c r="K517" i="48"/>
  <c r="G517" i="48" s="1"/>
  <c r="L107" i="48"/>
  <c r="H107" i="48" s="1"/>
  <c r="L435" i="48"/>
  <c r="H435" i="48" s="1"/>
  <c r="L25" i="48"/>
  <c r="H25" i="48" s="1"/>
  <c r="L517" i="48"/>
  <c r="H517" i="48" s="1"/>
  <c r="K107" i="48"/>
  <c r="G107" i="48" s="1"/>
  <c r="K435" i="48"/>
  <c r="G435" i="48" s="1"/>
  <c r="M271" i="48"/>
  <c r="I271" i="48" s="1"/>
  <c r="M25" i="48"/>
  <c r="I25" i="48" s="1"/>
  <c r="L271" i="48"/>
  <c r="H271" i="48" s="1"/>
  <c r="M353" i="48"/>
  <c r="I353" i="48" s="1"/>
  <c r="K353" i="48"/>
  <c r="G353" i="48" s="1"/>
  <c r="K105" i="48"/>
  <c r="G105" i="48" s="1"/>
  <c r="L23" i="48"/>
  <c r="H23" i="48" s="1"/>
  <c r="M515" i="48"/>
  <c r="I515" i="48" s="1"/>
  <c r="M269" i="48"/>
  <c r="I269" i="48" s="1"/>
  <c r="L187" i="48"/>
  <c r="H187" i="48" s="1"/>
  <c r="M433" i="48"/>
  <c r="I433" i="48" s="1"/>
  <c r="L105" i="48"/>
  <c r="H105" i="48" s="1"/>
  <c r="K187" i="48"/>
  <c r="G187" i="48" s="1"/>
  <c r="L433" i="48"/>
  <c r="H433" i="48" s="1"/>
  <c r="K23" i="48"/>
  <c r="G23" i="48" s="1"/>
  <c r="M187" i="48"/>
  <c r="I187" i="48" s="1"/>
  <c r="K433" i="48"/>
  <c r="G433" i="48" s="1"/>
  <c r="K269" i="48"/>
  <c r="G269" i="48" s="1"/>
  <c r="L515" i="48"/>
  <c r="H515" i="48" s="1"/>
  <c r="M23" i="48"/>
  <c r="I23" i="48" s="1"/>
  <c r="L269" i="48"/>
  <c r="H269" i="48" s="1"/>
  <c r="L351" i="48"/>
  <c r="H351" i="48" s="1"/>
  <c r="M105" i="48"/>
  <c r="I105" i="48" s="1"/>
  <c r="K351" i="48"/>
  <c r="G351" i="48" s="1"/>
  <c r="M351" i="48"/>
  <c r="I351" i="48" s="1"/>
  <c r="K515" i="48"/>
  <c r="G515" i="48" s="1"/>
  <c r="L118" i="48"/>
  <c r="H118" i="48" s="1"/>
  <c r="M364" i="48"/>
  <c r="I364" i="48" s="1"/>
  <c r="L528" i="48"/>
  <c r="H528" i="48" s="1"/>
  <c r="K118" i="48"/>
  <c r="G118" i="48" s="1"/>
  <c r="L364" i="48"/>
  <c r="H364" i="48" s="1"/>
  <c r="K200" i="48"/>
  <c r="G200" i="48" s="1"/>
  <c r="K364" i="48"/>
  <c r="G364" i="48" s="1"/>
  <c r="K36" i="48"/>
  <c r="G36" i="48" s="1"/>
  <c r="L200" i="48"/>
  <c r="H200" i="48" s="1"/>
  <c r="K446" i="48"/>
  <c r="G446" i="48" s="1"/>
  <c r="M446" i="48"/>
  <c r="I446" i="48" s="1"/>
  <c r="K528" i="48"/>
  <c r="G528" i="48" s="1"/>
  <c r="K282" i="48"/>
  <c r="G282" i="48" s="1"/>
  <c r="M36" i="48"/>
  <c r="I36" i="48" s="1"/>
  <c r="L446" i="48"/>
  <c r="H446" i="48" s="1"/>
  <c r="L36" i="48"/>
  <c r="H36" i="48" s="1"/>
  <c r="M528" i="48"/>
  <c r="I528" i="48" s="1"/>
  <c r="M118" i="48"/>
  <c r="I118" i="48" s="1"/>
  <c r="L282" i="48"/>
  <c r="H282" i="48" s="1"/>
  <c r="M200" i="48"/>
  <c r="I200" i="48" s="1"/>
  <c r="M282" i="48"/>
  <c r="I282" i="48" s="1"/>
  <c r="K44" i="41"/>
  <c r="L44" i="41"/>
  <c r="L18" i="48"/>
  <c r="H18" i="48" s="1"/>
  <c r="L264" i="48"/>
  <c r="H264" i="48" s="1"/>
  <c r="K428" i="48"/>
  <c r="G428" i="48" s="1"/>
  <c r="L100" i="48"/>
  <c r="H100" i="48" s="1"/>
  <c r="L346" i="48"/>
  <c r="H346" i="48" s="1"/>
  <c r="M510" i="48"/>
  <c r="I510" i="48" s="1"/>
  <c r="K18" i="48"/>
  <c r="G18" i="48" s="1"/>
  <c r="K346" i="48"/>
  <c r="G346" i="48" s="1"/>
  <c r="M182" i="48"/>
  <c r="I182" i="48" s="1"/>
  <c r="M346" i="48"/>
  <c r="I346" i="48" s="1"/>
  <c r="M100" i="48"/>
  <c r="I100" i="48" s="1"/>
  <c r="L510" i="48"/>
  <c r="H510" i="48" s="1"/>
  <c r="L182" i="48"/>
  <c r="H182" i="48" s="1"/>
  <c r="K182" i="48"/>
  <c r="G182" i="48" s="1"/>
  <c r="M264" i="48"/>
  <c r="I264" i="48" s="1"/>
  <c r="K510" i="48"/>
  <c r="G510" i="48" s="1"/>
  <c r="L428" i="48"/>
  <c r="H428" i="48" s="1"/>
  <c r="K100" i="48"/>
  <c r="G100" i="48" s="1"/>
  <c r="M18" i="48"/>
  <c r="I18" i="48" s="1"/>
  <c r="K264" i="48"/>
  <c r="G264" i="48" s="1"/>
  <c r="M428" i="48"/>
  <c r="I428" i="48" s="1"/>
  <c r="L6" i="48"/>
  <c r="H6" i="48" s="1"/>
  <c r="L88" i="48"/>
  <c r="H88" i="48" s="1"/>
  <c r="L498" i="48"/>
  <c r="H498" i="48" s="1"/>
  <c r="K6" i="48"/>
  <c r="G6" i="48" s="1"/>
  <c r="K88" i="48"/>
  <c r="G88" i="48" s="1"/>
  <c r="M416" i="48"/>
  <c r="I416" i="48" s="1"/>
  <c r="M252" i="48"/>
  <c r="I252" i="48" s="1"/>
  <c r="M88" i="48"/>
  <c r="I88" i="48" s="1"/>
  <c r="M498" i="48"/>
  <c r="I498" i="48" s="1"/>
  <c r="K170" i="48"/>
  <c r="G170" i="48" s="1"/>
  <c r="K334" i="48"/>
  <c r="G334" i="48" s="1"/>
  <c r="K416" i="48"/>
  <c r="G416" i="48" s="1"/>
  <c r="L170" i="48"/>
  <c r="H170" i="48" s="1"/>
  <c r="M334" i="48"/>
  <c r="I334" i="48" s="1"/>
  <c r="L334" i="48"/>
  <c r="H334" i="48" s="1"/>
  <c r="M6" i="48"/>
  <c r="I6" i="48" s="1"/>
  <c r="L416" i="48"/>
  <c r="H416" i="48" s="1"/>
  <c r="K498" i="48"/>
  <c r="G498" i="48" s="1"/>
  <c r="M170" i="48"/>
  <c r="I170" i="48" s="1"/>
  <c r="L252" i="48"/>
  <c r="H252" i="48" s="1"/>
  <c r="K252" i="48"/>
  <c r="G252" i="48" s="1"/>
  <c r="K7" i="48"/>
  <c r="G7" i="48" s="1"/>
  <c r="K335" i="48"/>
  <c r="G335" i="48" s="1"/>
  <c r="M171" i="48"/>
  <c r="I171" i="48" s="1"/>
  <c r="M335" i="48"/>
  <c r="I335" i="48" s="1"/>
  <c r="L171" i="48"/>
  <c r="H171" i="48" s="1"/>
  <c r="K417" i="48"/>
  <c r="G417" i="48" s="1"/>
  <c r="K89" i="48"/>
  <c r="G89" i="48" s="1"/>
  <c r="M253" i="48"/>
  <c r="I253" i="48" s="1"/>
  <c r="M499" i="48"/>
  <c r="I499" i="48" s="1"/>
  <c r="L89" i="48"/>
  <c r="H89" i="48" s="1"/>
  <c r="L499" i="48"/>
  <c r="H499" i="48" s="1"/>
  <c r="L7" i="48"/>
  <c r="H7" i="48" s="1"/>
  <c r="M89" i="48"/>
  <c r="I89" i="48" s="1"/>
  <c r="M417" i="48"/>
  <c r="I417" i="48" s="1"/>
  <c r="L417" i="48"/>
  <c r="H417" i="48" s="1"/>
  <c r="M7" i="48"/>
  <c r="I7" i="48" s="1"/>
  <c r="K499" i="48"/>
  <c r="G499" i="48" s="1"/>
  <c r="L253" i="48"/>
  <c r="H253" i="48" s="1"/>
  <c r="K253" i="48"/>
  <c r="G253" i="48" s="1"/>
  <c r="L335" i="48"/>
  <c r="H335" i="48" s="1"/>
  <c r="K171" i="48"/>
  <c r="G171" i="48" s="1"/>
  <c r="L176" i="48"/>
  <c r="H176" i="48" s="1"/>
  <c r="K504" i="48"/>
  <c r="G504" i="48" s="1"/>
  <c r="K12" i="48"/>
  <c r="G12" i="48" s="1"/>
  <c r="K176" i="48"/>
  <c r="G176" i="48" s="1"/>
  <c r="M422" i="48"/>
  <c r="I422" i="48" s="1"/>
  <c r="M12" i="48"/>
  <c r="I12" i="48" s="1"/>
  <c r="K258" i="48"/>
  <c r="G258" i="48" s="1"/>
  <c r="M504" i="48"/>
  <c r="I504" i="48" s="1"/>
  <c r="L12" i="48"/>
  <c r="H12" i="48" s="1"/>
  <c r="M258" i="48"/>
  <c r="I258" i="48" s="1"/>
  <c r="L422" i="48"/>
  <c r="H422" i="48" s="1"/>
  <c r="L340" i="48"/>
  <c r="H340" i="48" s="1"/>
  <c r="M94" i="48"/>
  <c r="I94" i="48" s="1"/>
  <c r="L504" i="48"/>
  <c r="H504" i="48" s="1"/>
  <c r="L94" i="48"/>
  <c r="H94" i="48" s="1"/>
  <c r="K422" i="48"/>
  <c r="G422" i="48" s="1"/>
  <c r="M176" i="48"/>
  <c r="I176" i="48" s="1"/>
  <c r="K340" i="48"/>
  <c r="G340" i="48" s="1"/>
  <c r="L258" i="48"/>
  <c r="H258" i="48" s="1"/>
  <c r="M340" i="48"/>
  <c r="I340" i="48" s="1"/>
  <c r="K94" i="48"/>
  <c r="G94" i="48" s="1"/>
  <c r="G201" i="63"/>
  <c r="G283" i="63"/>
  <c r="H529" i="63"/>
  <c r="H119" i="63"/>
  <c r="F283" i="63"/>
  <c r="G37" i="63"/>
  <c r="G447" i="63"/>
  <c r="F365" i="63"/>
  <c r="H283" i="63"/>
  <c r="G365" i="63"/>
  <c r="G529" i="63"/>
  <c r="G119" i="63"/>
  <c r="F119" i="63"/>
  <c r="H37" i="63"/>
  <c r="F529" i="63"/>
  <c r="F201" i="63"/>
  <c r="H365" i="63"/>
  <c r="F37" i="63"/>
  <c r="H201" i="63"/>
  <c r="F447" i="63"/>
  <c r="H447" i="63"/>
  <c r="M116" i="47"/>
  <c r="I116" i="47" s="1"/>
  <c r="K34" i="47"/>
  <c r="G34" i="47" s="1"/>
  <c r="K280" i="49"/>
  <c r="G280" i="49" s="1"/>
  <c r="L362" i="47"/>
  <c r="H362" i="47" s="1"/>
  <c r="M444" i="49"/>
  <c r="I444" i="49" s="1"/>
  <c r="M34" i="47"/>
  <c r="I34" i="47" s="1"/>
  <c r="M198" i="49"/>
  <c r="I198" i="49" s="1"/>
  <c r="M198" i="47"/>
  <c r="I198" i="47" s="1"/>
  <c r="K444" i="49"/>
  <c r="G444" i="49" s="1"/>
  <c r="M444" i="47"/>
  <c r="I444" i="47" s="1"/>
  <c r="K34" i="49"/>
  <c r="G34" i="49" s="1"/>
  <c r="L198" i="49"/>
  <c r="H198" i="49" s="1"/>
  <c r="M280" i="47"/>
  <c r="I280" i="47" s="1"/>
  <c r="M526" i="49"/>
  <c r="I526" i="49" s="1"/>
  <c r="K526" i="47"/>
  <c r="G526" i="47" s="1"/>
  <c r="M34" i="49"/>
  <c r="I34" i="49" s="1"/>
  <c r="K198" i="49"/>
  <c r="G198" i="49" s="1"/>
  <c r="K280" i="47"/>
  <c r="G280" i="47" s="1"/>
  <c r="K362" i="47"/>
  <c r="G362" i="47" s="1"/>
  <c r="L526" i="47"/>
  <c r="H526" i="47" s="1"/>
  <c r="L34" i="47"/>
  <c r="H34" i="47" s="1"/>
  <c r="L280" i="47"/>
  <c r="H280" i="47" s="1"/>
  <c r="K198" i="47"/>
  <c r="G198" i="47" s="1"/>
  <c r="L444" i="49"/>
  <c r="H444" i="49" s="1"/>
  <c r="L116" i="49"/>
  <c r="H116" i="49" s="1"/>
  <c r="L198" i="47"/>
  <c r="H198" i="47" s="1"/>
  <c r="K526" i="49"/>
  <c r="G526" i="49" s="1"/>
  <c r="K116" i="47"/>
  <c r="G116" i="47" s="1"/>
  <c r="L280" i="49"/>
  <c r="H280" i="49" s="1"/>
  <c r="M362" i="47"/>
  <c r="I362" i="47" s="1"/>
  <c r="L116" i="47"/>
  <c r="H116" i="47" s="1"/>
  <c r="L526" i="49"/>
  <c r="H526" i="49" s="1"/>
  <c r="K444" i="47"/>
  <c r="G444" i="47" s="1"/>
  <c r="L362" i="49"/>
  <c r="H362" i="49" s="1"/>
  <c r="L34" i="49"/>
  <c r="H34" i="49" s="1"/>
  <c r="M526" i="47"/>
  <c r="I526" i="47" s="1"/>
  <c r="M116" i="49"/>
  <c r="I116" i="49" s="1"/>
  <c r="K362" i="49"/>
  <c r="G362" i="49" s="1"/>
  <c r="K116" i="49"/>
  <c r="G116" i="49" s="1"/>
  <c r="L444" i="47"/>
  <c r="H444" i="47" s="1"/>
  <c r="M280" i="49"/>
  <c r="I280" i="49" s="1"/>
  <c r="M362" i="49"/>
  <c r="I362" i="49" s="1"/>
  <c r="M7" i="49"/>
  <c r="I7" i="49" s="1"/>
  <c r="K253" i="47"/>
  <c r="G253" i="47" s="1"/>
  <c r="M171" i="49"/>
  <c r="I171" i="49" s="1"/>
  <c r="L417" i="47"/>
  <c r="H417" i="47" s="1"/>
  <c r="L499" i="49"/>
  <c r="H499" i="49" s="1"/>
  <c r="M89" i="47"/>
  <c r="I89" i="47" s="1"/>
  <c r="K171" i="47"/>
  <c r="G171" i="47" s="1"/>
  <c r="M253" i="47"/>
  <c r="I253" i="47" s="1"/>
  <c r="K253" i="49"/>
  <c r="G253" i="49" s="1"/>
  <c r="K417" i="47"/>
  <c r="G417" i="47" s="1"/>
  <c r="K417" i="49"/>
  <c r="G417" i="49" s="1"/>
  <c r="L89" i="47"/>
  <c r="H89" i="47" s="1"/>
  <c r="L171" i="47"/>
  <c r="H171" i="47" s="1"/>
  <c r="L253" i="47"/>
  <c r="H253" i="47" s="1"/>
  <c r="K499" i="47"/>
  <c r="G499" i="47" s="1"/>
  <c r="K335" i="49"/>
  <c r="G335" i="49" s="1"/>
  <c r="K499" i="49"/>
  <c r="G499" i="49" s="1"/>
  <c r="K89" i="47"/>
  <c r="G89" i="47" s="1"/>
  <c r="K7" i="47"/>
  <c r="G7" i="47" s="1"/>
  <c r="M335" i="47"/>
  <c r="I335" i="47" s="1"/>
  <c r="L253" i="49"/>
  <c r="H253" i="49" s="1"/>
  <c r="M335" i="49"/>
  <c r="I335" i="49" s="1"/>
  <c r="M171" i="47"/>
  <c r="I171" i="47" s="1"/>
  <c r="L499" i="47"/>
  <c r="H499" i="47" s="1"/>
  <c r="L89" i="49"/>
  <c r="H89" i="49" s="1"/>
  <c r="M417" i="47"/>
  <c r="I417" i="47" s="1"/>
  <c r="K89" i="49"/>
  <c r="G89" i="49" s="1"/>
  <c r="M253" i="49"/>
  <c r="I253" i="49" s="1"/>
  <c r="K7" i="49"/>
  <c r="G7" i="49" s="1"/>
  <c r="L335" i="47"/>
  <c r="H335" i="47" s="1"/>
  <c r="L335" i="49"/>
  <c r="H335" i="49" s="1"/>
  <c r="M89" i="49"/>
  <c r="I89" i="49" s="1"/>
  <c r="K335" i="47"/>
  <c r="G335" i="47" s="1"/>
  <c r="L171" i="49"/>
  <c r="H171" i="49" s="1"/>
  <c r="M499" i="47"/>
  <c r="I499" i="47" s="1"/>
  <c r="K171" i="49"/>
  <c r="G171" i="49" s="1"/>
  <c r="L7" i="47"/>
  <c r="H7" i="47" s="1"/>
  <c r="M499" i="49"/>
  <c r="I499" i="49" s="1"/>
  <c r="L417" i="49"/>
  <c r="H417" i="49" s="1"/>
  <c r="M417" i="49"/>
  <c r="I417" i="49" s="1"/>
  <c r="M7" i="47"/>
  <c r="I7" i="47" s="1"/>
  <c r="L7" i="49"/>
  <c r="H7" i="49" s="1"/>
  <c r="K26" i="49"/>
  <c r="G26" i="49" s="1"/>
  <c r="L272" i="47"/>
  <c r="H272" i="47" s="1"/>
  <c r="M272" i="49"/>
  <c r="I272" i="49" s="1"/>
  <c r="M518" i="49"/>
  <c r="I518" i="49" s="1"/>
  <c r="M518" i="47"/>
  <c r="I518" i="47" s="1"/>
  <c r="L26" i="49"/>
  <c r="H26" i="49" s="1"/>
  <c r="K26" i="47"/>
  <c r="G26" i="47" s="1"/>
  <c r="L108" i="49"/>
  <c r="H108" i="49" s="1"/>
  <c r="M354" i="49"/>
  <c r="I354" i="49" s="1"/>
  <c r="K518" i="47"/>
  <c r="G518" i="47" s="1"/>
  <c r="L518" i="47"/>
  <c r="H518" i="47" s="1"/>
  <c r="M190" i="49"/>
  <c r="I190" i="49" s="1"/>
  <c r="L272" i="49"/>
  <c r="H272" i="49" s="1"/>
  <c r="K108" i="47"/>
  <c r="G108" i="47" s="1"/>
  <c r="L354" i="47"/>
  <c r="H354" i="47" s="1"/>
  <c r="L436" i="49"/>
  <c r="H436" i="49" s="1"/>
  <c r="K436" i="49"/>
  <c r="G436" i="49" s="1"/>
  <c r="L190" i="49"/>
  <c r="H190" i="49" s="1"/>
  <c r="M108" i="47"/>
  <c r="I108" i="47" s="1"/>
  <c r="M272" i="47"/>
  <c r="I272" i="47" s="1"/>
  <c r="K354" i="49"/>
  <c r="G354" i="49" s="1"/>
  <c r="K518" i="49"/>
  <c r="G518" i="49" s="1"/>
  <c r="M26" i="49"/>
  <c r="I26" i="49" s="1"/>
  <c r="K272" i="47"/>
  <c r="G272" i="47" s="1"/>
  <c r="L518" i="49"/>
  <c r="H518" i="49" s="1"/>
  <c r="M190" i="47"/>
  <c r="I190" i="47" s="1"/>
  <c r="K190" i="49"/>
  <c r="G190" i="49" s="1"/>
  <c r="K190" i="47"/>
  <c r="G190" i="47" s="1"/>
  <c r="M436" i="47"/>
  <c r="I436" i="47" s="1"/>
  <c r="L26" i="47"/>
  <c r="H26" i="47" s="1"/>
  <c r="K272" i="49"/>
  <c r="G272" i="49" s="1"/>
  <c r="M26" i="47"/>
  <c r="I26" i="47" s="1"/>
  <c r="L190" i="47"/>
  <c r="H190" i="47" s="1"/>
  <c r="L436" i="47"/>
  <c r="H436" i="47" s="1"/>
  <c r="K436" i="47"/>
  <c r="G436" i="47" s="1"/>
  <c r="M108" i="49"/>
  <c r="I108" i="49" s="1"/>
  <c r="M436" i="49"/>
  <c r="I436" i="49" s="1"/>
  <c r="K108" i="49"/>
  <c r="G108" i="49" s="1"/>
  <c r="K354" i="47"/>
  <c r="G354" i="47" s="1"/>
  <c r="M354" i="47"/>
  <c r="I354" i="47" s="1"/>
  <c r="L354" i="49"/>
  <c r="H354" i="49" s="1"/>
  <c r="L108" i="47"/>
  <c r="H108" i="47" s="1"/>
  <c r="L32" i="49"/>
  <c r="H32" i="49" s="1"/>
  <c r="K114" i="47"/>
  <c r="G114" i="47" s="1"/>
  <c r="K360" i="47"/>
  <c r="G360" i="47" s="1"/>
  <c r="L278" i="49"/>
  <c r="H278" i="49" s="1"/>
  <c r="K524" i="47"/>
  <c r="G524" i="47" s="1"/>
  <c r="M524" i="49"/>
  <c r="I524" i="49" s="1"/>
  <c r="K32" i="49"/>
  <c r="G32" i="49" s="1"/>
  <c r="M114" i="49"/>
  <c r="I114" i="49" s="1"/>
  <c r="M196" i="49"/>
  <c r="I196" i="49" s="1"/>
  <c r="K278" i="49"/>
  <c r="G278" i="49" s="1"/>
  <c r="L360" i="49"/>
  <c r="H360" i="49" s="1"/>
  <c r="K32" i="47"/>
  <c r="G32" i="47" s="1"/>
  <c r="L114" i="49"/>
  <c r="H114" i="49" s="1"/>
  <c r="L196" i="47"/>
  <c r="H196" i="47" s="1"/>
  <c r="L442" i="47"/>
  <c r="H442" i="47" s="1"/>
  <c r="M524" i="47"/>
  <c r="I524" i="47" s="1"/>
  <c r="M32" i="47"/>
  <c r="I32" i="47" s="1"/>
  <c r="M278" i="47"/>
  <c r="I278" i="47" s="1"/>
  <c r="K196" i="49"/>
  <c r="G196" i="49" s="1"/>
  <c r="K442" i="47"/>
  <c r="G442" i="47" s="1"/>
  <c r="L524" i="49"/>
  <c r="H524" i="49" s="1"/>
  <c r="M114" i="47"/>
  <c r="I114" i="47" s="1"/>
  <c r="M442" i="47"/>
  <c r="I442" i="47" s="1"/>
  <c r="K278" i="47"/>
  <c r="G278" i="47" s="1"/>
  <c r="M360" i="49"/>
  <c r="I360" i="49" s="1"/>
  <c r="L360" i="47"/>
  <c r="H360" i="47" s="1"/>
  <c r="L524" i="47"/>
  <c r="H524" i="47" s="1"/>
  <c r="M32" i="49"/>
  <c r="I32" i="49" s="1"/>
  <c r="L196" i="49"/>
  <c r="H196" i="49" s="1"/>
  <c r="K442" i="49"/>
  <c r="G442" i="49" s="1"/>
  <c r="M360" i="47"/>
  <c r="I360" i="47" s="1"/>
  <c r="M196" i="47"/>
  <c r="I196" i="47" s="1"/>
  <c r="K196" i="47"/>
  <c r="G196" i="47" s="1"/>
  <c r="L32" i="47"/>
  <c r="H32" i="47" s="1"/>
  <c r="K360" i="49"/>
  <c r="G360" i="49" s="1"/>
  <c r="K114" i="49"/>
  <c r="G114" i="49" s="1"/>
  <c r="L278" i="47"/>
  <c r="H278" i="47" s="1"/>
  <c r="L114" i="47"/>
  <c r="H114" i="47" s="1"/>
  <c r="L442" i="49"/>
  <c r="H442" i="49" s="1"/>
  <c r="M278" i="49"/>
  <c r="I278" i="49" s="1"/>
  <c r="M442" i="49"/>
  <c r="I442" i="49" s="1"/>
  <c r="K524" i="49"/>
  <c r="G524" i="49" s="1"/>
  <c r="H1250" i="42"/>
  <c r="G1496" i="42"/>
  <c r="G1742" i="42"/>
  <c r="I1906" i="42"/>
  <c r="I1332" i="42"/>
  <c r="I1824" i="42"/>
  <c r="G1824" i="42"/>
  <c r="G1250" i="42"/>
  <c r="G1332" i="42"/>
  <c r="I1496" i="42"/>
  <c r="I1742" i="42"/>
  <c r="G1906" i="42"/>
  <c r="G1988" i="42"/>
  <c r="I1414" i="42"/>
  <c r="H1414" i="42"/>
  <c r="H1496" i="42"/>
  <c r="H1332" i="42"/>
  <c r="H1578" i="42"/>
  <c r="H1742" i="42"/>
  <c r="H1988" i="42"/>
  <c r="G1578" i="42"/>
  <c r="I1250" i="42"/>
  <c r="H1906" i="42"/>
  <c r="H1660" i="42"/>
  <c r="G1414" i="42"/>
  <c r="I1578" i="42"/>
  <c r="H1824" i="42"/>
  <c r="G1660" i="42"/>
  <c r="I1660" i="42"/>
  <c r="I1988" i="42"/>
  <c r="I1255" i="42"/>
  <c r="I1501" i="42"/>
  <c r="H1665" i="42"/>
  <c r="G1911" i="42"/>
  <c r="G1255" i="42"/>
  <c r="G1501" i="42"/>
  <c r="I1747" i="42"/>
  <c r="H1993" i="42"/>
  <c r="I1337" i="42"/>
  <c r="H1501" i="42"/>
  <c r="H1747" i="42"/>
  <c r="G1993" i="42"/>
  <c r="H1337" i="42"/>
  <c r="I1583" i="42"/>
  <c r="G1747" i="42"/>
  <c r="H1911" i="42"/>
  <c r="I1419" i="42"/>
  <c r="I1993" i="42"/>
  <c r="H1583" i="42"/>
  <c r="I1911" i="42"/>
  <c r="G1583" i="42"/>
  <c r="H1255" i="42"/>
  <c r="G1665" i="42"/>
  <c r="G1337" i="42"/>
  <c r="G1419" i="42"/>
  <c r="H1419" i="42"/>
  <c r="G1829" i="42"/>
  <c r="I1665" i="42"/>
  <c r="I1829" i="42"/>
  <c r="H1829" i="42"/>
  <c r="I1330" i="42"/>
  <c r="I1494" i="42"/>
  <c r="G1740" i="42"/>
  <c r="H1986" i="42"/>
  <c r="H1330" i="42"/>
  <c r="I1576" i="42"/>
  <c r="H1740" i="42"/>
  <c r="H1904" i="42"/>
  <c r="G1330" i="42"/>
  <c r="H1576" i="42"/>
  <c r="H1822" i="42"/>
  <c r="G1904" i="42"/>
  <c r="I1412" i="42"/>
  <c r="G1576" i="42"/>
  <c r="I1822" i="42"/>
  <c r="H1658" i="42"/>
  <c r="H1248" i="42"/>
  <c r="G1658" i="42"/>
  <c r="I1248" i="42"/>
  <c r="I1658" i="42"/>
  <c r="H1412" i="42"/>
  <c r="G1822" i="42"/>
  <c r="I1740" i="42"/>
  <c r="I1986" i="42"/>
  <c r="G1986" i="42"/>
  <c r="G1248" i="42"/>
  <c r="G1412" i="42"/>
  <c r="G1494" i="42"/>
  <c r="H1494" i="42"/>
  <c r="I1904" i="42"/>
  <c r="K95" i="48"/>
  <c r="G95" i="48" s="1"/>
  <c r="L177" i="48"/>
  <c r="H177" i="48" s="1"/>
  <c r="L423" i="48"/>
  <c r="H423" i="48" s="1"/>
  <c r="K13" i="48"/>
  <c r="G13" i="48" s="1"/>
  <c r="K259" i="48"/>
  <c r="G259" i="48" s="1"/>
  <c r="K505" i="48"/>
  <c r="G505" i="48" s="1"/>
  <c r="M13" i="48"/>
  <c r="I13" i="48" s="1"/>
  <c r="L259" i="48"/>
  <c r="H259" i="48" s="1"/>
  <c r="M423" i="48"/>
  <c r="I423" i="48" s="1"/>
  <c r="M95" i="48"/>
  <c r="I95" i="48" s="1"/>
  <c r="M259" i="48"/>
  <c r="I259" i="48" s="1"/>
  <c r="K423" i="48"/>
  <c r="G423" i="48" s="1"/>
  <c r="L341" i="48"/>
  <c r="H341" i="48" s="1"/>
  <c r="K177" i="48"/>
  <c r="G177" i="48" s="1"/>
  <c r="M505" i="48"/>
  <c r="I505" i="48" s="1"/>
  <c r="L95" i="48"/>
  <c r="H95" i="48" s="1"/>
  <c r="L505" i="48"/>
  <c r="H505" i="48" s="1"/>
  <c r="L13" i="48"/>
  <c r="H13" i="48" s="1"/>
  <c r="K341" i="48"/>
  <c r="G341" i="48" s="1"/>
  <c r="M177" i="48"/>
  <c r="I177" i="48" s="1"/>
  <c r="M341" i="48"/>
  <c r="I341" i="48" s="1"/>
  <c r="L195" i="48"/>
  <c r="H195" i="48" s="1"/>
  <c r="M359" i="48"/>
  <c r="I359" i="48" s="1"/>
  <c r="M195" i="48"/>
  <c r="I195" i="48" s="1"/>
  <c r="L441" i="48"/>
  <c r="H441" i="48" s="1"/>
  <c r="M31" i="48"/>
  <c r="I31" i="48" s="1"/>
  <c r="K195" i="48"/>
  <c r="G195" i="48" s="1"/>
  <c r="K441" i="48"/>
  <c r="G441" i="48" s="1"/>
  <c r="L31" i="48"/>
  <c r="H31" i="48" s="1"/>
  <c r="L277" i="48"/>
  <c r="H277" i="48" s="1"/>
  <c r="M523" i="48"/>
  <c r="I523" i="48" s="1"/>
  <c r="M277" i="48"/>
  <c r="I277" i="48" s="1"/>
  <c r="K277" i="48"/>
  <c r="G277" i="48" s="1"/>
  <c r="L359" i="48"/>
  <c r="H359" i="48" s="1"/>
  <c r="K31" i="48"/>
  <c r="G31" i="48" s="1"/>
  <c r="K523" i="48"/>
  <c r="G523" i="48" s="1"/>
  <c r="K359" i="48"/>
  <c r="G359" i="48" s="1"/>
  <c r="L523" i="48"/>
  <c r="H523" i="48" s="1"/>
  <c r="M441" i="48"/>
  <c r="I441" i="48" s="1"/>
  <c r="M113" i="48"/>
  <c r="I113" i="48" s="1"/>
  <c r="K113" i="48"/>
  <c r="G113" i="48" s="1"/>
  <c r="L113" i="48"/>
  <c r="H113" i="48" s="1"/>
  <c r="L99" i="48"/>
  <c r="H99" i="48" s="1"/>
  <c r="L263" i="48"/>
  <c r="H263" i="48" s="1"/>
  <c r="L427" i="48"/>
  <c r="H427" i="48" s="1"/>
  <c r="K99" i="48"/>
  <c r="G99" i="48" s="1"/>
  <c r="K263" i="48"/>
  <c r="G263" i="48" s="1"/>
  <c r="K509" i="48"/>
  <c r="G509" i="48" s="1"/>
  <c r="M17" i="48"/>
  <c r="I17" i="48" s="1"/>
  <c r="M263" i="48"/>
  <c r="I263" i="48" s="1"/>
  <c r="K427" i="48"/>
  <c r="G427" i="48" s="1"/>
  <c r="L17" i="48"/>
  <c r="H17" i="48" s="1"/>
  <c r="M345" i="48"/>
  <c r="I345" i="48" s="1"/>
  <c r="M509" i="48"/>
  <c r="I509" i="48" s="1"/>
  <c r="K17" i="48"/>
  <c r="G17" i="48" s="1"/>
  <c r="L181" i="48"/>
  <c r="H181" i="48" s="1"/>
  <c r="K181" i="48"/>
  <c r="G181" i="48" s="1"/>
  <c r="L345" i="48"/>
  <c r="H345" i="48" s="1"/>
  <c r="M181" i="48"/>
  <c r="I181" i="48" s="1"/>
  <c r="K345" i="48"/>
  <c r="G345" i="48" s="1"/>
  <c r="M427" i="48"/>
  <c r="I427" i="48" s="1"/>
  <c r="M99" i="48"/>
  <c r="I99" i="48" s="1"/>
  <c r="L509" i="48"/>
  <c r="H509" i="48" s="1"/>
  <c r="M10" i="48"/>
  <c r="I10" i="48" s="1"/>
  <c r="K92" i="48"/>
  <c r="G92" i="48" s="1"/>
  <c r="K420" i="48"/>
  <c r="G420" i="48" s="1"/>
  <c r="K256" i="48"/>
  <c r="G256" i="48" s="1"/>
  <c r="K338" i="48"/>
  <c r="G338" i="48" s="1"/>
  <c r="M502" i="48"/>
  <c r="I502" i="48" s="1"/>
  <c r="M256" i="48"/>
  <c r="I256" i="48" s="1"/>
  <c r="M174" i="48"/>
  <c r="I174" i="48" s="1"/>
  <c r="L502" i="48"/>
  <c r="H502" i="48" s="1"/>
  <c r="L10" i="48"/>
  <c r="H10" i="48" s="1"/>
  <c r="L174" i="48"/>
  <c r="H174" i="48" s="1"/>
  <c r="M420" i="48"/>
  <c r="I420" i="48" s="1"/>
  <c r="L338" i="48"/>
  <c r="H338" i="48" s="1"/>
  <c r="L92" i="48"/>
  <c r="H92" i="48" s="1"/>
  <c r="M338" i="48"/>
  <c r="I338" i="48" s="1"/>
  <c r="L420" i="48"/>
  <c r="H420" i="48" s="1"/>
  <c r="K10" i="48"/>
  <c r="G10" i="48" s="1"/>
  <c r="K174" i="48"/>
  <c r="G174" i="48" s="1"/>
  <c r="L256" i="48"/>
  <c r="H256" i="48" s="1"/>
  <c r="K502" i="48"/>
  <c r="G502" i="48" s="1"/>
  <c r="M92" i="48"/>
  <c r="I92" i="48" s="1"/>
  <c r="L529" i="61"/>
  <c r="H529" i="61" s="1"/>
  <c r="J365" i="61"/>
  <c r="F365" i="61" s="1"/>
  <c r="J693" i="61"/>
  <c r="F693" i="61" s="1"/>
  <c r="K283" i="61"/>
  <c r="G283" i="61" s="1"/>
  <c r="L119" i="61"/>
  <c r="H119" i="61" s="1"/>
  <c r="L201" i="61"/>
  <c r="H201" i="61" s="1"/>
  <c r="K37" i="61"/>
  <c r="G37" i="61" s="1"/>
  <c r="J611" i="61"/>
  <c r="F611" i="61" s="1"/>
  <c r="J37" i="61"/>
  <c r="F37" i="61" s="1"/>
  <c r="K119" i="61"/>
  <c r="G119" i="61" s="1"/>
  <c r="K529" i="61"/>
  <c r="G529" i="61" s="1"/>
  <c r="J201" i="61"/>
  <c r="F201" i="61" s="1"/>
  <c r="L283" i="61"/>
  <c r="H283" i="61" s="1"/>
  <c r="J119" i="61"/>
  <c r="F119" i="61" s="1"/>
  <c r="K365" i="61"/>
  <c r="G365" i="61" s="1"/>
  <c r="L37" i="61"/>
  <c r="H37" i="61" s="1"/>
  <c r="L611" i="61"/>
  <c r="H611" i="61" s="1"/>
  <c r="J447" i="61"/>
  <c r="F447" i="61" s="1"/>
  <c r="L857" i="61"/>
  <c r="H857" i="61" s="1"/>
  <c r="J857" i="61"/>
  <c r="F857" i="61" s="1"/>
  <c r="K693" i="61"/>
  <c r="G693" i="61" s="1"/>
  <c r="K611" i="61"/>
  <c r="G611" i="61" s="1"/>
  <c r="L365" i="61"/>
  <c r="H365" i="61" s="1"/>
  <c r="K201" i="61"/>
  <c r="G201" i="61" s="1"/>
  <c r="K857" i="61"/>
  <c r="G857" i="61" s="1"/>
  <c r="J529" i="61"/>
  <c r="F529" i="61" s="1"/>
  <c r="L447" i="61"/>
  <c r="H447" i="61" s="1"/>
  <c r="L693" i="61"/>
  <c r="H693" i="61" s="1"/>
  <c r="L775" i="61"/>
  <c r="H775" i="61" s="1"/>
  <c r="K447" i="61"/>
  <c r="G447" i="61" s="1"/>
  <c r="J283" i="61"/>
  <c r="F283" i="61" s="1"/>
  <c r="J775" i="61"/>
  <c r="F775" i="61" s="1"/>
  <c r="K775" i="61"/>
  <c r="G775" i="61" s="1"/>
  <c r="P45" i="41"/>
  <c r="J45" i="41"/>
  <c r="R45" i="41"/>
  <c r="Q45" i="41"/>
  <c r="I45" i="41"/>
  <c r="N45" i="41"/>
  <c r="M45" i="41"/>
  <c r="T45" i="41"/>
  <c r="S45" i="41"/>
  <c r="O45" i="41"/>
  <c r="L37" i="48" l="1"/>
  <c r="H37" i="48" s="1"/>
  <c r="K201" i="48"/>
  <c r="G201" i="48" s="1"/>
  <c r="K447" i="48"/>
  <c r="G447" i="48" s="1"/>
  <c r="M529" i="48"/>
  <c r="I529" i="48" s="1"/>
  <c r="L201" i="48"/>
  <c r="H201" i="48" s="1"/>
  <c r="M119" i="48"/>
  <c r="I119" i="48" s="1"/>
  <c r="L283" i="48"/>
  <c r="H283" i="48" s="1"/>
  <c r="M447" i="48"/>
  <c r="I447" i="48" s="1"/>
  <c r="K283" i="48"/>
  <c r="G283" i="48" s="1"/>
  <c r="L447" i="48"/>
  <c r="H447" i="48" s="1"/>
  <c r="K119" i="48"/>
  <c r="G119" i="48" s="1"/>
  <c r="M283" i="48"/>
  <c r="I283" i="48" s="1"/>
  <c r="L529" i="48"/>
  <c r="H529" i="48" s="1"/>
  <c r="K37" i="48"/>
  <c r="G37" i="48" s="1"/>
  <c r="M201" i="48"/>
  <c r="I201" i="48" s="1"/>
  <c r="L119" i="48"/>
  <c r="H119" i="48" s="1"/>
  <c r="L365" i="48"/>
  <c r="H365" i="48" s="1"/>
  <c r="K529" i="48"/>
  <c r="G529" i="48" s="1"/>
  <c r="M37" i="48"/>
  <c r="I37" i="48" s="1"/>
  <c r="K365" i="48"/>
  <c r="G365" i="48" s="1"/>
  <c r="M365" i="48"/>
  <c r="I365" i="48" s="1"/>
  <c r="K45" i="41"/>
  <c r="L45" i="41"/>
  <c r="H1431" i="42"/>
  <c r="H1677" i="42"/>
  <c r="H1841" i="42"/>
  <c r="G1267" i="42"/>
  <c r="H1759" i="42"/>
  <c r="H1349" i="42"/>
  <c r="I1841" i="42"/>
  <c r="H1267" i="42"/>
  <c r="I1431" i="42"/>
  <c r="G1677" i="42"/>
  <c r="H1923" i="42"/>
  <c r="I1513" i="42"/>
  <c r="I1923" i="42"/>
  <c r="G1841" i="42"/>
  <c r="G1431" i="42"/>
  <c r="I1267" i="42"/>
  <c r="H1513" i="42"/>
  <c r="I1677" i="42"/>
  <c r="H2005" i="42"/>
  <c r="I2005" i="42"/>
  <c r="G1595" i="42"/>
  <c r="G1349" i="42"/>
  <c r="G1513" i="42"/>
  <c r="I1759" i="42"/>
  <c r="G2005" i="42"/>
  <c r="I1349" i="42"/>
  <c r="H1595" i="42"/>
  <c r="G1759" i="42"/>
  <c r="G1923" i="42"/>
  <c r="I1595" i="42"/>
  <c r="J202" i="61"/>
  <c r="F202" i="61" s="1"/>
  <c r="J858" i="61"/>
  <c r="F858" i="61" s="1"/>
  <c r="L858" i="61"/>
  <c r="H858" i="61" s="1"/>
  <c r="L612" i="61"/>
  <c r="H612" i="61" s="1"/>
  <c r="K612" i="61"/>
  <c r="G612" i="61" s="1"/>
  <c r="L38" i="61"/>
  <c r="H38" i="61" s="1"/>
  <c r="J284" i="61"/>
  <c r="F284" i="61" s="1"/>
  <c r="J366" i="61"/>
  <c r="F366" i="61" s="1"/>
  <c r="K202" i="61"/>
  <c r="G202" i="61" s="1"/>
  <c r="J530" i="61"/>
  <c r="F530" i="61" s="1"/>
  <c r="L530" i="61"/>
  <c r="H530" i="61" s="1"/>
  <c r="J612" i="61"/>
  <c r="F612" i="61" s="1"/>
  <c r="K776" i="61"/>
  <c r="G776" i="61" s="1"/>
  <c r="K448" i="61"/>
  <c r="G448" i="61" s="1"/>
  <c r="J38" i="61"/>
  <c r="F38" i="61" s="1"/>
  <c r="L202" i="61"/>
  <c r="H202" i="61" s="1"/>
  <c r="L284" i="61"/>
  <c r="H284" i="61" s="1"/>
  <c r="L776" i="61"/>
  <c r="H776" i="61" s="1"/>
  <c r="K120" i="61"/>
  <c r="G120" i="61" s="1"/>
  <c r="K38" i="61"/>
  <c r="G38" i="61" s="1"/>
  <c r="J448" i="61"/>
  <c r="F448" i="61" s="1"/>
  <c r="K284" i="61"/>
  <c r="G284" i="61" s="1"/>
  <c r="J694" i="61"/>
  <c r="F694" i="61" s="1"/>
  <c r="K858" i="61"/>
  <c r="G858" i="61" s="1"/>
  <c r="J776" i="61"/>
  <c r="F776" i="61" s="1"/>
  <c r="K366" i="61"/>
  <c r="G366" i="61" s="1"/>
  <c r="J120" i="61"/>
  <c r="F120" i="61" s="1"/>
  <c r="K530" i="61"/>
  <c r="G530" i="61" s="1"/>
  <c r="L694" i="61"/>
  <c r="H694" i="61" s="1"/>
  <c r="L366" i="61"/>
  <c r="H366" i="61" s="1"/>
  <c r="L448" i="61"/>
  <c r="H448" i="61" s="1"/>
  <c r="L120" i="61"/>
  <c r="H120" i="61" s="1"/>
  <c r="K694" i="61"/>
  <c r="G694" i="61" s="1"/>
  <c r="M46" i="41"/>
  <c r="R46" i="41"/>
  <c r="S46" i="41"/>
  <c r="T46" i="41"/>
  <c r="Q46" i="41"/>
  <c r="I46" i="41"/>
  <c r="N46" i="41"/>
  <c r="J46" i="41"/>
  <c r="P46" i="41"/>
  <c r="O46" i="41"/>
  <c r="H120" i="63"/>
  <c r="G366" i="63"/>
  <c r="G448" i="63"/>
  <c r="G284" i="63"/>
  <c r="F38" i="63"/>
  <c r="H366" i="63"/>
  <c r="F448" i="63"/>
  <c r="H284" i="63"/>
  <c r="F530" i="63"/>
  <c r="H530" i="63"/>
  <c r="G202" i="63"/>
  <c r="H38" i="63"/>
  <c r="F284" i="63"/>
  <c r="G530" i="63"/>
  <c r="H202" i="63"/>
  <c r="F366" i="63"/>
  <c r="G38" i="63"/>
  <c r="G120" i="63"/>
  <c r="F202" i="63"/>
  <c r="H448" i="63"/>
  <c r="F120" i="63"/>
  <c r="L285" i="45"/>
  <c r="H285" i="45" s="1"/>
  <c r="J777" i="45"/>
  <c r="F777" i="45" s="1"/>
  <c r="L203" i="45"/>
  <c r="H203" i="45" s="1"/>
  <c r="L121" i="45"/>
  <c r="H121" i="45" s="1"/>
  <c r="H121" i="42"/>
  <c r="I367" i="42"/>
  <c r="G613" i="42"/>
  <c r="I777" i="42"/>
  <c r="G1023" i="42"/>
  <c r="J39" i="45"/>
  <c r="F39" i="45" s="1"/>
  <c r="L859" i="45"/>
  <c r="H859" i="45" s="1"/>
  <c r="I203" i="42"/>
  <c r="H859" i="42"/>
  <c r="K613" i="45"/>
  <c r="G613" i="45" s="1"/>
  <c r="I531" i="42"/>
  <c r="K203" i="45"/>
  <c r="G203" i="45" s="1"/>
  <c r="G121" i="42"/>
  <c r="I1023" i="42"/>
  <c r="K367" i="45"/>
  <c r="G367" i="45" s="1"/>
  <c r="K859" i="45"/>
  <c r="G859" i="45" s="1"/>
  <c r="J859" i="45"/>
  <c r="F859" i="45" s="1"/>
  <c r="K695" i="45"/>
  <c r="G695" i="45" s="1"/>
  <c r="H203" i="42"/>
  <c r="G367" i="42"/>
  <c r="H613" i="42"/>
  <c r="I859" i="42"/>
  <c r="H1023" i="42"/>
  <c r="J613" i="45"/>
  <c r="F613" i="45" s="1"/>
  <c r="G449" i="42"/>
  <c r="H1105" i="42"/>
  <c r="J367" i="45"/>
  <c r="F367" i="45" s="1"/>
  <c r="I121" i="42"/>
  <c r="G941" i="42"/>
  <c r="J449" i="45"/>
  <c r="F449" i="45" s="1"/>
  <c r="H531" i="42"/>
  <c r="L39" i="45"/>
  <c r="H39" i="45" s="1"/>
  <c r="L777" i="45"/>
  <c r="H777" i="45" s="1"/>
  <c r="K531" i="45"/>
  <c r="G531" i="45" s="1"/>
  <c r="L531" i="45"/>
  <c r="H531" i="45" s="1"/>
  <c r="K121" i="45"/>
  <c r="G121" i="45" s="1"/>
  <c r="G203" i="42"/>
  <c r="I449" i="42"/>
  <c r="I613" i="42"/>
  <c r="G859" i="42"/>
  <c r="I1105" i="42"/>
  <c r="J203" i="45"/>
  <c r="F203" i="45" s="1"/>
  <c r="H39" i="42"/>
  <c r="I695" i="42"/>
  <c r="K449" i="45"/>
  <c r="G449" i="45" s="1"/>
  <c r="G777" i="42"/>
  <c r="K777" i="45"/>
  <c r="G777" i="45" s="1"/>
  <c r="H367" i="42"/>
  <c r="G1187" i="42"/>
  <c r="K39" i="45"/>
  <c r="G39" i="45" s="1"/>
  <c r="K285" i="45"/>
  <c r="G285" i="45" s="1"/>
  <c r="J531" i="45"/>
  <c r="F531" i="45" s="1"/>
  <c r="L449" i="45"/>
  <c r="H449" i="45" s="1"/>
  <c r="G39" i="42"/>
  <c r="H285" i="42"/>
  <c r="H449" i="42"/>
  <c r="H695" i="42"/>
  <c r="H941" i="42"/>
  <c r="G1105" i="42"/>
  <c r="J121" i="45"/>
  <c r="F121" i="45" s="1"/>
  <c r="L613" i="45"/>
  <c r="H613" i="45" s="1"/>
  <c r="J285" i="45"/>
  <c r="F285" i="45" s="1"/>
  <c r="J695" i="45"/>
  <c r="F695" i="45" s="1"/>
  <c r="I39" i="42"/>
  <c r="G285" i="42"/>
  <c r="G531" i="42"/>
  <c r="G695" i="42"/>
  <c r="I941" i="42"/>
  <c r="I1187" i="42"/>
  <c r="L367" i="45"/>
  <c r="H367" i="45" s="1"/>
  <c r="I285" i="42"/>
  <c r="H1187" i="42"/>
  <c r="L695" i="45"/>
  <c r="H695" i="45" s="1"/>
  <c r="H777" i="42"/>
  <c r="E47" i="41"/>
  <c r="F47" i="41"/>
  <c r="D48" i="41"/>
  <c r="G47" i="41"/>
  <c r="H47" i="41"/>
  <c r="M201" i="47"/>
  <c r="I201" i="47" s="1"/>
  <c r="M201" i="49"/>
  <c r="I201" i="49" s="1"/>
  <c r="M365" i="47"/>
  <c r="I365" i="47" s="1"/>
  <c r="K283" i="49"/>
  <c r="G283" i="49" s="1"/>
  <c r="L529" i="49"/>
  <c r="H529" i="49" s="1"/>
  <c r="K37" i="49"/>
  <c r="G37" i="49" s="1"/>
  <c r="K365" i="49"/>
  <c r="G365" i="49" s="1"/>
  <c r="M529" i="49"/>
  <c r="I529" i="49" s="1"/>
  <c r="K201" i="47"/>
  <c r="G201" i="47" s="1"/>
  <c r="K119" i="47"/>
  <c r="G119" i="47" s="1"/>
  <c r="K447" i="49"/>
  <c r="G447" i="49" s="1"/>
  <c r="M37" i="49"/>
  <c r="I37" i="49" s="1"/>
  <c r="M283" i="47"/>
  <c r="I283" i="47" s="1"/>
  <c r="L119" i="49"/>
  <c r="H119" i="49" s="1"/>
  <c r="L201" i="49"/>
  <c r="H201" i="49" s="1"/>
  <c r="L283" i="49"/>
  <c r="H283" i="49" s="1"/>
  <c r="K529" i="49"/>
  <c r="G529" i="49" s="1"/>
  <c r="K119" i="49"/>
  <c r="G119" i="49" s="1"/>
  <c r="K283" i="47"/>
  <c r="G283" i="47" s="1"/>
  <c r="K201" i="49"/>
  <c r="G201" i="49" s="1"/>
  <c r="L529" i="47"/>
  <c r="H529" i="47" s="1"/>
  <c r="M283" i="49"/>
  <c r="I283" i="49" s="1"/>
  <c r="L37" i="49"/>
  <c r="H37" i="49" s="1"/>
  <c r="L283" i="47"/>
  <c r="H283" i="47" s="1"/>
  <c r="M529" i="47"/>
  <c r="I529" i="47" s="1"/>
  <c r="L447" i="47"/>
  <c r="H447" i="47" s="1"/>
  <c r="L365" i="49"/>
  <c r="H365" i="49" s="1"/>
  <c r="L447" i="49"/>
  <c r="H447" i="49" s="1"/>
  <c r="K37" i="47"/>
  <c r="G37" i="47" s="1"/>
  <c r="M447" i="47"/>
  <c r="I447" i="47" s="1"/>
  <c r="M119" i="49"/>
  <c r="I119" i="49" s="1"/>
  <c r="L365" i="47"/>
  <c r="H365" i="47" s="1"/>
  <c r="L119" i="47"/>
  <c r="H119" i="47" s="1"/>
  <c r="M37" i="47"/>
  <c r="I37" i="47" s="1"/>
  <c r="L201" i="47"/>
  <c r="H201" i="47" s="1"/>
  <c r="K529" i="47"/>
  <c r="G529" i="47" s="1"/>
  <c r="K447" i="47"/>
  <c r="G447" i="47" s="1"/>
  <c r="M365" i="49"/>
  <c r="I365" i="49" s="1"/>
  <c r="M119" i="47"/>
  <c r="I119" i="47" s="1"/>
  <c r="L37" i="47"/>
  <c r="H37" i="47" s="1"/>
  <c r="M447" i="49"/>
  <c r="I447" i="49" s="1"/>
  <c r="K365" i="47"/>
  <c r="G365" i="47" s="1"/>
  <c r="M38" i="50"/>
  <c r="I38" i="50" s="1"/>
  <c r="K120" i="56"/>
  <c r="G120" i="56" s="1"/>
  <c r="M38" i="57"/>
  <c r="I38" i="57" s="1"/>
  <c r="L120" i="56"/>
  <c r="H120" i="56" s="1"/>
  <c r="L120" i="54"/>
  <c r="H120" i="54" s="1"/>
  <c r="L120" i="51"/>
  <c r="H120" i="51" s="1"/>
  <c r="L202" i="50"/>
  <c r="H202" i="50" s="1"/>
  <c r="L202" i="51"/>
  <c r="H202" i="51" s="1"/>
  <c r="M202" i="53"/>
  <c r="I202" i="53" s="1"/>
  <c r="M202" i="52"/>
  <c r="I202" i="52" s="1"/>
  <c r="M120" i="59"/>
  <c r="I120" i="59" s="1"/>
  <c r="L120" i="57"/>
  <c r="H120" i="57" s="1"/>
  <c r="L448" i="56"/>
  <c r="H448" i="56" s="1"/>
  <c r="L284" i="50"/>
  <c r="H284" i="50" s="1"/>
  <c r="K284" i="59"/>
  <c r="G284" i="59" s="1"/>
  <c r="K202" i="58"/>
  <c r="G202" i="58" s="1"/>
  <c r="K366" i="50"/>
  <c r="G366" i="50" s="1"/>
  <c r="M366" i="53"/>
  <c r="I366" i="53" s="1"/>
  <c r="K448" i="52"/>
  <c r="G448" i="52" s="1"/>
  <c r="L366" i="51"/>
  <c r="H366" i="51" s="1"/>
  <c r="M366" i="51"/>
  <c r="I366" i="51" s="1"/>
  <c r="K366" i="58"/>
  <c r="G366" i="58" s="1"/>
  <c r="L530" i="53"/>
  <c r="H530" i="53" s="1"/>
  <c r="L530" i="59"/>
  <c r="H530" i="59" s="1"/>
  <c r="K448" i="53"/>
  <c r="G448" i="53" s="1"/>
  <c r="L448" i="57"/>
  <c r="H448" i="57" s="1"/>
  <c r="L530" i="57"/>
  <c r="H530" i="57" s="1"/>
  <c r="K120" i="55"/>
  <c r="G120" i="55" s="1"/>
  <c r="M38" i="52"/>
  <c r="I38" i="52" s="1"/>
  <c r="L202" i="56"/>
  <c r="H202" i="56" s="1"/>
  <c r="M530" i="56"/>
  <c r="I530" i="56" s="1"/>
  <c r="K284" i="55"/>
  <c r="G284" i="55" s="1"/>
  <c r="L366" i="53"/>
  <c r="H366" i="53" s="1"/>
  <c r="M366" i="58"/>
  <c r="I366" i="58" s="1"/>
  <c r="M366" i="57"/>
  <c r="I366" i="57" s="1"/>
  <c r="L120" i="53"/>
  <c r="H120" i="53" s="1"/>
  <c r="M202" i="50"/>
  <c r="I202" i="50" s="1"/>
  <c r="M284" i="56"/>
  <c r="I284" i="56" s="1"/>
  <c r="L202" i="58"/>
  <c r="H202" i="58" s="1"/>
  <c r="L284" i="58"/>
  <c r="H284" i="58" s="1"/>
  <c r="M530" i="59"/>
  <c r="I530" i="59" s="1"/>
  <c r="M530" i="57"/>
  <c r="I530" i="57" s="1"/>
  <c r="L120" i="55"/>
  <c r="H120" i="55" s="1"/>
  <c r="K38" i="53"/>
  <c r="G38" i="53" s="1"/>
  <c r="K366" i="56"/>
  <c r="G366" i="56" s="1"/>
  <c r="M284" i="54"/>
  <c r="I284" i="54" s="1"/>
  <c r="L284" i="55"/>
  <c r="H284" i="55" s="1"/>
  <c r="L366" i="55"/>
  <c r="H366" i="55" s="1"/>
  <c r="M530" i="53"/>
  <c r="I530" i="53" s="1"/>
  <c r="M38" i="54"/>
  <c r="I38" i="54" s="1"/>
  <c r="L202" i="53"/>
  <c r="H202" i="53" s="1"/>
  <c r="L120" i="52"/>
  <c r="H120" i="52" s="1"/>
  <c r="L284" i="53"/>
  <c r="H284" i="53" s="1"/>
  <c r="M448" i="54"/>
  <c r="I448" i="54" s="1"/>
  <c r="K530" i="51"/>
  <c r="G530" i="51" s="1"/>
  <c r="K38" i="51"/>
  <c r="G38" i="51" s="1"/>
  <c r="K38" i="55"/>
  <c r="G38" i="55" s="1"/>
  <c r="L38" i="56"/>
  <c r="H38" i="56" s="1"/>
  <c r="L38" i="52"/>
  <c r="H38" i="52" s="1"/>
  <c r="L38" i="53"/>
  <c r="H38" i="53" s="1"/>
  <c r="K38" i="59"/>
  <c r="G38" i="59" s="1"/>
  <c r="K120" i="50"/>
  <c r="G120" i="50" s="1"/>
  <c r="K202" i="54"/>
  <c r="G202" i="54" s="1"/>
  <c r="K202" i="59"/>
  <c r="G202" i="59" s="1"/>
  <c r="L202" i="52"/>
  <c r="H202" i="52" s="1"/>
  <c r="K202" i="56"/>
  <c r="G202" i="56" s="1"/>
  <c r="L202" i="55"/>
  <c r="H202" i="55" s="1"/>
  <c r="L366" i="54"/>
  <c r="H366" i="54" s="1"/>
  <c r="K202" i="57"/>
  <c r="G202" i="57" s="1"/>
  <c r="M284" i="55"/>
  <c r="I284" i="55" s="1"/>
  <c r="L202" i="57"/>
  <c r="H202" i="57" s="1"/>
  <c r="K284" i="58"/>
  <c r="G284" i="58" s="1"/>
  <c r="K366" i="59"/>
  <c r="G366" i="59" s="1"/>
  <c r="M284" i="58"/>
  <c r="I284" i="58" s="1"/>
  <c r="K366" i="51"/>
  <c r="G366" i="51" s="1"/>
  <c r="K448" i="50"/>
  <c r="G448" i="50" s="1"/>
  <c r="K366" i="57"/>
  <c r="G366" i="57" s="1"/>
  <c r="M530" i="51"/>
  <c r="I530" i="51" s="1"/>
  <c r="M448" i="59"/>
  <c r="I448" i="59" s="1"/>
  <c r="L448" i="55"/>
  <c r="H448" i="55" s="1"/>
  <c r="K448" i="58"/>
  <c r="G448" i="58" s="1"/>
  <c r="K38" i="50"/>
  <c r="G38" i="50" s="1"/>
  <c r="M38" i="59"/>
  <c r="I38" i="59" s="1"/>
  <c r="M120" i="50"/>
  <c r="I120" i="50" s="1"/>
  <c r="M120" i="52"/>
  <c r="I120" i="52" s="1"/>
  <c r="K202" i="55"/>
  <c r="G202" i="55" s="1"/>
  <c r="M284" i="51"/>
  <c r="I284" i="51" s="1"/>
  <c r="M284" i="57"/>
  <c r="I284" i="57" s="1"/>
  <c r="L530" i="54"/>
  <c r="H530" i="54" s="1"/>
  <c r="L530" i="50"/>
  <c r="H530" i="50" s="1"/>
  <c r="M530" i="58"/>
  <c r="I530" i="58" s="1"/>
  <c r="K120" i="54"/>
  <c r="G120" i="54" s="1"/>
  <c r="K284" i="56"/>
  <c r="G284" i="56" s="1"/>
  <c r="L530" i="56"/>
  <c r="H530" i="56" s="1"/>
  <c r="M448" i="52"/>
  <c r="I448" i="52" s="1"/>
  <c r="K448" i="55"/>
  <c r="G448" i="55" s="1"/>
  <c r="L38" i="51"/>
  <c r="H38" i="51" s="1"/>
  <c r="L202" i="54"/>
  <c r="H202" i="54" s="1"/>
  <c r="K284" i="52"/>
  <c r="G284" i="52" s="1"/>
  <c r="M284" i="59"/>
  <c r="I284" i="59" s="1"/>
  <c r="L366" i="57"/>
  <c r="H366" i="57" s="1"/>
  <c r="L448" i="58"/>
  <c r="H448" i="58" s="1"/>
  <c r="M120" i="53"/>
  <c r="I120" i="53" s="1"/>
  <c r="K120" i="51"/>
  <c r="G120" i="51" s="1"/>
  <c r="L284" i="52"/>
  <c r="H284" i="52" s="1"/>
  <c r="L284" i="59"/>
  <c r="H284" i="59" s="1"/>
  <c r="M530" i="54"/>
  <c r="I530" i="54" s="1"/>
  <c r="M448" i="55"/>
  <c r="I448" i="55" s="1"/>
  <c r="M448" i="58"/>
  <c r="I448" i="58" s="1"/>
  <c r="M38" i="56"/>
  <c r="I38" i="56" s="1"/>
  <c r="M120" i="51"/>
  <c r="I120" i="51" s="1"/>
  <c r="M38" i="51"/>
  <c r="I38" i="51" s="1"/>
  <c r="K38" i="52"/>
  <c r="G38" i="52" s="1"/>
  <c r="K38" i="57"/>
  <c r="G38" i="57" s="1"/>
  <c r="L38" i="54"/>
  <c r="H38" i="54" s="1"/>
  <c r="M120" i="58"/>
  <c r="I120" i="58" s="1"/>
  <c r="K202" i="53"/>
  <c r="G202" i="53" s="1"/>
  <c r="K284" i="54"/>
  <c r="G284" i="54" s="1"/>
  <c r="M202" i="56"/>
  <c r="I202" i="56" s="1"/>
  <c r="K120" i="59"/>
  <c r="G120" i="59" s="1"/>
  <c r="M284" i="52"/>
  <c r="I284" i="52" s="1"/>
  <c r="K448" i="56"/>
  <c r="G448" i="56" s="1"/>
  <c r="K366" i="52"/>
  <c r="G366" i="52" s="1"/>
  <c r="L366" i="52"/>
  <c r="H366" i="52" s="1"/>
  <c r="M284" i="53"/>
  <c r="I284" i="53" s="1"/>
  <c r="M366" i="50"/>
  <c r="I366" i="50" s="1"/>
  <c r="K284" i="57"/>
  <c r="G284" i="57" s="1"/>
  <c r="K448" i="54"/>
  <c r="G448" i="54" s="1"/>
  <c r="K366" i="55"/>
  <c r="G366" i="55" s="1"/>
  <c r="L448" i="51"/>
  <c r="H448" i="51" s="1"/>
  <c r="K530" i="59"/>
  <c r="G530" i="59" s="1"/>
  <c r="M448" i="50"/>
  <c r="I448" i="50" s="1"/>
  <c r="L448" i="50"/>
  <c r="H448" i="50" s="1"/>
  <c r="K530" i="50"/>
  <c r="G530" i="50" s="1"/>
  <c r="K530" i="58"/>
  <c r="G530" i="58" s="1"/>
  <c r="K120" i="53"/>
  <c r="G120" i="53" s="1"/>
  <c r="L38" i="57"/>
  <c r="H38" i="57" s="1"/>
  <c r="L202" i="59"/>
  <c r="H202" i="59" s="1"/>
  <c r="M202" i="54"/>
  <c r="I202" i="54" s="1"/>
  <c r="M448" i="56"/>
  <c r="I448" i="56" s="1"/>
  <c r="M366" i="55"/>
  <c r="I366" i="55" s="1"/>
  <c r="M448" i="53"/>
  <c r="I448" i="53" s="1"/>
  <c r="L530" i="51"/>
  <c r="H530" i="51" s="1"/>
  <c r="K38" i="54"/>
  <c r="G38" i="54" s="1"/>
  <c r="M202" i="51"/>
  <c r="I202" i="51" s="1"/>
  <c r="M202" i="55"/>
  <c r="I202" i="55" s="1"/>
  <c r="L284" i="51"/>
  <c r="H284" i="51" s="1"/>
  <c r="L366" i="59"/>
  <c r="H366" i="59" s="1"/>
  <c r="L366" i="58"/>
  <c r="H366" i="58" s="1"/>
  <c r="M448" i="57"/>
  <c r="I448" i="57" s="1"/>
  <c r="M38" i="58"/>
  <c r="I38" i="58" s="1"/>
  <c r="K202" i="50"/>
  <c r="G202" i="50" s="1"/>
  <c r="K202" i="52"/>
  <c r="G202" i="52" s="1"/>
  <c r="M202" i="58"/>
  <c r="I202" i="58" s="1"/>
  <c r="K366" i="53"/>
  <c r="G366" i="53" s="1"/>
  <c r="L448" i="53"/>
  <c r="H448" i="53" s="1"/>
  <c r="K448" i="57"/>
  <c r="G448" i="57" s="1"/>
  <c r="L38" i="50"/>
  <c r="H38" i="50" s="1"/>
  <c r="L38" i="55"/>
  <c r="H38" i="55" s="1"/>
  <c r="K202" i="51"/>
  <c r="G202" i="51" s="1"/>
  <c r="M366" i="54"/>
  <c r="I366" i="54" s="1"/>
  <c r="M284" i="50"/>
  <c r="I284" i="50" s="1"/>
  <c r="L448" i="54"/>
  <c r="H448" i="54" s="1"/>
  <c r="M530" i="50"/>
  <c r="I530" i="50" s="1"/>
  <c r="M120" i="55"/>
  <c r="I120" i="55" s="1"/>
  <c r="K38" i="56"/>
  <c r="G38" i="56" s="1"/>
  <c r="L38" i="58"/>
  <c r="H38" i="58" s="1"/>
  <c r="M38" i="55"/>
  <c r="I38" i="55" s="1"/>
  <c r="M120" i="56"/>
  <c r="I120" i="56" s="1"/>
  <c r="K120" i="52"/>
  <c r="G120" i="52" s="1"/>
  <c r="L120" i="50"/>
  <c r="H120" i="50" s="1"/>
  <c r="L284" i="54"/>
  <c r="H284" i="54" s="1"/>
  <c r="M366" i="56"/>
  <c r="I366" i="56" s="1"/>
  <c r="K120" i="57"/>
  <c r="G120" i="57" s="1"/>
  <c r="M120" i="57"/>
  <c r="I120" i="57" s="1"/>
  <c r="M202" i="59"/>
  <c r="I202" i="59" s="1"/>
  <c r="K366" i="54"/>
  <c r="G366" i="54" s="1"/>
  <c r="M202" i="57"/>
  <c r="I202" i="57" s="1"/>
  <c r="K284" i="51"/>
  <c r="G284" i="51" s="1"/>
  <c r="K284" i="53"/>
  <c r="G284" i="53" s="1"/>
  <c r="K530" i="52"/>
  <c r="G530" i="52" s="1"/>
  <c r="K530" i="54"/>
  <c r="G530" i="54" s="1"/>
  <c r="M366" i="59"/>
  <c r="I366" i="59" s="1"/>
  <c r="M530" i="52"/>
  <c r="I530" i="52" s="1"/>
  <c r="M530" i="55"/>
  <c r="I530" i="55" s="1"/>
  <c r="K530" i="55"/>
  <c r="G530" i="55" s="1"/>
  <c r="K448" i="51"/>
  <c r="G448" i="51" s="1"/>
  <c r="L448" i="59"/>
  <c r="H448" i="59" s="1"/>
  <c r="M448" i="51"/>
  <c r="I448" i="51" s="1"/>
  <c r="L530" i="58"/>
  <c r="H530" i="58" s="1"/>
  <c r="K38" i="58"/>
  <c r="G38" i="58" s="1"/>
  <c r="L38" i="59"/>
  <c r="H38" i="59" s="1"/>
  <c r="L120" i="58"/>
  <c r="H120" i="58" s="1"/>
  <c r="L120" i="59"/>
  <c r="H120" i="59" s="1"/>
  <c r="M366" i="52"/>
  <c r="I366" i="52" s="1"/>
  <c r="L448" i="52"/>
  <c r="H448" i="52" s="1"/>
  <c r="K448" i="59"/>
  <c r="G448" i="59" s="1"/>
  <c r="M120" i="54"/>
  <c r="I120" i="54" s="1"/>
  <c r="L366" i="56"/>
  <c r="H366" i="56" s="1"/>
  <c r="K530" i="56"/>
  <c r="G530" i="56" s="1"/>
  <c r="L366" i="50"/>
  <c r="H366" i="50" s="1"/>
  <c r="L530" i="52"/>
  <c r="H530" i="52" s="1"/>
  <c r="K530" i="53"/>
  <c r="G530" i="53" s="1"/>
  <c r="M38" i="53"/>
  <c r="I38" i="53" s="1"/>
  <c r="K120" i="58"/>
  <c r="G120" i="58" s="1"/>
  <c r="L284" i="56"/>
  <c r="H284" i="56" s="1"/>
  <c r="K284" i="50"/>
  <c r="G284" i="50" s="1"/>
  <c r="L284" i="57"/>
  <c r="H284" i="57" s="1"/>
  <c r="L530" i="55"/>
  <c r="H530" i="55" s="1"/>
  <c r="K530" i="57"/>
  <c r="G530" i="57" s="1"/>
  <c r="G39" i="63" l="1"/>
  <c r="G121" i="63"/>
  <c r="H203" i="63"/>
  <c r="H449" i="63"/>
  <c r="H121" i="63"/>
  <c r="F285" i="63"/>
  <c r="G203" i="63"/>
  <c r="F39" i="63"/>
  <c r="F531" i="63"/>
  <c r="F203" i="63"/>
  <c r="H531" i="63"/>
  <c r="H285" i="63"/>
  <c r="F367" i="63"/>
  <c r="G449" i="63"/>
  <c r="H367" i="63"/>
  <c r="G531" i="63"/>
  <c r="F449" i="63"/>
  <c r="G367" i="63"/>
  <c r="G285" i="63"/>
  <c r="H39" i="63"/>
  <c r="F121" i="63"/>
  <c r="M38" i="49"/>
  <c r="I38" i="49" s="1"/>
  <c r="M120" i="49"/>
  <c r="I120" i="49" s="1"/>
  <c r="K366" i="47"/>
  <c r="G366" i="47" s="1"/>
  <c r="M284" i="49"/>
  <c r="I284" i="49" s="1"/>
  <c r="M366" i="49"/>
  <c r="I366" i="49" s="1"/>
  <c r="K202" i="49"/>
  <c r="G202" i="49" s="1"/>
  <c r="K284" i="47"/>
  <c r="G284" i="47" s="1"/>
  <c r="K284" i="49"/>
  <c r="G284" i="49" s="1"/>
  <c r="M202" i="47"/>
  <c r="I202" i="47" s="1"/>
  <c r="K38" i="47"/>
  <c r="G38" i="47" s="1"/>
  <c r="M284" i="47"/>
  <c r="I284" i="47" s="1"/>
  <c r="M366" i="47"/>
  <c r="I366" i="47" s="1"/>
  <c r="M530" i="47"/>
  <c r="I530" i="47" s="1"/>
  <c r="M448" i="49"/>
  <c r="I448" i="49" s="1"/>
  <c r="L202" i="47"/>
  <c r="H202" i="47" s="1"/>
  <c r="L284" i="49"/>
  <c r="H284" i="49" s="1"/>
  <c r="L530" i="47"/>
  <c r="H530" i="47" s="1"/>
  <c r="L38" i="47"/>
  <c r="H38" i="47" s="1"/>
  <c r="L366" i="49"/>
  <c r="H366" i="49" s="1"/>
  <c r="L38" i="49"/>
  <c r="H38" i="49" s="1"/>
  <c r="K366" i="49"/>
  <c r="G366" i="49" s="1"/>
  <c r="K38" i="49"/>
  <c r="G38" i="49" s="1"/>
  <c r="K120" i="49"/>
  <c r="G120" i="49" s="1"/>
  <c r="L366" i="47"/>
  <c r="H366" i="47" s="1"/>
  <c r="L448" i="47"/>
  <c r="H448" i="47" s="1"/>
  <c r="L530" i="49"/>
  <c r="H530" i="49" s="1"/>
  <c r="L284" i="47"/>
  <c r="H284" i="47" s="1"/>
  <c r="L448" i="49"/>
  <c r="H448" i="49" s="1"/>
  <c r="K202" i="47"/>
  <c r="G202" i="47" s="1"/>
  <c r="K448" i="49"/>
  <c r="G448" i="49" s="1"/>
  <c r="L120" i="49"/>
  <c r="H120" i="49" s="1"/>
  <c r="K530" i="49"/>
  <c r="G530" i="49" s="1"/>
  <c r="K530" i="47"/>
  <c r="G530" i="47" s="1"/>
  <c r="L120" i="47"/>
  <c r="H120" i="47" s="1"/>
  <c r="K120" i="47"/>
  <c r="G120" i="47" s="1"/>
  <c r="M202" i="49"/>
  <c r="I202" i="49" s="1"/>
  <c r="K448" i="47"/>
  <c r="G448" i="47" s="1"/>
  <c r="M530" i="49"/>
  <c r="I530" i="49" s="1"/>
  <c r="M38" i="47"/>
  <c r="I38" i="47" s="1"/>
  <c r="M448" i="47"/>
  <c r="I448" i="47" s="1"/>
  <c r="M120" i="47"/>
  <c r="I120" i="47" s="1"/>
  <c r="L202" i="49"/>
  <c r="H202" i="49" s="1"/>
  <c r="L449" i="61"/>
  <c r="H449" i="61" s="1"/>
  <c r="J859" i="61"/>
  <c r="F859" i="61" s="1"/>
  <c r="L859" i="61"/>
  <c r="H859" i="61" s="1"/>
  <c r="K203" i="61"/>
  <c r="G203" i="61" s="1"/>
  <c r="K121" i="61"/>
  <c r="G121" i="61" s="1"/>
  <c r="J285" i="61"/>
  <c r="F285" i="61" s="1"/>
  <c r="K39" i="61"/>
  <c r="G39" i="61" s="1"/>
  <c r="K613" i="61"/>
  <c r="G613" i="61" s="1"/>
  <c r="K777" i="61"/>
  <c r="G777" i="61" s="1"/>
  <c r="L777" i="61"/>
  <c r="H777" i="61" s="1"/>
  <c r="J777" i="61"/>
  <c r="F777" i="61" s="1"/>
  <c r="K531" i="61"/>
  <c r="G531" i="61" s="1"/>
  <c r="L39" i="61"/>
  <c r="H39" i="61" s="1"/>
  <c r="J449" i="61"/>
  <c r="F449" i="61" s="1"/>
  <c r="J203" i="61"/>
  <c r="F203" i="61" s="1"/>
  <c r="J531" i="61"/>
  <c r="F531" i="61" s="1"/>
  <c r="L203" i="61"/>
  <c r="H203" i="61" s="1"/>
  <c r="K859" i="61"/>
  <c r="G859" i="61" s="1"/>
  <c r="L695" i="61"/>
  <c r="H695" i="61" s="1"/>
  <c r="K285" i="61"/>
  <c r="G285" i="61" s="1"/>
  <c r="K367" i="61"/>
  <c r="G367" i="61" s="1"/>
  <c r="K695" i="61"/>
  <c r="G695" i="61" s="1"/>
  <c r="L613" i="61"/>
  <c r="H613" i="61" s="1"/>
  <c r="L367" i="61"/>
  <c r="H367" i="61" s="1"/>
  <c r="L531" i="61"/>
  <c r="H531" i="61" s="1"/>
  <c r="J613" i="61"/>
  <c r="F613" i="61" s="1"/>
  <c r="L285" i="61"/>
  <c r="H285" i="61" s="1"/>
  <c r="J39" i="61"/>
  <c r="F39" i="61" s="1"/>
  <c r="J121" i="61"/>
  <c r="F121" i="61" s="1"/>
  <c r="J695" i="61"/>
  <c r="F695" i="61" s="1"/>
  <c r="J367" i="61"/>
  <c r="F367" i="61" s="1"/>
  <c r="L121" i="61"/>
  <c r="H121" i="61" s="1"/>
  <c r="K449" i="61"/>
  <c r="G449" i="61" s="1"/>
  <c r="I47" i="41"/>
  <c r="O47" i="41"/>
  <c r="P47" i="41"/>
  <c r="R47" i="41"/>
  <c r="N47" i="41"/>
  <c r="M47" i="41"/>
  <c r="Q47" i="41"/>
  <c r="J47" i="41"/>
  <c r="S47" i="41"/>
  <c r="T47" i="41"/>
  <c r="G1350" i="42"/>
  <c r="H1514" i="42"/>
  <c r="H1760" i="42"/>
  <c r="G1924" i="42"/>
  <c r="H1842" i="42"/>
  <c r="H1432" i="42"/>
  <c r="I1268" i="42"/>
  <c r="H2006" i="42"/>
  <c r="I1350" i="42"/>
  <c r="I1596" i="42"/>
  <c r="G1760" i="42"/>
  <c r="I2006" i="42"/>
  <c r="G1432" i="42"/>
  <c r="H1268" i="42"/>
  <c r="G1678" i="42"/>
  <c r="G1514" i="42"/>
  <c r="H1350" i="42"/>
  <c r="G1596" i="42"/>
  <c r="G1842" i="42"/>
  <c r="G2006" i="42"/>
  <c r="H1596" i="42"/>
  <c r="H1678" i="42"/>
  <c r="I1514" i="42"/>
  <c r="G1268" i="42"/>
  <c r="I1432" i="42"/>
  <c r="I1678" i="42"/>
  <c r="I1842" i="42"/>
  <c r="H1924" i="42"/>
  <c r="I1924" i="42"/>
  <c r="I1760" i="42"/>
  <c r="L39" i="50"/>
  <c r="H39" i="50" s="1"/>
  <c r="L121" i="52"/>
  <c r="H121" i="52" s="1"/>
  <c r="K39" i="51"/>
  <c r="G39" i="51" s="1"/>
  <c r="K121" i="52"/>
  <c r="G121" i="52" s="1"/>
  <c r="M39" i="52"/>
  <c r="I39" i="52" s="1"/>
  <c r="M121" i="50"/>
  <c r="I121" i="50" s="1"/>
  <c r="M121" i="58"/>
  <c r="I121" i="58" s="1"/>
  <c r="M121" i="59"/>
  <c r="I121" i="59" s="1"/>
  <c r="K285" i="54"/>
  <c r="G285" i="54" s="1"/>
  <c r="K121" i="55"/>
  <c r="G121" i="55" s="1"/>
  <c r="M203" i="53"/>
  <c r="I203" i="53" s="1"/>
  <c r="L203" i="58"/>
  <c r="H203" i="58" s="1"/>
  <c r="M203" i="57"/>
  <c r="I203" i="57" s="1"/>
  <c r="L285" i="59"/>
  <c r="H285" i="59" s="1"/>
  <c r="L285" i="50"/>
  <c r="H285" i="50" s="1"/>
  <c r="K285" i="55"/>
  <c r="G285" i="55" s="1"/>
  <c r="M285" i="57"/>
  <c r="I285" i="57" s="1"/>
  <c r="K367" i="58"/>
  <c r="G367" i="58" s="1"/>
  <c r="L449" i="52"/>
  <c r="H449" i="52" s="1"/>
  <c r="L449" i="59"/>
  <c r="H449" i="59" s="1"/>
  <c r="M367" i="56"/>
  <c r="I367" i="56" s="1"/>
  <c r="K531" i="55"/>
  <c r="G531" i="55" s="1"/>
  <c r="M531" i="51"/>
  <c r="I531" i="51" s="1"/>
  <c r="L531" i="51"/>
  <c r="H531" i="51" s="1"/>
  <c r="K449" i="57"/>
  <c r="G449" i="57" s="1"/>
  <c r="K531" i="57"/>
  <c r="G531" i="57" s="1"/>
  <c r="L39" i="56"/>
  <c r="H39" i="56" s="1"/>
  <c r="L39" i="55"/>
  <c r="H39" i="55" s="1"/>
  <c r="M121" i="51"/>
  <c r="I121" i="51" s="1"/>
  <c r="L203" i="56"/>
  <c r="H203" i="56" s="1"/>
  <c r="M285" i="50"/>
  <c r="I285" i="50" s="1"/>
  <c r="K367" i="59"/>
  <c r="G367" i="59" s="1"/>
  <c r="M531" i="52"/>
  <c r="I531" i="52" s="1"/>
  <c r="M531" i="57"/>
  <c r="I531" i="57" s="1"/>
  <c r="M367" i="51"/>
  <c r="I367" i="51" s="1"/>
  <c r="L531" i="53"/>
  <c r="H531" i="53" s="1"/>
  <c r="K121" i="56"/>
  <c r="G121" i="56" s="1"/>
  <c r="K203" i="54"/>
  <c r="G203" i="54" s="1"/>
  <c r="M449" i="54"/>
  <c r="I449" i="54" s="1"/>
  <c r="K203" i="51"/>
  <c r="G203" i="51" s="1"/>
  <c r="M285" i="53"/>
  <c r="I285" i="53" s="1"/>
  <c r="L367" i="51"/>
  <c r="H367" i="51" s="1"/>
  <c r="K531" i="53"/>
  <c r="G531" i="53" s="1"/>
  <c r="L39" i="52"/>
  <c r="H39" i="52" s="1"/>
  <c r="M203" i="52"/>
  <c r="I203" i="52" s="1"/>
  <c r="L203" i="50"/>
  <c r="H203" i="50" s="1"/>
  <c r="L285" i="51"/>
  <c r="H285" i="51" s="1"/>
  <c r="K367" i="56"/>
  <c r="G367" i="56" s="1"/>
  <c r="M449" i="57"/>
  <c r="I449" i="57" s="1"/>
  <c r="L531" i="55"/>
  <c r="H531" i="55" s="1"/>
  <c r="M39" i="51"/>
  <c r="I39" i="51" s="1"/>
  <c r="M39" i="56"/>
  <c r="I39" i="56" s="1"/>
  <c r="M39" i="57"/>
  <c r="I39" i="57" s="1"/>
  <c r="L39" i="53"/>
  <c r="H39" i="53" s="1"/>
  <c r="L39" i="59"/>
  <c r="H39" i="59" s="1"/>
  <c r="M203" i="54"/>
  <c r="I203" i="54" s="1"/>
  <c r="K121" i="57"/>
  <c r="G121" i="57" s="1"/>
  <c r="L203" i="59"/>
  <c r="H203" i="59" s="1"/>
  <c r="L449" i="54"/>
  <c r="H449" i="54" s="1"/>
  <c r="K367" i="54"/>
  <c r="G367" i="54" s="1"/>
  <c r="K203" i="55"/>
  <c r="G203" i="55" s="1"/>
  <c r="M285" i="59"/>
  <c r="I285" i="59" s="1"/>
  <c r="K285" i="59"/>
  <c r="G285" i="59" s="1"/>
  <c r="M203" i="58"/>
  <c r="I203" i="58" s="1"/>
  <c r="L285" i="56"/>
  <c r="H285" i="56" s="1"/>
  <c r="K285" i="53"/>
  <c r="G285" i="53" s="1"/>
  <c r="M285" i="51"/>
  <c r="I285" i="51" s="1"/>
  <c r="M367" i="57"/>
  <c r="I367" i="57" s="1"/>
  <c r="M531" i="59"/>
  <c r="I531" i="59" s="1"/>
  <c r="K367" i="51"/>
  <c r="G367" i="51" s="1"/>
  <c r="M449" i="59"/>
  <c r="I449" i="59" s="1"/>
  <c r="L449" i="58"/>
  <c r="H449" i="58" s="1"/>
  <c r="K531" i="56"/>
  <c r="G531" i="56" s="1"/>
  <c r="M531" i="56"/>
  <c r="I531" i="56" s="1"/>
  <c r="K531" i="51"/>
  <c r="G531" i="51" s="1"/>
  <c r="M449" i="58"/>
  <c r="I449" i="58" s="1"/>
  <c r="L121" i="56"/>
  <c r="H121" i="56" s="1"/>
  <c r="K39" i="58"/>
  <c r="G39" i="58" s="1"/>
  <c r="L121" i="53"/>
  <c r="H121" i="53" s="1"/>
  <c r="K121" i="50"/>
  <c r="G121" i="50" s="1"/>
  <c r="M203" i="55"/>
  <c r="I203" i="55" s="1"/>
  <c r="L285" i="58"/>
  <c r="H285" i="58" s="1"/>
  <c r="K449" i="52"/>
  <c r="G449" i="52" s="1"/>
  <c r="K449" i="50"/>
  <c r="G449" i="50" s="1"/>
  <c r="M449" i="55"/>
  <c r="I449" i="55" s="1"/>
  <c r="K285" i="51"/>
  <c r="G285" i="51" s="1"/>
  <c r="L531" i="52"/>
  <c r="H531" i="52" s="1"/>
  <c r="M531" i="58"/>
  <c r="I531" i="58" s="1"/>
  <c r="M39" i="59"/>
  <c r="I39" i="59" s="1"/>
  <c r="K121" i="53"/>
  <c r="G121" i="53" s="1"/>
  <c r="L203" i="55"/>
  <c r="H203" i="55" s="1"/>
  <c r="K367" i="53"/>
  <c r="G367" i="53" s="1"/>
  <c r="L449" i="50"/>
  <c r="H449" i="50" s="1"/>
  <c r="M531" i="55"/>
  <c r="I531" i="55" s="1"/>
  <c r="M39" i="50"/>
  <c r="I39" i="50" s="1"/>
  <c r="L121" i="50"/>
  <c r="H121" i="50" s="1"/>
  <c r="L531" i="54"/>
  <c r="H531" i="54" s="1"/>
  <c r="L203" i="57"/>
  <c r="H203" i="57" s="1"/>
  <c r="L367" i="58"/>
  <c r="H367" i="58" s="1"/>
  <c r="M531" i="50"/>
  <c r="I531" i="50" s="1"/>
  <c r="L449" i="53"/>
  <c r="H449" i="53" s="1"/>
  <c r="M121" i="56"/>
  <c r="I121" i="56" s="1"/>
  <c r="M39" i="54"/>
  <c r="I39" i="54" s="1"/>
  <c r="K121" i="54"/>
  <c r="G121" i="54" s="1"/>
  <c r="M39" i="55"/>
  <c r="I39" i="55" s="1"/>
  <c r="M39" i="53"/>
  <c r="I39" i="53" s="1"/>
  <c r="K449" i="54"/>
  <c r="G449" i="54" s="1"/>
  <c r="L285" i="54"/>
  <c r="H285" i="54" s="1"/>
  <c r="K531" i="54"/>
  <c r="G531" i="54" s="1"/>
  <c r="L367" i="54"/>
  <c r="H367" i="54" s="1"/>
  <c r="L121" i="51"/>
  <c r="H121" i="51" s="1"/>
  <c r="K203" i="50"/>
  <c r="G203" i="50" s="1"/>
  <c r="M285" i="52"/>
  <c r="I285" i="52" s="1"/>
  <c r="M203" i="51"/>
  <c r="I203" i="51" s="1"/>
  <c r="K285" i="58"/>
  <c r="G285" i="58" s="1"/>
  <c r="K285" i="50"/>
  <c r="G285" i="50" s="1"/>
  <c r="M367" i="52"/>
  <c r="I367" i="52" s="1"/>
  <c r="L285" i="53"/>
  <c r="H285" i="53" s="1"/>
  <c r="L367" i="56"/>
  <c r="H367" i="56" s="1"/>
  <c r="L367" i="50"/>
  <c r="H367" i="50" s="1"/>
  <c r="L367" i="53"/>
  <c r="H367" i="53" s="1"/>
  <c r="K531" i="52"/>
  <c r="G531" i="52" s="1"/>
  <c r="L449" i="51"/>
  <c r="H449" i="51" s="1"/>
  <c r="M449" i="56"/>
  <c r="I449" i="56" s="1"/>
  <c r="L449" i="56"/>
  <c r="H449" i="56" s="1"/>
  <c r="L531" i="58"/>
  <c r="H531" i="58" s="1"/>
  <c r="K531" i="50"/>
  <c r="G531" i="50" s="1"/>
  <c r="K39" i="52"/>
  <c r="G39" i="52" s="1"/>
  <c r="M121" i="57"/>
  <c r="I121" i="57" s="1"/>
  <c r="M121" i="55"/>
  <c r="I121" i="55" s="1"/>
  <c r="L203" i="51"/>
  <c r="H203" i="51" s="1"/>
  <c r="K285" i="57"/>
  <c r="G285" i="57" s="1"/>
  <c r="M449" i="52"/>
  <c r="I449" i="52" s="1"/>
  <c r="K367" i="50"/>
  <c r="G367" i="50" s="1"/>
  <c r="L531" i="56"/>
  <c r="H531" i="56" s="1"/>
  <c r="M449" i="53"/>
  <c r="I449" i="53" s="1"/>
  <c r="K367" i="55"/>
  <c r="G367" i="55" s="1"/>
  <c r="K531" i="59"/>
  <c r="G531" i="59" s="1"/>
  <c r="M449" i="51"/>
  <c r="I449" i="51" s="1"/>
  <c r="L121" i="54"/>
  <c r="H121" i="54" s="1"/>
  <c r="M121" i="53"/>
  <c r="I121" i="53" s="1"/>
  <c r="M367" i="54"/>
  <c r="I367" i="54" s="1"/>
  <c r="M285" i="55"/>
  <c r="I285" i="55" s="1"/>
  <c r="M367" i="55"/>
  <c r="I367" i="55" s="1"/>
  <c r="K449" i="51"/>
  <c r="G449" i="51" s="1"/>
  <c r="K531" i="58"/>
  <c r="G531" i="58" s="1"/>
  <c r="M39" i="58"/>
  <c r="I39" i="58" s="1"/>
  <c r="M203" i="59"/>
  <c r="I203" i="59" s="1"/>
  <c r="M203" i="56"/>
  <c r="I203" i="56" s="1"/>
  <c r="K367" i="52"/>
  <c r="G367" i="52" s="1"/>
  <c r="M367" i="53"/>
  <c r="I367" i="53" s="1"/>
  <c r="K449" i="55"/>
  <c r="G449" i="55" s="1"/>
  <c r="L39" i="51"/>
  <c r="H39" i="51" s="1"/>
  <c r="L39" i="54"/>
  <c r="H39" i="54" s="1"/>
  <c r="L39" i="57"/>
  <c r="H39" i="57" s="1"/>
  <c r="K39" i="53"/>
  <c r="G39" i="53" s="1"/>
  <c r="K39" i="59"/>
  <c r="G39" i="59" s="1"/>
  <c r="L121" i="57"/>
  <c r="H121" i="57" s="1"/>
  <c r="K203" i="52"/>
  <c r="G203" i="52" s="1"/>
  <c r="L203" i="52"/>
  <c r="H203" i="52" s="1"/>
  <c r="M531" i="54"/>
  <c r="I531" i="54" s="1"/>
  <c r="K121" i="51"/>
  <c r="G121" i="51" s="1"/>
  <c r="L203" i="53"/>
  <c r="H203" i="53" s="1"/>
  <c r="K203" i="58"/>
  <c r="G203" i="58" s="1"/>
  <c r="K203" i="57"/>
  <c r="G203" i="57" s="1"/>
  <c r="M285" i="56"/>
  <c r="I285" i="56" s="1"/>
  <c r="K285" i="56"/>
  <c r="G285" i="56" s="1"/>
  <c r="M367" i="59"/>
  <c r="I367" i="59" s="1"/>
  <c r="M285" i="58"/>
  <c r="I285" i="58" s="1"/>
  <c r="M367" i="58"/>
  <c r="I367" i="58" s="1"/>
  <c r="L531" i="59"/>
  <c r="H531" i="59" s="1"/>
  <c r="K449" i="59"/>
  <c r="G449" i="59" s="1"/>
  <c r="L367" i="55"/>
  <c r="H367" i="55" s="1"/>
  <c r="M531" i="53"/>
  <c r="I531" i="53" s="1"/>
  <c r="M449" i="50"/>
  <c r="I449" i="50" s="1"/>
  <c r="K449" i="56"/>
  <c r="G449" i="56" s="1"/>
  <c r="L531" i="57"/>
  <c r="H531" i="57" s="1"/>
  <c r="K449" i="53"/>
  <c r="G449" i="53" s="1"/>
  <c r="M121" i="52"/>
  <c r="I121" i="52" s="1"/>
  <c r="K39" i="55"/>
  <c r="G39" i="55" s="1"/>
  <c r="L39" i="58"/>
  <c r="H39" i="58" s="1"/>
  <c r="M121" i="54"/>
  <c r="I121" i="54" s="1"/>
  <c r="L203" i="54"/>
  <c r="H203" i="54" s="1"/>
  <c r="M285" i="54"/>
  <c r="I285" i="54" s="1"/>
  <c r="K121" i="58"/>
  <c r="G121" i="58" s="1"/>
  <c r="L121" i="58"/>
  <c r="H121" i="58" s="1"/>
  <c r="L121" i="55"/>
  <c r="H121" i="55" s="1"/>
  <c r="L121" i="59"/>
  <c r="H121" i="59" s="1"/>
  <c r="M203" i="50"/>
  <c r="I203" i="50" s="1"/>
  <c r="L285" i="52"/>
  <c r="H285" i="52" s="1"/>
  <c r="K203" i="53"/>
  <c r="G203" i="53" s="1"/>
  <c r="L367" i="59"/>
  <c r="H367" i="59" s="1"/>
  <c r="L285" i="57"/>
  <c r="H285" i="57" s="1"/>
  <c r="M367" i="50"/>
  <c r="I367" i="50" s="1"/>
  <c r="K449" i="58"/>
  <c r="G449" i="58" s="1"/>
  <c r="L531" i="50"/>
  <c r="H531" i="50" s="1"/>
  <c r="K39" i="50"/>
  <c r="G39" i="50" s="1"/>
  <c r="K39" i="57"/>
  <c r="G39" i="57" s="1"/>
  <c r="K121" i="59"/>
  <c r="G121" i="59" s="1"/>
  <c r="K203" i="56"/>
  <c r="G203" i="56" s="1"/>
  <c r="L285" i="55"/>
  <c r="H285" i="55" s="1"/>
  <c r="L367" i="57"/>
  <c r="H367" i="57" s="1"/>
  <c r="L449" i="55"/>
  <c r="H449" i="55" s="1"/>
  <c r="K39" i="54"/>
  <c r="G39" i="54" s="1"/>
  <c r="K39" i="56"/>
  <c r="G39" i="56" s="1"/>
  <c r="K203" i="59"/>
  <c r="G203" i="59" s="1"/>
  <c r="K285" i="52"/>
  <c r="G285" i="52" s="1"/>
  <c r="L367" i="52"/>
  <c r="H367" i="52" s="1"/>
  <c r="K367" i="57"/>
  <c r="G367" i="57" s="1"/>
  <c r="L449" i="57"/>
  <c r="H449" i="57" s="1"/>
  <c r="L778" i="45"/>
  <c r="H778" i="45" s="1"/>
  <c r="L40" i="45"/>
  <c r="H40" i="45" s="1"/>
  <c r="K40" i="45"/>
  <c r="G40" i="45" s="1"/>
  <c r="J532" i="45"/>
  <c r="F532" i="45" s="1"/>
  <c r="G40" i="42"/>
  <c r="I122" i="42"/>
  <c r="I450" i="42"/>
  <c r="I696" i="42"/>
  <c r="I860" i="42"/>
  <c r="G1106" i="42"/>
  <c r="J286" i="45"/>
  <c r="F286" i="45" s="1"/>
  <c r="K286" i="45"/>
  <c r="G286" i="45" s="1"/>
  <c r="H532" i="42"/>
  <c r="H1188" i="42"/>
  <c r="J450" i="45"/>
  <c r="F450" i="45" s="1"/>
  <c r="H204" i="42"/>
  <c r="I778" i="42"/>
  <c r="L860" i="45"/>
  <c r="H860" i="45" s="1"/>
  <c r="I368" i="42"/>
  <c r="L696" i="45"/>
  <c r="H696" i="45" s="1"/>
  <c r="H122" i="42"/>
  <c r="H1106" i="42"/>
  <c r="K450" i="45"/>
  <c r="G450" i="45" s="1"/>
  <c r="L204" i="45"/>
  <c r="H204" i="45" s="1"/>
  <c r="J368" i="45"/>
  <c r="F368" i="45" s="1"/>
  <c r="L286" i="45"/>
  <c r="H286" i="45" s="1"/>
  <c r="H40" i="42"/>
  <c r="I286" i="42"/>
  <c r="H450" i="42"/>
  <c r="H696" i="42"/>
  <c r="H942" i="42"/>
  <c r="I1106" i="42"/>
  <c r="J122" i="45"/>
  <c r="F122" i="45" s="1"/>
  <c r="G204" i="42"/>
  <c r="G778" i="42"/>
  <c r="K204" i="45"/>
  <c r="G204" i="45" s="1"/>
  <c r="G368" i="42"/>
  <c r="K778" i="45"/>
  <c r="G778" i="45" s="1"/>
  <c r="H860" i="42"/>
  <c r="K614" i="45"/>
  <c r="G614" i="45" s="1"/>
  <c r="I614" i="42"/>
  <c r="L122" i="45"/>
  <c r="H122" i="45" s="1"/>
  <c r="J860" i="45"/>
  <c r="F860" i="45" s="1"/>
  <c r="J204" i="45"/>
  <c r="F204" i="45" s="1"/>
  <c r="K532" i="45"/>
  <c r="G532" i="45" s="1"/>
  <c r="I40" i="42"/>
  <c r="G286" i="42"/>
  <c r="G532" i="42"/>
  <c r="G696" i="42"/>
  <c r="G942" i="42"/>
  <c r="G1188" i="42"/>
  <c r="K368" i="45"/>
  <c r="G368" i="45" s="1"/>
  <c r="H286" i="42"/>
  <c r="I942" i="42"/>
  <c r="L614" i="45"/>
  <c r="H614" i="45" s="1"/>
  <c r="G614" i="42"/>
  <c r="J614" i="45"/>
  <c r="F614" i="45" s="1"/>
  <c r="H614" i="42"/>
  <c r="L368" i="45"/>
  <c r="H368" i="45" s="1"/>
  <c r="G450" i="42"/>
  <c r="J696" i="45"/>
  <c r="F696" i="45" s="1"/>
  <c r="L532" i="45"/>
  <c r="H532" i="45" s="1"/>
  <c r="J40" i="45"/>
  <c r="F40" i="45" s="1"/>
  <c r="J778" i="45"/>
  <c r="F778" i="45" s="1"/>
  <c r="I204" i="42"/>
  <c r="H368" i="42"/>
  <c r="I532" i="42"/>
  <c r="H778" i="42"/>
  <c r="H1024" i="42"/>
  <c r="I1188" i="42"/>
  <c r="L450" i="45"/>
  <c r="H450" i="45" s="1"/>
  <c r="G1024" i="42"/>
  <c r="K860" i="45"/>
  <c r="G860" i="45" s="1"/>
  <c r="G122" i="42"/>
  <c r="I1024" i="42"/>
  <c r="K122" i="45"/>
  <c r="G122" i="45" s="1"/>
  <c r="K696" i="45"/>
  <c r="G696" i="45" s="1"/>
  <c r="G860" i="42"/>
  <c r="D49" i="41"/>
  <c r="G48" i="41"/>
  <c r="E48" i="41"/>
  <c r="F48" i="41"/>
  <c r="H48" i="41"/>
  <c r="L38" i="48"/>
  <c r="H38" i="48" s="1"/>
  <c r="L202" i="48"/>
  <c r="H202" i="48" s="1"/>
  <c r="L448" i="48"/>
  <c r="H448" i="48" s="1"/>
  <c r="K284" i="48"/>
  <c r="G284" i="48" s="1"/>
  <c r="K202" i="48"/>
  <c r="G202" i="48" s="1"/>
  <c r="M202" i="48"/>
  <c r="I202" i="48" s="1"/>
  <c r="K38" i="48"/>
  <c r="G38" i="48" s="1"/>
  <c r="M284" i="48"/>
  <c r="I284" i="48" s="1"/>
  <c r="K530" i="48"/>
  <c r="G530" i="48" s="1"/>
  <c r="M530" i="48"/>
  <c r="I530" i="48" s="1"/>
  <c r="M366" i="48"/>
  <c r="I366" i="48" s="1"/>
  <c r="M38" i="48"/>
  <c r="I38" i="48" s="1"/>
  <c r="L284" i="48"/>
  <c r="H284" i="48" s="1"/>
  <c r="K448" i="48"/>
  <c r="G448" i="48" s="1"/>
  <c r="L120" i="48"/>
  <c r="H120" i="48" s="1"/>
  <c r="L530" i="48"/>
  <c r="H530" i="48" s="1"/>
  <c r="K120" i="48"/>
  <c r="G120" i="48" s="1"/>
  <c r="K366" i="48"/>
  <c r="G366" i="48" s="1"/>
  <c r="M448" i="48"/>
  <c r="I448" i="48" s="1"/>
  <c r="M120" i="48"/>
  <c r="I120" i="48" s="1"/>
  <c r="L366" i="48"/>
  <c r="H366" i="48" s="1"/>
  <c r="K46" i="41"/>
  <c r="L46" i="41"/>
  <c r="L39" i="48" l="1"/>
  <c r="H39" i="48" s="1"/>
  <c r="M203" i="48"/>
  <c r="I203" i="48" s="1"/>
  <c r="L531" i="48"/>
  <c r="H531" i="48" s="1"/>
  <c r="M285" i="48"/>
  <c r="I285" i="48" s="1"/>
  <c r="M367" i="48"/>
  <c r="I367" i="48" s="1"/>
  <c r="K203" i="48"/>
  <c r="G203" i="48" s="1"/>
  <c r="K39" i="48"/>
  <c r="G39" i="48" s="1"/>
  <c r="L285" i="48"/>
  <c r="H285" i="48" s="1"/>
  <c r="M449" i="48"/>
  <c r="I449" i="48" s="1"/>
  <c r="L449" i="48"/>
  <c r="H449" i="48" s="1"/>
  <c r="K449" i="48"/>
  <c r="G449" i="48" s="1"/>
  <c r="M39" i="48"/>
  <c r="I39" i="48" s="1"/>
  <c r="K285" i="48"/>
  <c r="G285" i="48" s="1"/>
  <c r="K531" i="48"/>
  <c r="G531" i="48" s="1"/>
  <c r="M121" i="48"/>
  <c r="I121" i="48" s="1"/>
  <c r="L203" i="48"/>
  <c r="H203" i="48" s="1"/>
  <c r="L121" i="48"/>
  <c r="H121" i="48" s="1"/>
  <c r="L367" i="48"/>
  <c r="H367" i="48" s="1"/>
  <c r="M531" i="48"/>
  <c r="I531" i="48" s="1"/>
  <c r="K121" i="48"/>
  <c r="G121" i="48" s="1"/>
  <c r="K367" i="48"/>
  <c r="G367" i="48" s="1"/>
  <c r="L47" i="41"/>
  <c r="K47" i="41"/>
  <c r="G204" i="63"/>
  <c r="H532" i="63"/>
  <c r="G450" i="63"/>
  <c r="H450" i="63"/>
  <c r="H40" i="63"/>
  <c r="F122" i="63"/>
  <c r="H286" i="63"/>
  <c r="G368" i="63"/>
  <c r="F204" i="63"/>
  <c r="F450" i="63"/>
  <c r="F532" i="63"/>
  <c r="G122" i="63"/>
  <c r="H122" i="63"/>
  <c r="F368" i="63"/>
  <c r="G286" i="63"/>
  <c r="G40" i="63"/>
  <c r="H204" i="63"/>
  <c r="G532" i="63"/>
  <c r="F286" i="63"/>
  <c r="H368" i="63"/>
  <c r="F40" i="63"/>
  <c r="M40" i="51"/>
  <c r="I40" i="51" s="1"/>
  <c r="K40" i="59"/>
  <c r="G40" i="59" s="1"/>
  <c r="K40" i="54"/>
  <c r="G40" i="54" s="1"/>
  <c r="K40" i="58"/>
  <c r="G40" i="58" s="1"/>
  <c r="K40" i="52"/>
  <c r="G40" i="52" s="1"/>
  <c r="K40" i="53"/>
  <c r="G40" i="53" s="1"/>
  <c r="K204" i="50"/>
  <c r="G204" i="50" s="1"/>
  <c r="L122" i="55"/>
  <c r="H122" i="55" s="1"/>
  <c r="L204" i="51"/>
  <c r="H204" i="51" s="1"/>
  <c r="K204" i="55"/>
  <c r="G204" i="55" s="1"/>
  <c r="K286" i="51"/>
  <c r="G286" i="51" s="1"/>
  <c r="L204" i="55"/>
  <c r="H204" i="55" s="1"/>
  <c r="K368" i="50"/>
  <c r="G368" i="50" s="1"/>
  <c r="M286" i="59"/>
  <c r="I286" i="59" s="1"/>
  <c r="M368" i="50"/>
  <c r="I368" i="50" s="1"/>
  <c r="K286" i="56"/>
  <c r="G286" i="56" s="1"/>
  <c r="M368" i="53"/>
  <c r="I368" i="53" s="1"/>
  <c r="K532" i="58"/>
  <c r="G532" i="58" s="1"/>
  <c r="L368" i="57"/>
  <c r="H368" i="57" s="1"/>
  <c r="L450" i="50"/>
  <c r="H450" i="50" s="1"/>
  <c r="K368" i="56"/>
  <c r="G368" i="56" s="1"/>
  <c r="M450" i="59"/>
  <c r="I450" i="59" s="1"/>
  <c r="M450" i="53"/>
  <c r="I450" i="53" s="1"/>
  <c r="K532" i="55"/>
  <c r="G532" i="55" s="1"/>
  <c r="L532" i="54"/>
  <c r="H532" i="54" s="1"/>
  <c r="K532" i="56"/>
  <c r="G532" i="56" s="1"/>
  <c r="M40" i="57"/>
  <c r="I40" i="57" s="1"/>
  <c r="L40" i="58"/>
  <c r="H40" i="58" s="1"/>
  <c r="K204" i="51"/>
  <c r="G204" i="51" s="1"/>
  <c r="L204" i="53"/>
  <c r="H204" i="53" s="1"/>
  <c r="L286" i="59"/>
  <c r="H286" i="59" s="1"/>
  <c r="L532" i="58"/>
  <c r="H532" i="58" s="1"/>
  <c r="M532" i="51"/>
  <c r="I532" i="51" s="1"/>
  <c r="M532" i="56"/>
  <c r="I532" i="56" s="1"/>
  <c r="K450" i="55"/>
  <c r="G450" i="55" s="1"/>
  <c r="K450" i="58"/>
  <c r="G450" i="58" s="1"/>
  <c r="K450" i="57"/>
  <c r="G450" i="57" s="1"/>
  <c r="M40" i="53"/>
  <c r="I40" i="53" s="1"/>
  <c r="L122" i="52"/>
  <c r="H122" i="52" s="1"/>
  <c r="L204" i="57"/>
  <c r="H204" i="57" s="1"/>
  <c r="L368" i="50"/>
  <c r="H368" i="50" s="1"/>
  <c r="K532" i="51"/>
  <c r="G532" i="51" s="1"/>
  <c r="L450" i="54"/>
  <c r="H450" i="54" s="1"/>
  <c r="L40" i="54"/>
  <c r="H40" i="54" s="1"/>
  <c r="K122" i="54"/>
  <c r="G122" i="54" s="1"/>
  <c r="M204" i="53"/>
  <c r="I204" i="53" s="1"/>
  <c r="M532" i="58"/>
  <c r="I532" i="58" s="1"/>
  <c r="L450" i="53"/>
  <c r="H450" i="53" s="1"/>
  <c r="K532" i="52"/>
  <c r="G532" i="52" s="1"/>
  <c r="K40" i="50"/>
  <c r="G40" i="50" s="1"/>
  <c r="M204" i="58"/>
  <c r="I204" i="58" s="1"/>
  <c r="K122" i="51"/>
  <c r="G122" i="51" s="1"/>
  <c r="K122" i="58"/>
  <c r="G122" i="58" s="1"/>
  <c r="M40" i="54"/>
  <c r="I40" i="54" s="1"/>
  <c r="K122" i="56"/>
  <c r="G122" i="56" s="1"/>
  <c r="L122" i="53"/>
  <c r="H122" i="53" s="1"/>
  <c r="K122" i="52"/>
  <c r="G122" i="52" s="1"/>
  <c r="M122" i="52"/>
  <c r="I122" i="52" s="1"/>
  <c r="L204" i="56"/>
  <c r="H204" i="56" s="1"/>
  <c r="K204" i="52"/>
  <c r="G204" i="52" s="1"/>
  <c r="K204" i="53"/>
  <c r="G204" i="53" s="1"/>
  <c r="K368" i="58"/>
  <c r="G368" i="58" s="1"/>
  <c r="L286" i="53"/>
  <c r="H286" i="53" s="1"/>
  <c r="K286" i="55"/>
  <c r="G286" i="55" s="1"/>
  <c r="M286" i="56"/>
  <c r="I286" i="56" s="1"/>
  <c r="M368" i="59"/>
  <c r="I368" i="59" s="1"/>
  <c r="K368" i="53"/>
  <c r="G368" i="53" s="1"/>
  <c r="K450" i="50"/>
  <c r="G450" i="50" s="1"/>
  <c r="M368" i="54"/>
  <c r="I368" i="54" s="1"/>
  <c r="M450" i="58"/>
  <c r="I450" i="58" s="1"/>
  <c r="M532" i="59"/>
  <c r="I532" i="59" s="1"/>
  <c r="M532" i="53"/>
  <c r="I532" i="53" s="1"/>
  <c r="M532" i="54"/>
  <c r="I532" i="54" s="1"/>
  <c r="K532" i="53"/>
  <c r="G532" i="53" s="1"/>
  <c r="K450" i="56"/>
  <c r="G450" i="56" s="1"/>
  <c r="K204" i="58"/>
  <c r="G204" i="58" s="1"/>
  <c r="M122" i="56"/>
  <c r="I122" i="56" s="1"/>
  <c r="M286" i="50"/>
  <c r="I286" i="50" s="1"/>
  <c r="L204" i="59"/>
  <c r="H204" i="59" s="1"/>
  <c r="M286" i="52"/>
  <c r="I286" i="52" s="1"/>
  <c r="L368" i="56"/>
  <c r="H368" i="56" s="1"/>
  <c r="L368" i="52"/>
  <c r="H368" i="52" s="1"/>
  <c r="L532" i="56"/>
  <c r="H532" i="56" s="1"/>
  <c r="M450" i="56"/>
  <c r="I450" i="56" s="1"/>
  <c r="L122" i="59"/>
  <c r="H122" i="59" s="1"/>
  <c r="L40" i="51"/>
  <c r="H40" i="51" s="1"/>
  <c r="M204" i="56"/>
  <c r="I204" i="56" s="1"/>
  <c r="M286" i="53"/>
  <c r="I286" i="53" s="1"/>
  <c r="M368" i="56"/>
  <c r="I368" i="56" s="1"/>
  <c r="M532" i="52"/>
  <c r="I532" i="52" s="1"/>
  <c r="K532" i="54"/>
  <c r="G532" i="54" s="1"/>
  <c r="L40" i="57"/>
  <c r="H40" i="57" s="1"/>
  <c r="L122" i="57"/>
  <c r="H122" i="57" s="1"/>
  <c r="M204" i="52"/>
  <c r="I204" i="52" s="1"/>
  <c r="K286" i="59"/>
  <c r="G286" i="59" s="1"/>
  <c r="K368" i="52"/>
  <c r="G368" i="52" s="1"/>
  <c r="M450" i="57"/>
  <c r="I450" i="57" s="1"/>
  <c r="L122" i="50"/>
  <c r="H122" i="50" s="1"/>
  <c r="M40" i="56"/>
  <c r="I40" i="56" s="1"/>
  <c r="M122" i="58"/>
  <c r="I122" i="58" s="1"/>
  <c r="L40" i="59"/>
  <c r="H40" i="59" s="1"/>
  <c r="K40" i="55"/>
  <c r="G40" i="55" s="1"/>
  <c r="M40" i="52"/>
  <c r="I40" i="52" s="1"/>
  <c r="K122" i="53"/>
  <c r="G122" i="53" s="1"/>
  <c r="M204" i="51"/>
  <c r="I204" i="51" s="1"/>
  <c r="K286" i="50"/>
  <c r="G286" i="50" s="1"/>
  <c r="M204" i="57"/>
  <c r="I204" i="57" s="1"/>
  <c r="M204" i="55"/>
  <c r="I204" i="55" s="1"/>
  <c r="L204" i="54"/>
  <c r="H204" i="54" s="1"/>
  <c r="M368" i="51"/>
  <c r="I368" i="51" s="1"/>
  <c r="L286" i="54"/>
  <c r="H286" i="54" s="1"/>
  <c r="M368" i="58"/>
  <c r="I368" i="58" s="1"/>
  <c r="L368" i="58"/>
  <c r="H368" i="58" s="1"/>
  <c r="K450" i="51"/>
  <c r="G450" i="51" s="1"/>
  <c r="K368" i="59"/>
  <c r="G368" i="59" s="1"/>
  <c r="L368" i="54"/>
  <c r="H368" i="54" s="1"/>
  <c r="M368" i="55"/>
  <c r="I368" i="55" s="1"/>
  <c r="M450" i="51"/>
  <c r="I450" i="51" s="1"/>
  <c r="K450" i="54"/>
  <c r="G450" i="54" s="1"/>
  <c r="K532" i="59"/>
  <c r="G532" i="59" s="1"/>
  <c r="L532" i="53"/>
  <c r="H532" i="53" s="1"/>
  <c r="L532" i="52"/>
  <c r="H532" i="52" s="1"/>
  <c r="M532" i="57"/>
  <c r="I532" i="57" s="1"/>
  <c r="K122" i="50"/>
  <c r="G122" i="50" s="1"/>
  <c r="M40" i="58"/>
  <c r="I40" i="58" s="1"/>
  <c r="M122" i="53"/>
  <c r="I122" i="53" s="1"/>
  <c r="K204" i="56"/>
  <c r="G204" i="56" s="1"/>
  <c r="L286" i="52"/>
  <c r="H286" i="52" s="1"/>
  <c r="L286" i="56"/>
  <c r="H286" i="56" s="1"/>
  <c r="L368" i="55"/>
  <c r="H368" i="55" s="1"/>
  <c r="K450" i="53"/>
  <c r="G450" i="53" s="1"/>
  <c r="L532" i="57"/>
  <c r="H532" i="57" s="1"/>
  <c r="K450" i="59"/>
  <c r="G450" i="59" s="1"/>
  <c r="L532" i="55"/>
  <c r="H532" i="55" s="1"/>
  <c r="M40" i="59"/>
  <c r="I40" i="59" s="1"/>
  <c r="L204" i="50"/>
  <c r="H204" i="50" s="1"/>
  <c r="M286" i="58"/>
  <c r="I286" i="58" s="1"/>
  <c r="M286" i="55"/>
  <c r="I286" i="55" s="1"/>
  <c r="M450" i="50"/>
  <c r="I450" i="50" s="1"/>
  <c r="M450" i="52"/>
  <c r="I450" i="52" s="1"/>
  <c r="M450" i="55"/>
  <c r="I450" i="55" s="1"/>
  <c r="L204" i="58"/>
  <c r="H204" i="58" s="1"/>
  <c r="L122" i="51"/>
  <c r="H122" i="51" s="1"/>
  <c r="K286" i="58"/>
  <c r="G286" i="58" s="1"/>
  <c r="M286" i="54"/>
  <c r="I286" i="54" s="1"/>
  <c r="K532" i="50"/>
  <c r="G532" i="50" s="1"/>
  <c r="M368" i="52"/>
  <c r="I368" i="52" s="1"/>
  <c r="M532" i="55"/>
  <c r="I532" i="55" s="1"/>
  <c r="M40" i="50"/>
  <c r="I40" i="50" s="1"/>
  <c r="L40" i="56"/>
  <c r="H40" i="56" s="1"/>
  <c r="K122" i="59"/>
  <c r="G122" i="59" s="1"/>
  <c r="M40" i="55"/>
  <c r="I40" i="55" s="1"/>
  <c r="L40" i="53"/>
  <c r="H40" i="53" s="1"/>
  <c r="K40" i="51"/>
  <c r="G40" i="51" s="1"/>
  <c r="M122" i="54"/>
  <c r="I122" i="54" s="1"/>
  <c r="K122" i="57"/>
  <c r="G122" i="57" s="1"/>
  <c r="L286" i="58"/>
  <c r="H286" i="58" s="1"/>
  <c r="K204" i="57"/>
  <c r="G204" i="57" s="1"/>
  <c r="M204" i="59"/>
  <c r="I204" i="59" s="1"/>
  <c r="K204" i="54"/>
  <c r="G204" i="54" s="1"/>
  <c r="L368" i="51"/>
  <c r="H368" i="51" s="1"/>
  <c r="K286" i="53"/>
  <c r="G286" i="53" s="1"/>
  <c r="K286" i="57"/>
  <c r="G286" i="57" s="1"/>
  <c r="K368" i="51"/>
  <c r="G368" i="51" s="1"/>
  <c r="L368" i="53"/>
  <c r="H368" i="53" s="1"/>
  <c r="M532" i="50"/>
  <c r="I532" i="50" s="1"/>
  <c r="L532" i="51"/>
  <c r="H532" i="51" s="1"/>
  <c r="K368" i="54"/>
  <c r="G368" i="54" s="1"/>
  <c r="L450" i="58"/>
  <c r="H450" i="58" s="1"/>
  <c r="L450" i="59"/>
  <c r="H450" i="59" s="1"/>
  <c r="L450" i="52"/>
  <c r="H450" i="52" s="1"/>
  <c r="K450" i="52"/>
  <c r="G450" i="52" s="1"/>
  <c r="L450" i="55"/>
  <c r="H450" i="55" s="1"/>
  <c r="K532" i="57"/>
  <c r="G532" i="57" s="1"/>
  <c r="M122" i="51"/>
  <c r="I122" i="51" s="1"/>
  <c r="M122" i="59"/>
  <c r="I122" i="59" s="1"/>
  <c r="K40" i="56"/>
  <c r="G40" i="56" s="1"/>
  <c r="L122" i="58"/>
  <c r="H122" i="58" s="1"/>
  <c r="L40" i="52"/>
  <c r="H40" i="52" s="1"/>
  <c r="L122" i="56"/>
  <c r="H122" i="56" s="1"/>
  <c r="M204" i="50"/>
  <c r="I204" i="50" s="1"/>
  <c r="M122" i="55"/>
  <c r="I122" i="55" s="1"/>
  <c r="K122" i="55"/>
  <c r="G122" i="55" s="1"/>
  <c r="L286" i="50"/>
  <c r="H286" i="50" s="1"/>
  <c r="L204" i="52"/>
  <c r="H204" i="52" s="1"/>
  <c r="K204" i="59"/>
  <c r="G204" i="59" s="1"/>
  <c r="M286" i="51"/>
  <c r="I286" i="51" s="1"/>
  <c r="K286" i="52"/>
  <c r="G286" i="52" s="1"/>
  <c r="K286" i="54"/>
  <c r="G286" i="54" s="1"/>
  <c r="L286" i="57"/>
  <c r="H286" i="57" s="1"/>
  <c r="M286" i="57"/>
  <c r="I286" i="57" s="1"/>
  <c r="L368" i="59"/>
  <c r="H368" i="59" s="1"/>
  <c r="M368" i="57"/>
  <c r="I368" i="57" s="1"/>
  <c r="K368" i="55"/>
  <c r="G368" i="55" s="1"/>
  <c r="L532" i="59"/>
  <c r="H532" i="59" s="1"/>
  <c r="L450" i="56"/>
  <c r="H450" i="56" s="1"/>
  <c r="L40" i="50"/>
  <c r="H40" i="50" s="1"/>
  <c r="L40" i="55"/>
  <c r="H40" i="55" s="1"/>
  <c r="L122" i="54"/>
  <c r="H122" i="54" s="1"/>
  <c r="M204" i="54"/>
  <c r="I204" i="54" s="1"/>
  <c r="L450" i="51"/>
  <c r="H450" i="51" s="1"/>
  <c r="K368" i="57"/>
  <c r="G368" i="57" s="1"/>
  <c r="L450" i="57"/>
  <c r="H450" i="57" s="1"/>
  <c r="M122" i="50"/>
  <c r="I122" i="50" s="1"/>
  <c r="K40" i="57"/>
  <c r="G40" i="57" s="1"/>
  <c r="M122" i="57"/>
  <c r="I122" i="57" s="1"/>
  <c r="L286" i="51"/>
  <c r="H286" i="51" s="1"/>
  <c r="L286" i="55"/>
  <c r="H286" i="55" s="1"/>
  <c r="L532" i="50"/>
  <c r="H532" i="50" s="1"/>
  <c r="M450" i="54"/>
  <c r="I450" i="54" s="1"/>
  <c r="H1351" i="42"/>
  <c r="G1515" i="42"/>
  <c r="G1761" i="42"/>
  <c r="H1925" i="42"/>
  <c r="H1597" i="42"/>
  <c r="H1433" i="42"/>
  <c r="H1269" i="42"/>
  <c r="I1269" i="42"/>
  <c r="I1351" i="42"/>
  <c r="G1597" i="42"/>
  <c r="H1761" i="42"/>
  <c r="H2007" i="42"/>
  <c r="I1843" i="42"/>
  <c r="G2007" i="42"/>
  <c r="I1515" i="42"/>
  <c r="H1515" i="42"/>
  <c r="G1351" i="42"/>
  <c r="I1597" i="42"/>
  <c r="G1843" i="42"/>
  <c r="I1925" i="42"/>
  <c r="I1433" i="42"/>
  <c r="G1269" i="42"/>
  <c r="G1679" i="42"/>
  <c r="I2007" i="42"/>
  <c r="G1433" i="42"/>
  <c r="H1679" i="42"/>
  <c r="H1843" i="42"/>
  <c r="I1679" i="42"/>
  <c r="G1925" i="42"/>
  <c r="I1761" i="42"/>
  <c r="K450" i="61"/>
  <c r="G450" i="61" s="1"/>
  <c r="J860" i="61"/>
  <c r="F860" i="61" s="1"/>
  <c r="J532" i="61"/>
  <c r="F532" i="61" s="1"/>
  <c r="J204" i="61"/>
  <c r="F204" i="61" s="1"/>
  <c r="K204" i="61"/>
  <c r="G204" i="61" s="1"/>
  <c r="K368" i="61"/>
  <c r="G368" i="61" s="1"/>
  <c r="K532" i="61"/>
  <c r="G532" i="61" s="1"/>
  <c r="K286" i="61"/>
  <c r="G286" i="61" s="1"/>
  <c r="L286" i="61"/>
  <c r="H286" i="61" s="1"/>
  <c r="J368" i="61"/>
  <c r="F368" i="61" s="1"/>
  <c r="L40" i="61"/>
  <c r="H40" i="61" s="1"/>
  <c r="J40" i="61"/>
  <c r="F40" i="61" s="1"/>
  <c r="L122" i="61"/>
  <c r="H122" i="61" s="1"/>
  <c r="J696" i="61"/>
  <c r="F696" i="61" s="1"/>
  <c r="L368" i="61"/>
  <c r="H368" i="61" s="1"/>
  <c r="L450" i="61"/>
  <c r="H450" i="61" s="1"/>
  <c r="K614" i="61"/>
  <c r="G614" i="61" s="1"/>
  <c r="K860" i="61"/>
  <c r="G860" i="61" s="1"/>
  <c r="J122" i="61"/>
  <c r="F122" i="61" s="1"/>
  <c r="K40" i="61"/>
  <c r="G40" i="61" s="1"/>
  <c r="J614" i="61"/>
  <c r="F614" i="61" s="1"/>
  <c r="K778" i="61"/>
  <c r="G778" i="61" s="1"/>
  <c r="L614" i="61"/>
  <c r="H614" i="61" s="1"/>
  <c r="K122" i="61"/>
  <c r="G122" i="61" s="1"/>
  <c r="J778" i="61"/>
  <c r="F778" i="61" s="1"/>
  <c r="L860" i="61"/>
  <c r="H860" i="61" s="1"/>
  <c r="J286" i="61"/>
  <c r="F286" i="61" s="1"/>
  <c r="J450" i="61"/>
  <c r="F450" i="61" s="1"/>
  <c r="L696" i="61"/>
  <c r="H696" i="61" s="1"/>
  <c r="L204" i="61"/>
  <c r="H204" i="61" s="1"/>
  <c r="L532" i="61"/>
  <c r="H532" i="61" s="1"/>
  <c r="K696" i="61"/>
  <c r="G696" i="61" s="1"/>
  <c r="L778" i="61"/>
  <c r="H778" i="61" s="1"/>
  <c r="P48" i="41"/>
  <c r="T48" i="41"/>
  <c r="J48" i="41"/>
  <c r="R48" i="41"/>
  <c r="N48" i="41"/>
  <c r="Q48" i="41"/>
  <c r="M48" i="41"/>
  <c r="S48" i="41"/>
  <c r="I48" i="41"/>
  <c r="O48" i="41"/>
  <c r="J697" i="45"/>
  <c r="F697" i="45" s="1"/>
  <c r="L779" i="45"/>
  <c r="H779" i="45" s="1"/>
  <c r="J123" i="45"/>
  <c r="F123" i="45" s="1"/>
  <c r="K861" i="45"/>
  <c r="G861" i="45" s="1"/>
  <c r="I123" i="42"/>
  <c r="G287" i="42"/>
  <c r="I533" i="42"/>
  <c r="G697" i="42"/>
  <c r="I943" i="42"/>
  <c r="I1189" i="42"/>
  <c r="L287" i="45"/>
  <c r="H287" i="45" s="1"/>
  <c r="H41" i="42"/>
  <c r="H779" i="42"/>
  <c r="J41" i="45"/>
  <c r="F41" i="45" s="1"/>
  <c r="L533" i="45"/>
  <c r="H533" i="45" s="1"/>
  <c r="H861" i="42"/>
  <c r="J779" i="45"/>
  <c r="F779" i="45" s="1"/>
  <c r="I451" i="42"/>
  <c r="K41" i="45"/>
  <c r="G41" i="45" s="1"/>
  <c r="L369" i="45"/>
  <c r="H369" i="45" s="1"/>
  <c r="I697" i="42"/>
  <c r="K615" i="45"/>
  <c r="G615" i="45" s="1"/>
  <c r="J451" i="45"/>
  <c r="F451" i="45" s="1"/>
  <c r="K779" i="45"/>
  <c r="G779" i="45" s="1"/>
  <c r="L451" i="45"/>
  <c r="H451" i="45" s="1"/>
  <c r="G41" i="42"/>
  <c r="I287" i="42"/>
  <c r="G533" i="42"/>
  <c r="G779" i="42"/>
  <c r="G943" i="42"/>
  <c r="G1189" i="42"/>
  <c r="K123" i="45"/>
  <c r="G123" i="45" s="1"/>
  <c r="I369" i="42"/>
  <c r="H1025" i="42"/>
  <c r="J205" i="45"/>
  <c r="F205" i="45" s="1"/>
  <c r="G451" i="42"/>
  <c r="L41" i="45"/>
  <c r="H41" i="45" s="1"/>
  <c r="I41" i="42"/>
  <c r="I861" i="42"/>
  <c r="G123" i="42"/>
  <c r="H943" i="42"/>
  <c r="J369" i="45"/>
  <c r="F369" i="45" s="1"/>
  <c r="J533" i="45"/>
  <c r="F533" i="45" s="1"/>
  <c r="L123" i="45"/>
  <c r="H123" i="45" s="1"/>
  <c r="L615" i="45"/>
  <c r="H615" i="45" s="1"/>
  <c r="H123" i="42"/>
  <c r="H369" i="42"/>
  <c r="H533" i="42"/>
  <c r="I779" i="42"/>
  <c r="G1025" i="42"/>
  <c r="H1189" i="42"/>
  <c r="L205" i="45"/>
  <c r="H205" i="45" s="1"/>
  <c r="K369" i="45"/>
  <c r="G369" i="45" s="1"/>
  <c r="G615" i="42"/>
  <c r="J861" i="45"/>
  <c r="F861" i="45" s="1"/>
  <c r="I615" i="42"/>
  <c r="J615" i="45"/>
  <c r="F615" i="45" s="1"/>
  <c r="G205" i="42"/>
  <c r="G1107" i="42"/>
  <c r="K287" i="45"/>
  <c r="G287" i="45" s="1"/>
  <c r="H451" i="42"/>
  <c r="K451" i="45"/>
  <c r="G451" i="45" s="1"/>
  <c r="J287" i="45"/>
  <c r="F287" i="45" s="1"/>
  <c r="L861" i="45"/>
  <c r="H861" i="45" s="1"/>
  <c r="K697" i="45"/>
  <c r="G697" i="45" s="1"/>
  <c r="I205" i="42"/>
  <c r="G369" i="42"/>
  <c r="H615" i="42"/>
  <c r="G861" i="42"/>
  <c r="I1025" i="42"/>
  <c r="K533" i="45"/>
  <c r="G533" i="45" s="1"/>
  <c r="H205" i="42"/>
  <c r="I1107" i="42"/>
  <c r="L697" i="45"/>
  <c r="H697" i="45" s="1"/>
  <c r="H697" i="42"/>
  <c r="K205" i="45"/>
  <c r="G205" i="45" s="1"/>
  <c r="H287" i="42"/>
  <c r="H1107" i="42"/>
  <c r="F49" i="41"/>
  <c r="H49" i="41"/>
  <c r="G49" i="41"/>
  <c r="E49" i="41"/>
  <c r="D50" i="41"/>
  <c r="M203" i="49"/>
  <c r="I203" i="49" s="1"/>
  <c r="M121" i="47"/>
  <c r="I121" i="47" s="1"/>
  <c r="M367" i="49"/>
  <c r="I367" i="49" s="1"/>
  <c r="L531" i="49"/>
  <c r="H531" i="49" s="1"/>
  <c r="M449" i="47"/>
  <c r="I449" i="47" s="1"/>
  <c r="K39" i="47"/>
  <c r="G39" i="47" s="1"/>
  <c r="K531" i="49"/>
  <c r="G531" i="49" s="1"/>
  <c r="L203" i="47"/>
  <c r="H203" i="47" s="1"/>
  <c r="L203" i="49"/>
  <c r="H203" i="49" s="1"/>
  <c r="K285" i="49"/>
  <c r="G285" i="49" s="1"/>
  <c r="K203" i="49"/>
  <c r="G203" i="49" s="1"/>
  <c r="L285" i="49"/>
  <c r="H285" i="49" s="1"/>
  <c r="K367" i="49"/>
  <c r="G367" i="49" s="1"/>
  <c r="M285" i="47"/>
  <c r="I285" i="47" s="1"/>
  <c r="L449" i="47"/>
  <c r="H449" i="47" s="1"/>
  <c r="K121" i="47"/>
  <c r="G121" i="47" s="1"/>
  <c r="L531" i="47"/>
  <c r="H531" i="47" s="1"/>
  <c r="K121" i="49"/>
  <c r="G121" i="49" s="1"/>
  <c r="L367" i="47"/>
  <c r="H367" i="47" s="1"/>
  <c r="M203" i="47"/>
  <c r="I203" i="47" s="1"/>
  <c r="L367" i="49"/>
  <c r="H367" i="49" s="1"/>
  <c r="M39" i="47"/>
  <c r="I39" i="47" s="1"/>
  <c r="M285" i="49"/>
  <c r="I285" i="49" s="1"/>
  <c r="K203" i="47"/>
  <c r="G203" i="47" s="1"/>
  <c r="L285" i="47"/>
  <c r="H285" i="47" s="1"/>
  <c r="K531" i="47"/>
  <c r="G531" i="47" s="1"/>
  <c r="M121" i="49"/>
  <c r="I121" i="49" s="1"/>
  <c r="L449" i="49"/>
  <c r="H449" i="49" s="1"/>
  <c r="L39" i="49"/>
  <c r="H39" i="49" s="1"/>
  <c r="M531" i="49"/>
  <c r="I531" i="49" s="1"/>
  <c r="M39" i="49"/>
  <c r="I39" i="49" s="1"/>
  <c r="K449" i="47"/>
  <c r="G449" i="47" s="1"/>
  <c r="K39" i="49"/>
  <c r="G39" i="49" s="1"/>
  <c r="L39" i="47"/>
  <c r="H39" i="47" s="1"/>
  <c r="L121" i="47"/>
  <c r="H121" i="47" s="1"/>
  <c r="K449" i="49"/>
  <c r="G449" i="49" s="1"/>
  <c r="M367" i="47"/>
  <c r="I367" i="47" s="1"/>
  <c r="M531" i="47"/>
  <c r="I531" i="47" s="1"/>
  <c r="M449" i="49"/>
  <c r="I449" i="49" s="1"/>
  <c r="L121" i="49"/>
  <c r="H121" i="49" s="1"/>
  <c r="K367" i="47"/>
  <c r="G367" i="47" s="1"/>
  <c r="K285" i="47"/>
  <c r="G285" i="47" s="1"/>
  <c r="K41" i="50" l="1"/>
  <c r="G41" i="50" s="1"/>
  <c r="K123" i="52"/>
  <c r="G123" i="52" s="1"/>
  <c r="M41" i="54"/>
  <c r="I41" i="54" s="1"/>
  <c r="L123" i="59"/>
  <c r="H123" i="59" s="1"/>
  <c r="K41" i="59"/>
  <c r="G41" i="59" s="1"/>
  <c r="K41" i="58"/>
  <c r="G41" i="58" s="1"/>
  <c r="L205" i="52"/>
  <c r="H205" i="52" s="1"/>
  <c r="K123" i="55"/>
  <c r="G123" i="55" s="1"/>
  <c r="L123" i="55"/>
  <c r="H123" i="55" s="1"/>
  <c r="K123" i="58"/>
  <c r="G123" i="58" s="1"/>
  <c r="M205" i="58"/>
  <c r="I205" i="58" s="1"/>
  <c r="M287" i="52"/>
  <c r="I287" i="52" s="1"/>
  <c r="L205" i="51"/>
  <c r="H205" i="51" s="1"/>
  <c r="K287" i="51"/>
  <c r="G287" i="51" s="1"/>
  <c r="M287" i="51"/>
  <c r="I287" i="51" s="1"/>
  <c r="M369" i="53"/>
  <c r="I369" i="53" s="1"/>
  <c r="M287" i="54"/>
  <c r="I287" i="54" s="1"/>
  <c r="L451" i="53"/>
  <c r="H451" i="53" s="1"/>
  <c r="M451" i="50"/>
  <c r="I451" i="50" s="1"/>
  <c r="K533" i="55"/>
  <c r="G533" i="55" s="1"/>
  <c r="L533" i="53"/>
  <c r="H533" i="53" s="1"/>
  <c r="M369" i="59"/>
  <c r="I369" i="59" s="1"/>
  <c r="M451" i="56"/>
  <c r="I451" i="56" s="1"/>
  <c r="K451" i="51"/>
  <c r="G451" i="51" s="1"/>
  <c r="L451" i="54"/>
  <c r="H451" i="54" s="1"/>
  <c r="L533" i="59"/>
  <c r="H533" i="59" s="1"/>
  <c r="L41" i="52"/>
  <c r="H41" i="52" s="1"/>
  <c r="K41" i="51"/>
  <c r="G41" i="51" s="1"/>
  <c r="L205" i="53"/>
  <c r="H205" i="53" s="1"/>
  <c r="K205" i="59"/>
  <c r="G205" i="59" s="1"/>
  <c r="L369" i="50"/>
  <c r="H369" i="50" s="1"/>
  <c r="L369" i="52"/>
  <c r="H369" i="52" s="1"/>
  <c r="L369" i="54"/>
  <c r="H369" i="54" s="1"/>
  <c r="L533" i="54"/>
  <c r="H533" i="54" s="1"/>
  <c r="M451" i="54"/>
  <c r="I451" i="54" s="1"/>
  <c r="L41" i="55"/>
  <c r="H41" i="55" s="1"/>
  <c r="K205" i="58"/>
  <c r="G205" i="58" s="1"/>
  <c r="M369" i="52"/>
  <c r="I369" i="52" s="1"/>
  <c r="K451" i="53"/>
  <c r="G451" i="53" s="1"/>
  <c r="K369" i="57"/>
  <c r="G369" i="57" s="1"/>
  <c r="M451" i="58"/>
  <c r="I451" i="58" s="1"/>
  <c r="K123" i="54"/>
  <c r="G123" i="54" s="1"/>
  <c r="K41" i="55"/>
  <c r="G41" i="55" s="1"/>
  <c r="K123" i="57"/>
  <c r="G123" i="57" s="1"/>
  <c r="K205" i="57"/>
  <c r="G205" i="57" s="1"/>
  <c r="M369" i="50"/>
  <c r="I369" i="50" s="1"/>
  <c r="L533" i="52"/>
  <c r="H533" i="52" s="1"/>
  <c r="K451" i="59"/>
  <c r="G451" i="59" s="1"/>
  <c r="K123" i="53"/>
  <c r="G123" i="53" s="1"/>
  <c r="M205" i="55"/>
  <c r="I205" i="55" s="1"/>
  <c r="M205" i="54"/>
  <c r="I205" i="54" s="1"/>
  <c r="K369" i="53"/>
  <c r="G369" i="53" s="1"/>
  <c r="M369" i="51"/>
  <c r="I369" i="51" s="1"/>
  <c r="M533" i="51"/>
  <c r="I533" i="51" s="1"/>
  <c r="K123" i="56"/>
  <c r="G123" i="56" s="1"/>
  <c r="M41" i="52"/>
  <c r="I41" i="52" s="1"/>
  <c r="L41" i="54"/>
  <c r="H41" i="54" s="1"/>
  <c r="L41" i="56"/>
  <c r="H41" i="56" s="1"/>
  <c r="M123" i="53"/>
  <c r="I123" i="53" s="1"/>
  <c r="M41" i="55"/>
  <c r="I41" i="55" s="1"/>
  <c r="K205" i="53"/>
  <c r="G205" i="53" s="1"/>
  <c r="M205" i="52"/>
  <c r="I205" i="52" s="1"/>
  <c r="L123" i="51"/>
  <c r="H123" i="51" s="1"/>
  <c r="L287" i="50"/>
  <c r="H287" i="50" s="1"/>
  <c r="M287" i="55"/>
  <c r="I287" i="55" s="1"/>
  <c r="K287" i="55"/>
  <c r="G287" i="55" s="1"/>
  <c r="L205" i="58"/>
  <c r="H205" i="58" s="1"/>
  <c r="M287" i="58"/>
  <c r="I287" i="58" s="1"/>
  <c r="L287" i="58"/>
  <c r="H287" i="58" s="1"/>
  <c r="L287" i="51"/>
  <c r="H287" i="51" s="1"/>
  <c r="M287" i="59"/>
  <c r="I287" i="59" s="1"/>
  <c r="K451" i="50"/>
  <c r="G451" i="50" s="1"/>
  <c r="L451" i="52"/>
  <c r="H451" i="52" s="1"/>
  <c r="L451" i="55"/>
  <c r="H451" i="55" s="1"/>
  <c r="K369" i="51"/>
  <c r="G369" i="51" s="1"/>
  <c r="M533" i="56"/>
  <c r="I533" i="56" s="1"/>
  <c r="L369" i="51"/>
  <c r="H369" i="51" s="1"/>
  <c r="K451" i="58"/>
  <c r="G451" i="58" s="1"/>
  <c r="L533" i="58"/>
  <c r="H533" i="58" s="1"/>
  <c r="M451" i="51"/>
  <c r="I451" i="51" s="1"/>
  <c r="M123" i="59"/>
  <c r="I123" i="59" s="1"/>
  <c r="L205" i="50"/>
  <c r="H205" i="50" s="1"/>
  <c r="K205" i="56"/>
  <c r="G205" i="56" s="1"/>
  <c r="M205" i="51"/>
  <c r="I205" i="51" s="1"/>
  <c r="K287" i="57"/>
  <c r="G287" i="57" s="1"/>
  <c r="K369" i="59"/>
  <c r="G369" i="59" s="1"/>
  <c r="L369" i="57"/>
  <c r="H369" i="57" s="1"/>
  <c r="K533" i="51"/>
  <c r="G533" i="51" s="1"/>
  <c r="M123" i="56"/>
  <c r="I123" i="56" s="1"/>
  <c r="M123" i="55"/>
  <c r="I123" i="55" s="1"/>
  <c r="L205" i="54"/>
  <c r="H205" i="54" s="1"/>
  <c r="L451" i="50"/>
  <c r="H451" i="50" s="1"/>
  <c r="M451" i="53"/>
  <c r="I451" i="53" s="1"/>
  <c r="L533" i="51"/>
  <c r="H533" i="51" s="1"/>
  <c r="M41" i="50"/>
  <c r="I41" i="50" s="1"/>
  <c r="K123" i="59"/>
  <c r="G123" i="59" s="1"/>
  <c r="L123" i="58"/>
  <c r="H123" i="58" s="1"/>
  <c r="K205" i="51"/>
  <c r="G205" i="51" s="1"/>
  <c r="L369" i="59"/>
  <c r="H369" i="59" s="1"/>
  <c r="K451" i="55"/>
  <c r="G451" i="55" s="1"/>
  <c r="M451" i="57"/>
  <c r="I451" i="57" s="1"/>
  <c r="L41" i="59"/>
  <c r="H41" i="59" s="1"/>
  <c r="K205" i="55"/>
  <c r="G205" i="55" s="1"/>
  <c r="K369" i="52"/>
  <c r="G369" i="52" s="1"/>
  <c r="L533" i="56"/>
  <c r="H533" i="56" s="1"/>
  <c r="K533" i="50"/>
  <c r="G533" i="50" s="1"/>
  <c r="M533" i="59"/>
  <c r="I533" i="59" s="1"/>
  <c r="M123" i="54"/>
  <c r="I123" i="54" s="1"/>
  <c r="M41" i="59"/>
  <c r="I41" i="59" s="1"/>
  <c r="L123" i="53"/>
  <c r="H123" i="53" s="1"/>
  <c r="M41" i="58"/>
  <c r="I41" i="58" s="1"/>
  <c r="L41" i="53"/>
  <c r="H41" i="53" s="1"/>
  <c r="L41" i="57"/>
  <c r="H41" i="57" s="1"/>
  <c r="K123" i="50"/>
  <c r="G123" i="50" s="1"/>
  <c r="M123" i="51"/>
  <c r="I123" i="51" s="1"/>
  <c r="M123" i="58"/>
  <c r="I123" i="58" s="1"/>
  <c r="L287" i="56"/>
  <c r="H287" i="56" s="1"/>
  <c r="M287" i="53"/>
  <c r="I287" i="53" s="1"/>
  <c r="L287" i="52"/>
  <c r="H287" i="52" s="1"/>
  <c r="M205" i="57"/>
  <c r="I205" i="57" s="1"/>
  <c r="K369" i="56"/>
  <c r="G369" i="56" s="1"/>
  <c r="L369" i="55"/>
  <c r="H369" i="55" s="1"/>
  <c r="K287" i="58"/>
  <c r="G287" i="58" s="1"/>
  <c r="L287" i="54"/>
  <c r="H287" i="54" s="1"/>
  <c r="M451" i="52"/>
  <c r="I451" i="52" s="1"/>
  <c r="L533" i="55"/>
  <c r="H533" i="55" s="1"/>
  <c r="M533" i="50"/>
  <c r="I533" i="50" s="1"/>
  <c r="M533" i="52"/>
  <c r="I533" i="52" s="1"/>
  <c r="K369" i="54"/>
  <c r="G369" i="54" s="1"/>
  <c r="K533" i="59"/>
  <c r="G533" i="59" s="1"/>
  <c r="K533" i="57"/>
  <c r="G533" i="57" s="1"/>
  <c r="K451" i="57"/>
  <c r="G451" i="57" s="1"/>
  <c r="K533" i="58"/>
  <c r="G533" i="58" s="1"/>
  <c r="L41" i="50"/>
  <c r="H41" i="50" s="1"/>
  <c r="K41" i="56"/>
  <c r="G41" i="56" s="1"/>
  <c r="K205" i="52"/>
  <c r="G205" i="52" s="1"/>
  <c r="K287" i="50"/>
  <c r="G287" i="50" s="1"/>
  <c r="L205" i="57"/>
  <c r="H205" i="57" s="1"/>
  <c r="M369" i="56"/>
  <c r="I369" i="56" s="1"/>
  <c r="M451" i="55"/>
  <c r="I451" i="55" s="1"/>
  <c r="M369" i="58"/>
  <c r="I369" i="58" s="1"/>
  <c r="L451" i="59"/>
  <c r="H451" i="59" s="1"/>
  <c r="M41" i="56"/>
  <c r="I41" i="56" s="1"/>
  <c r="K123" i="51"/>
  <c r="G123" i="51" s="1"/>
  <c r="K287" i="53"/>
  <c r="G287" i="53" s="1"/>
  <c r="K287" i="54"/>
  <c r="G287" i="54" s="1"/>
  <c r="K533" i="53"/>
  <c r="G533" i="53" s="1"/>
  <c r="M451" i="59"/>
  <c r="I451" i="59" s="1"/>
  <c r="K41" i="54"/>
  <c r="G41" i="54" s="1"/>
  <c r="L123" i="57"/>
  <c r="H123" i="57" s="1"/>
  <c r="M205" i="59"/>
  <c r="I205" i="59" s="1"/>
  <c r="L369" i="56"/>
  <c r="H369" i="56" s="1"/>
  <c r="M369" i="54"/>
  <c r="I369" i="54" s="1"/>
  <c r="L533" i="57"/>
  <c r="H533" i="57" s="1"/>
  <c r="M41" i="51"/>
  <c r="I41" i="51" s="1"/>
  <c r="M41" i="53"/>
  <c r="I41" i="53" s="1"/>
  <c r="L205" i="56"/>
  <c r="H205" i="56" s="1"/>
  <c r="L205" i="59"/>
  <c r="H205" i="59" s="1"/>
  <c r="L287" i="59"/>
  <c r="H287" i="59" s="1"/>
  <c r="L369" i="58"/>
  <c r="H369" i="58" s="1"/>
  <c r="M369" i="57"/>
  <c r="I369" i="57" s="1"/>
  <c r="M533" i="54"/>
  <c r="I533" i="54" s="1"/>
  <c r="L123" i="54"/>
  <c r="H123" i="54" s="1"/>
  <c r="K41" i="52"/>
  <c r="G41" i="52" s="1"/>
  <c r="K41" i="57"/>
  <c r="G41" i="57" s="1"/>
  <c r="L41" i="58"/>
  <c r="H41" i="58" s="1"/>
  <c r="K41" i="53"/>
  <c r="G41" i="53" s="1"/>
  <c r="K205" i="50"/>
  <c r="G205" i="50" s="1"/>
  <c r="M205" i="53"/>
  <c r="I205" i="53" s="1"/>
  <c r="M205" i="56"/>
  <c r="I205" i="56" s="1"/>
  <c r="M205" i="50"/>
  <c r="I205" i="50" s="1"/>
  <c r="K287" i="56"/>
  <c r="G287" i="56" s="1"/>
  <c r="L287" i="55"/>
  <c r="H287" i="55" s="1"/>
  <c r="K205" i="54"/>
  <c r="G205" i="54" s="1"/>
  <c r="M287" i="56"/>
  <c r="I287" i="56" s="1"/>
  <c r="K369" i="50"/>
  <c r="G369" i="50" s="1"/>
  <c r="M287" i="57"/>
  <c r="I287" i="57" s="1"/>
  <c r="L369" i="53"/>
  <c r="H369" i="53" s="1"/>
  <c r="K287" i="59"/>
  <c r="G287" i="59" s="1"/>
  <c r="K533" i="56"/>
  <c r="G533" i="56" s="1"/>
  <c r="K369" i="58"/>
  <c r="G369" i="58" s="1"/>
  <c r="K451" i="56"/>
  <c r="G451" i="56" s="1"/>
  <c r="L533" i="50"/>
  <c r="H533" i="50" s="1"/>
  <c r="K533" i="52"/>
  <c r="G533" i="52" s="1"/>
  <c r="L451" i="51"/>
  <c r="H451" i="51" s="1"/>
  <c r="M533" i="57"/>
  <c r="I533" i="57" s="1"/>
  <c r="L451" i="57"/>
  <c r="H451" i="57" s="1"/>
  <c r="K451" i="54"/>
  <c r="G451" i="54" s="1"/>
  <c r="M123" i="52"/>
  <c r="I123" i="52" s="1"/>
  <c r="L123" i="56"/>
  <c r="H123" i="56" s="1"/>
  <c r="L123" i="50"/>
  <c r="H123" i="50" s="1"/>
  <c r="M123" i="57"/>
  <c r="I123" i="57" s="1"/>
  <c r="L287" i="53"/>
  <c r="H287" i="53" s="1"/>
  <c r="M369" i="55"/>
  <c r="I369" i="55" s="1"/>
  <c r="K451" i="52"/>
  <c r="G451" i="52" s="1"/>
  <c r="L451" i="58"/>
  <c r="H451" i="58" s="1"/>
  <c r="L41" i="51"/>
  <c r="H41" i="51" s="1"/>
  <c r="M123" i="50"/>
  <c r="I123" i="50" s="1"/>
  <c r="M287" i="50"/>
  <c r="I287" i="50" s="1"/>
  <c r="K369" i="55"/>
  <c r="G369" i="55" s="1"/>
  <c r="M533" i="55"/>
  <c r="I533" i="55" s="1"/>
  <c r="M533" i="53"/>
  <c r="I533" i="53" s="1"/>
  <c r="M533" i="58"/>
  <c r="I533" i="58" s="1"/>
  <c r="L123" i="52"/>
  <c r="H123" i="52" s="1"/>
  <c r="M41" i="57"/>
  <c r="I41" i="57" s="1"/>
  <c r="L205" i="55"/>
  <c r="H205" i="55" s="1"/>
  <c r="K287" i="52"/>
  <c r="G287" i="52" s="1"/>
  <c r="L287" i="57"/>
  <c r="H287" i="57" s="1"/>
  <c r="L451" i="56"/>
  <c r="H451" i="56" s="1"/>
  <c r="K533" i="54"/>
  <c r="G533" i="54" s="1"/>
  <c r="H1270" i="42"/>
  <c r="G1516" i="42"/>
  <c r="I1762" i="42"/>
  <c r="G1926" i="42"/>
  <c r="G1598" i="42"/>
  <c r="H1680" i="42"/>
  <c r="H1516" i="42"/>
  <c r="I1352" i="42"/>
  <c r="I1516" i="42"/>
  <c r="H1762" i="42"/>
  <c r="I2008" i="42"/>
  <c r="G1352" i="42"/>
  <c r="G1844" i="42"/>
  <c r="G1270" i="42"/>
  <c r="G2008" i="42"/>
  <c r="H1352" i="42"/>
  <c r="I1598" i="42"/>
  <c r="G1762" i="42"/>
  <c r="H1926" i="42"/>
  <c r="I1926" i="42"/>
  <c r="G1434" i="42"/>
  <c r="I1680" i="42"/>
  <c r="H1434" i="42"/>
  <c r="H1598" i="42"/>
  <c r="H1844" i="42"/>
  <c r="I1434" i="42"/>
  <c r="G1680" i="42"/>
  <c r="I1844" i="42"/>
  <c r="H2008" i="42"/>
  <c r="I1270" i="42"/>
  <c r="K122" i="47"/>
  <c r="G122" i="47" s="1"/>
  <c r="L286" i="47"/>
  <c r="H286" i="47" s="1"/>
  <c r="L204" i="49"/>
  <c r="H204" i="49" s="1"/>
  <c r="L286" i="49"/>
  <c r="H286" i="49" s="1"/>
  <c r="M532" i="49"/>
  <c r="I532" i="49" s="1"/>
  <c r="L204" i="47"/>
  <c r="H204" i="47" s="1"/>
  <c r="L368" i="49"/>
  <c r="H368" i="49" s="1"/>
  <c r="M450" i="47"/>
  <c r="I450" i="47" s="1"/>
  <c r="M286" i="49"/>
  <c r="I286" i="49" s="1"/>
  <c r="K368" i="47"/>
  <c r="G368" i="47" s="1"/>
  <c r="L40" i="49"/>
  <c r="H40" i="49" s="1"/>
  <c r="L122" i="47"/>
  <c r="H122" i="47" s="1"/>
  <c r="K286" i="47"/>
  <c r="G286" i="47" s="1"/>
  <c r="L450" i="47"/>
  <c r="H450" i="47" s="1"/>
  <c r="M532" i="47"/>
  <c r="I532" i="47" s="1"/>
  <c r="M450" i="49"/>
  <c r="I450" i="49" s="1"/>
  <c r="M40" i="49"/>
  <c r="I40" i="49" s="1"/>
  <c r="K450" i="47"/>
  <c r="G450" i="47" s="1"/>
  <c r="M204" i="49"/>
  <c r="I204" i="49" s="1"/>
  <c r="M286" i="47"/>
  <c r="I286" i="47" s="1"/>
  <c r="L122" i="49"/>
  <c r="H122" i="49" s="1"/>
  <c r="K40" i="49"/>
  <c r="G40" i="49" s="1"/>
  <c r="K122" i="49"/>
  <c r="G122" i="49" s="1"/>
  <c r="M204" i="47"/>
  <c r="I204" i="47" s="1"/>
  <c r="L532" i="47"/>
  <c r="H532" i="47" s="1"/>
  <c r="M368" i="49"/>
  <c r="I368" i="49" s="1"/>
  <c r="L532" i="49"/>
  <c r="H532" i="49" s="1"/>
  <c r="M368" i="47"/>
  <c r="I368" i="47" s="1"/>
  <c r="K40" i="47"/>
  <c r="G40" i="47" s="1"/>
  <c r="K450" i="49"/>
  <c r="G450" i="49" s="1"/>
  <c r="M40" i="47"/>
  <c r="I40" i="47" s="1"/>
  <c r="K532" i="49"/>
  <c r="G532" i="49" s="1"/>
  <c r="K286" i="49"/>
  <c r="G286" i="49" s="1"/>
  <c r="L40" i="47"/>
  <c r="H40" i="47" s="1"/>
  <c r="M122" i="49"/>
  <c r="I122" i="49" s="1"/>
  <c r="K204" i="49"/>
  <c r="G204" i="49" s="1"/>
  <c r="K532" i="47"/>
  <c r="G532" i="47" s="1"/>
  <c r="K368" i="49"/>
  <c r="G368" i="49" s="1"/>
  <c r="K204" i="47"/>
  <c r="G204" i="47" s="1"/>
  <c r="L368" i="47"/>
  <c r="H368" i="47" s="1"/>
  <c r="M122" i="47"/>
  <c r="I122" i="47" s="1"/>
  <c r="L450" i="49"/>
  <c r="H450" i="49" s="1"/>
  <c r="L534" i="45"/>
  <c r="H534" i="45" s="1"/>
  <c r="K616" i="45"/>
  <c r="G616" i="45" s="1"/>
  <c r="J862" i="45"/>
  <c r="F862" i="45" s="1"/>
  <c r="K698" i="45"/>
  <c r="G698" i="45" s="1"/>
  <c r="K780" i="45"/>
  <c r="G780" i="45" s="1"/>
  <c r="G206" i="42"/>
  <c r="H452" i="42"/>
  <c r="H616" i="42"/>
  <c r="G862" i="42"/>
  <c r="H1108" i="42"/>
  <c r="J780" i="45"/>
  <c r="F780" i="45" s="1"/>
  <c r="L206" i="45"/>
  <c r="H206" i="45" s="1"/>
  <c r="I944" i="42"/>
  <c r="K124" i="45"/>
  <c r="G124" i="45" s="1"/>
  <c r="H780" i="42"/>
  <c r="J288" i="45"/>
  <c r="F288" i="45" s="1"/>
  <c r="G616" i="42"/>
  <c r="K534" i="45"/>
  <c r="G534" i="45" s="1"/>
  <c r="L124" i="45"/>
  <c r="H124" i="45" s="1"/>
  <c r="L288" i="45"/>
  <c r="H288" i="45" s="1"/>
  <c r="L42" i="45"/>
  <c r="H42" i="45" s="1"/>
  <c r="G124" i="42"/>
  <c r="I288" i="42"/>
  <c r="G452" i="42"/>
  <c r="G698" i="42"/>
  <c r="I862" i="42"/>
  <c r="I1108" i="42"/>
  <c r="J124" i="45"/>
  <c r="F124" i="45" s="1"/>
  <c r="I206" i="42"/>
  <c r="H698" i="42"/>
  <c r="K862" i="45"/>
  <c r="G862" i="45" s="1"/>
  <c r="G370" i="42"/>
  <c r="J206" i="45"/>
  <c r="F206" i="45" s="1"/>
  <c r="H288" i="42"/>
  <c r="I1026" i="42"/>
  <c r="J534" i="45"/>
  <c r="F534" i="45" s="1"/>
  <c r="L780" i="45"/>
  <c r="H780" i="45" s="1"/>
  <c r="L616" i="45"/>
  <c r="H616" i="45" s="1"/>
  <c r="J698" i="45"/>
  <c r="F698" i="45" s="1"/>
  <c r="I42" i="42"/>
  <c r="G288" i="42"/>
  <c r="I452" i="42"/>
  <c r="I698" i="42"/>
  <c r="H944" i="42"/>
  <c r="G1108" i="42"/>
  <c r="J370" i="45"/>
  <c r="F370" i="45" s="1"/>
  <c r="H124" i="42"/>
  <c r="I534" i="42"/>
  <c r="H1190" i="42"/>
  <c r="K42" i="45"/>
  <c r="G42" i="45" s="1"/>
  <c r="I616" i="42"/>
  <c r="K206" i="45"/>
  <c r="G206" i="45" s="1"/>
  <c r="H862" i="42"/>
  <c r="J42" i="45"/>
  <c r="F42" i="45" s="1"/>
  <c r="K452" i="45"/>
  <c r="G452" i="45" s="1"/>
  <c r="L862" i="45"/>
  <c r="H862" i="45" s="1"/>
  <c r="L698" i="45"/>
  <c r="H698" i="45" s="1"/>
  <c r="G42" i="42"/>
  <c r="H206" i="42"/>
  <c r="G534" i="42"/>
  <c r="G780" i="42"/>
  <c r="G944" i="42"/>
  <c r="G1190" i="42"/>
  <c r="K370" i="45"/>
  <c r="G370" i="45" s="1"/>
  <c r="J616" i="45"/>
  <c r="F616" i="45" s="1"/>
  <c r="K288" i="45"/>
  <c r="G288" i="45" s="1"/>
  <c r="L370" i="45"/>
  <c r="H370" i="45" s="1"/>
  <c r="I124" i="42"/>
  <c r="H370" i="42"/>
  <c r="H534" i="42"/>
  <c r="I780" i="42"/>
  <c r="G1026" i="42"/>
  <c r="I1190" i="42"/>
  <c r="L452" i="45"/>
  <c r="H452" i="45" s="1"/>
  <c r="H42" i="42"/>
  <c r="H1026" i="42"/>
  <c r="J452" i="45"/>
  <c r="F452" i="45" s="1"/>
  <c r="I370" i="42"/>
  <c r="F50" i="41"/>
  <c r="D51" i="41"/>
  <c r="G50" i="41"/>
  <c r="H50" i="41"/>
  <c r="E50" i="41"/>
  <c r="M204" i="48"/>
  <c r="I204" i="48" s="1"/>
  <c r="L368" i="48"/>
  <c r="H368" i="48" s="1"/>
  <c r="L532" i="48"/>
  <c r="H532" i="48" s="1"/>
  <c r="L122" i="48"/>
  <c r="H122" i="48" s="1"/>
  <c r="K532" i="48"/>
  <c r="G532" i="48" s="1"/>
  <c r="M122" i="48"/>
  <c r="I122" i="48" s="1"/>
  <c r="L204" i="48"/>
  <c r="H204" i="48" s="1"/>
  <c r="K368" i="48"/>
  <c r="G368" i="48" s="1"/>
  <c r="K450" i="48"/>
  <c r="G450" i="48" s="1"/>
  <c r="M40" i="48"/>
  <c r="I40" i="48" s="1"/>
  <c r="K204" i="48"/>
  <c r="G204" i="48" s="1"/>
  <c r="M368" i="48"/>
  <c r="I368" i="48" s="1"/>
  <c r="K286" i="48"/>
  <c r="G286" i="48" s="1"/>
  <c r="L286" i="48"/>
  <c r="H286" i="48" s="1"/>
  <c r="L40" i="48"/>
  <c r="H40" i="48" s="1"/>
  <c r="K122" i="48"/>
  <c r="G122" i="48" s="1"/>
  <c r="M450" i="48"/>
  <c r="I450" i="48" s="1"/>
  <c r="K40" i="48"/>
  <c r="G40" i="48" s="1"/>
  <c r="M286" i="48"/>
  <c r="I286" i="48" s="1"/>
  <c r="M532" i="48"/>
  <c r="I532" i="48" s="1"/>
  <c r="L450" i="48"/>
  <c r="H450" i="48" s="1"/>
  <c r="K48" i="41"/>
  <c r="L48" i="41"/>
  <c r="L41" i="61"/>
  <c r="H41" i="61" s="1"/>
  <c r="L697" i="61"/>
  <c r="H697" i="61" s="1"/>
  <c r="J123" i="61"/>
  <c r="F123" i="61" s="1"/>
  <c r="J451" i="61"/>
  <c r="F451" i="61" s="1"/>
  <c r="J287" i="61"/>
  <c r="F287" i="61" s="1"/>
  <c r="L287" i="61"/>
  <c r="H287" i="61" s="1"/>
  <c r="L369" i="61"/>
  <c r="H369" i="61" s="1"/>
  <c r="L861" i="61"/>
  <c r="H861" i="61" s="1"/>
  <c r="K861" i="61"/>
  <c r="G861" i="61" s="1"/>
  <c r="J41" i="61"/>
  <c r="F41" i="61" s="1"/>
  <c r="K451" i="61"/>
  <c r="G451" i="61" s="1"/>
  <c r="K533" i="61"/>
  <c r="G533" i="61" s="1"/>
  <c r="J861" i="61"/>
  <c r="F861" i="61" s="1"/>
  <c r="J205" i="61"/>
  <c r="F205" i="61" s="1"/>
  <c r="J697" i="61"/>
  <c r="F697" i="61" s="1"/>
  <c r="K205" i="61"/>
  <c r="G205" i="61" s="1"/>
  <c r="L533" i="61"/>
  <c r="H533" i="61" s="1"/>
  <c r="K41" i="61"/>
  <c r="G41" i="61" s="1"/>
  <c r="K779" i="61"/>
  <c r="G779" i="61" s="1"/>
  <c r="K697" i="61"/>
  <c r="G697" i="61" s="1"/>
  <c r="K369" i="61"/>
  <c r="G369" i="61" s="1"/>
  <c r="J779" i="61"/>
  <c r="F779" i="61" s="1"/>
  <c r="L123" i="61"/>
  <c r="H123" i="61" s="1"/>
  <c r="K615" i="61"/>
  <c r="G615" i="61" s="1"/>
  <c r="J615" i="61"/>
  <c r="F615" i="61" s="1"/>
  <c r="J369" i="61"/>
  <c r="F369" i="61" s="1"/>
  <c r="L615" i="61"/>
  <c r="H615" i="61" s="1"/>
  <c r="L779" i="61"/>
  <c r="H779" i="61" s="1"/>
  <c r="J533" i="61"/>
  <c r="F533" i="61" s="1"/>
  <c r="K123" i="61"/>
  <c r="G123" i="61" s="1"/>
  <c r="L205" i="61"/>
  <c r="H205" i="61" s="1"/>
  <c r="K287" i="61"/>
  <c r="G287" i="61" s="1"/>
  <c r="L451" i="61"/>
  <c r="H451" i="61" s="1"/>
  <c r="Q49" i="41"/>
  <c r="P49" i="41"/>
  <c r="M49" i="41"/>
  <c r="R49" i="41"/>
  <c r="J49" i="41"/>
  <c r="T49" i="41"/>
  <c r="O49" i="41"/>
  <c r="N49" i="41"/>
  <c r="S49" i="41"/>
  <c r="I49" i="41"/>
  <c r="F205" i="63"/>
  <c r="H533" i="63"/>
  <c r="F287" i="63"/>
  <c r="H205" i="63"/>
  <c r="G369" i="63"/>
  <c r="H123" i="63"/>
  <c r="H41" i="63"/>
  <c r="F533" i="63"/>
  <c r="G287" i="63"/>
  <c r="F369" i="63"/>
  <c r="G205" i="63"/>
  <c r="H369" i="63"/>
  <c r="G41" i="63"/>
  <c r="G123" i="63"/>
  <c r="F41" i="63"/>
  <c r="H287" i="63"/>
  <c r="G533" i="63"/>
  <c r="H451" i="63"/>
  <c r="F123" i="63"/>
  <c r="F451" i="63"/>
  <c r="G451" i="63"/>
  <c r="J370" i="61" l="1"/>
  <c r="F370" i="61" s="1"/>
  <c r="L452" i="61"/>
  <c r="H452" i="61" s="1"/>
  <c r="J124" i="61"/>
  <c r="F124" i="61" s="1"/>
  <c r="J452" i="61"/>
  <c r="F452" i="61" s="1"/>
  <c r="J42" i="61"/>
  <c r="F42" i="61" s="1"/>
  <c r="J780" i="61"/>
  <c r="F780" i="61" s="1"/>
  <c r="K698" i="61"/>
  <c r="G698" i="61" s="1"/>
  <c r="L534" i="61"/>
  <c r="H534" i="61" s="1"/>
  <c r="L288" i="61"/>
  <c r="H288" i="61" s="1"/>
  <c r="J862" i="61"/>
  <c r="F862" i="61" s="1"/>
  <c r="J288" i="61"/>
  <c r="F288" i="61" s="1"/>
  <c r="K124" i="61"/>
  <c r="G124" i="61" s="1"/>
  <c r="L124" i="61"/>
  <c r="H124" i="61" s="1"/>
  <c r="J206" i="61"/>
  <c r="F206" i="61" s="1"/>
  <c r="K862" i="61"/>
  <c r="G862" i="61" s="1"/>
  <c r="L42" i="61"/>
  <c r="H42" i="61" s="1"/>
  <c r="K534" i="61"/>
  <c r="G534" i="61" s="1"/>
  <c r="K452" i="61"/>
  <c r="G452" i="61" s="1"/>
  <c r="K780" i="61"/>
  <c r="G780" i="61" s="1"/>
  <c r="L698" i="61"/>
  <c r="H698" i="61" s="1"/>
  <c r="L370" i="61"/>
  <c r="H370" i="61" s="1"/>
  <c r="L616" i="61"/>
  <c r="H616" i="61" s="1"/>
  <c r="K616" i="61"/>
  <c r="G616" i="61" s="1"/>
  <c r="K42" i="61"/>
  <c r="G42" i="61" s="1"/>
  <c r="L206" i="61"/>
  <c r="H206" i="61" s="1"/>
  <c r="K206" i="61"/>
  <c r="G206" i="61" s="1"/>
  <c r="K288" i="61"/>
  <c r="G288" i="61" s="1"/>
  <c r="J616" i="61"/>
  <c r="F616" i="61" s="1"/>
  <c r="J534" i="61"/>
  <c r="F534" i="61" s="1"/>
  <c r="K370" i="61"/>
  <c r="G370" i="61" s="1"/>
  <c r="L780" i="61"/>
  <c r="H780" i="61" s="1"/>
  <c r="L862" i="61"/>
  <c r="H862" i="61" s="1"/>
  <c r="J698" i="61"/>
  <c r="F698" i="61" s="1"/>
  <c r="S50" i="41"/>
  <c r="M50" i="41"/>
  <c r="I50" i="41"/>
  <c r="T50" i="41"/>
  <c r="R50" i="41"/>
  <c r="N50" i="41"/>
  <c r="O50" i="41"/>
  <c r="Q50" i="41"/>
  <c r="P50" i="41"/>
  <c r="J50" i="41"/>
  <c r="H124" i="63"/>
  <c r="H288" i="63"/>
  <c r="G452" i="63"/>
  <c r="H206" i="63"/>
  <c r="F370" i="63"/>
  <c r="G42" i="63"/>
  <c r="G206" i="63"/>
  <c r="G124" i="63"/>
  <c r="F452" i="63"/>
  <c r="H452" i="63"/>
  <c r="H370" i="63"/>
  <c r="F42" i="63"/>
  <c r="F206" i="63"/>
  <c r="F124" i="63"/>
  <c r="G370" i="63"/>
  <c r="F534" i="63"/>
  <c r="F288" i="63"/>
  <c r="H42" i="63"/>
  <c r="G288" i="63"/>
  <c r="G534" i="63"/>
  <c r="H534" i="63"/>
  <c r="I1435" i="42"/>
  <c r="I1599" i="42"/>
  <c r="I1845" i="42"/>
  <c r="H1681" i="42"/>
  <c r="G1517" i="42"/>
  <c r="I1763" i="42"/>
  <c r="G1599" i="42"/>
  <c r="G1435" i="42"/>
  <c r="G1681" i="42"/>
  <c r="H1845" i="42"/>
  <c r="I1271" i="42"/>
  <c r="I1927" i="42"/>
  <c r="G1927" i="42"/>
  <c r="H1599" i="42"/>
  <c r="I1353" i="42"/>
  <c r="H1271" i="42"/>
  <c r="H1435" i="42"/>
  <c r="I1681" i="42"/>
  <c r="H2009" i="42"/>
  <c r="I1517" i="42"/>
  <c r="H1353" i="42"/>
  <c r="H1927" i="42"/>
  <c r="I2009" i="42"/>
  <c r="G1271" i="42"/>
  <c r="H1517" i="42"/>
  <c r="G1763" i="42"/>
  <c r="G2009" i="42"/>
  <c r="H1763" i="42"/>
  <c r="G1353" i="42"/>
  <c r="G1845" i="42"/>
  <c r="M124" i="51"/>
  <c r="I124" i="51" s="1"/>
  <c r="M42" i="52"/>
  <c r="I42" i="52" s="1"/>
  <c r="K42" i="57"/>
  <c r="G42" i="57" s="1"/>
  <c r="L42" i="59"/>
  <c r="H42" i="59" s="1"/>
  <c r="L42" i="53"/>
  <c r="H42" i="53" s="1"/>
  <c r="M42" i="58"/>
  <c r="I42" i="58" s="1"/>
  <c r="K206" i="50"/>
  <c r="G206" i="50" s="1"/>
  <c r="M124" i="56"/>
  <c r="I124" i="56" s="1"/>
  <c r="K206" i="58"/>
  <c r="G206" i="58" s="1"/>
  <c r="M124" i="55"/>
  <c r="I124" i="55" s="1"/>
  <c r="K206" i="55"/>
  <c r="G206" i="55" s="1"/>
  <c r="L206" i="57"/>
  <c r="H206" i="57" s="1"/>
  <c r="K288" i="50"/>
  <c r="G288" i="50" s="1"/>
  <c r="M370" i="56"/>
  <c r="I370" i="56" s="1"/>
  <c r="L370" i="50"/>
  <c r="H370" i="50" s="1"/>
  <c r="L534" i="55"/>
  <c r="H534" i="55" s="1"/>
  <c r="K370" i="59"/>
  <c r="G370" i="59" s="1"/>
  <c r="K370" i="58"/>
  <c r="G370" i="58" s="1"/>
  <c r="L288" i="57"/>
  <c r="H288" i="57" s="1"/>
  <c r="L452" i="50"/>
  <c r="H452" i="50" s="1"/>
  <c r="K452" i="50"/>
  <c r="G452" i="50" s="1"/>
  <c r="L370" i="53"/>
  <c r="H370" i="53" s="1"/>
  <c r="M370" i="53"/>
  <c r="I370" i="53" s="1"/>
  <c r="M534" i="57"/>
  <c r="I534" i="57" s="1"/>
  <c r="M534" i="51"/>
  <c r="I534" i="51" s="1"/>
  <c r="K452" i="52"/>
  <c r="G452" i="52" s="1"/>
  <c r="M124" i="52"/>
  <c r="I124" i="52" s="1"/>
  <c r="L42" i="55"/>
  <c r="H42" i="55" s="1"/>
  <c r="L206" i="58"/>
  <c r="H206" i="58" s="1"/>
  <c r="L206" i="51"/>
  <c r="H206" i="51" s="1"/>
  <c r="K370" i="55"/>
  <c r="G370" i="55" s="1"/>
  <c r="L452" i="55"/>
  <c r="H452" i="55" s="1"/>
  <c r="M452" i="54"/>
  <c r="I452" i="54" s="1"/>
  <c r="K370" i="53"/>
  <c r="G370" i="53" s="1"/>
  <c r="K534" i="57"/>
  <c r="G534" i="57" s="1"/>
  <c r="K288" i="58"/>
  <c r="G288" i="58" s="1"/>
  <c r="L370" i="58"/>
  <c r="H370" i="58" s="1"/>
  <c r="M534" i="59"/>
  <c r="I534" i="59" s="1"/>
  <c r="M42" i="57"/>
  <c r="I42" i="57" s="1"/>
  <c r="M206" i="58"/>
  <c r="I206" i="58" s="1"/>
  <c r="K370" i="56"/>
  <c r="G370" i="56" s="1"/>
  <c r="M288" i="52"/>
  <c r="I288" i="52" s="1"/>
  <c r="K452" i="56"/>
  <c r="G452" i="56" s="1"/>
  <c r="L452" i="53"/>
  <c r="H452" i="53" s="1"/>
  <c r="K124" i="57"/>
  <c r="G124" i="57" s="1"/>
  <c r="M124" i="50"/>
  <c r="I124" i="50" s="1"/>
  <c r="M124" i="58"/>
  <c r="I124" i="58" s="1"/>
  <c r="L370" i="56"/>
  <c r="H370" i="56" s="1"/>
  <c r="K452" i="54"/>
  <c r="G452" i="54" s="1"/>
  <c r="K370" i="51"/>
  <c r="G370" i="51" s="1"/>
  <c r="K124" i="52"/>
  <c r="G124" i="52" s="1"/>
  <c r="K42" i="53"/>
  <c r="G42" i="53" s="1"/>
  <c r="K206" i="54"/>
  <c r="G206" i="54" s="1"/>
  <c r="L42" i="52"/>
  <c r="H42" i="52" s="1"/>
  <c r="M42" i="55"/>
  <c r="I42" i="55" s="1"/>
  <c r="M42" i="54"/>
  <c r="I42" i="54" s="1"/>
  <c r="M288" i="56"/>
  <c r="I288" i="56" s="1"/>
  <c r="K124" i="56"/>
  <c r="G124" i="56" s="1"/>
  <c r="M288" i="54"/>
  <c r="I288" i="54" s="1"/>
  <c r="K288" i="54"/>
  <c r="G288" i="54" s="1"/>
  <c r="L124" i="53"/>
  <c r="H124" i="53" s="1"/>
  <c r="M370" i="55"/>
  <c r="I370" i="55" s="1"/>
  <c r="K206" i="53"/>
  <c r="G206" i="53" s="1"/>
  <c r="M288" i="58"/>
  <c r="I288" i="58" s="1"/>
  <c r="L370" i="59"/>
  <c r="H370" i="59" s="1"/>
  <c r="L288" i="52"/>
  <c r="H288" i="52" s="1"/>
  <c r="L288" i="53"/>
  <c r="H288" i="53" s="1"/>
  <c r="K288" i="53"/>
  <c r="G288" i="53" s="1"/>
  <c r="M288" i="51"/>
  <c r="I288" i="51" s="1"/>
  <c r="M534" i="50"/>
  <c r="I534" i="50" s="1"/>
  <c r="L534" i="58"/>
  <c r="H534" i="58" s="1"/>
  <c r="M370" i="52"/>
  <c r="I370" i="52" s="1"/>
  <c r="L452" i="58"/>
  <c r="H452" i="58" s="1"/>
  <c r="K452" i="53"/>
  <c r="G452" i="53" s="1"/>
  <c r="L452" i="57"/>
  <c r="H452" i="57" s="1"/>
  <c r="K534" i="51"/>
  <c r="G534" i="51" s="1"/>
  <c r="K42" i="50"/>
  <c r="G42" i="50" s="1"/>
  <c r="L124" i="54"/>
  <c r="H124" i="54" s="1"/>
  <c r="L206" i="50"/>
  <c r="H206" i="50" s="1"/>
  <c r="M206" i="55"/>
  <c r="I206" i="55" s="1"/>
  <c r="L288" i="58"/>
  <c r="H288" i="58" s="1"/>
  <c r="L452" i="54"/>
  <c r="H452" i="54" s="1"/>
  <c r="M452" i="59"/>
  <c r="I452" i="59" s="1"/>
  <c r="K370" i="52"/>
  <c r="G370" i="52" s="1"/>
  <c r="K452" i="51"/>
  <c r="G452" i="51" s="1"/>
  <c r="K370" i="50"/>
  <c r="G370" i="50" s="1"/>
  <c r="L370" i="57"/>
  <c r="H370" i="57" s="1"/>
  <c r="M452" i="57"/>
  <c r="I452" i="57" s="1"/>
  <c r="M42" i="56"/>
  <c r="I42" i="56" s="1"/>
  <c r="K124" i="50"/>
  <c r="G124" i="50" s="1"/>
  <c r="L288" i="55"/>
  <c r="H288" i="55" s="1"/>
  <c r="L288" i="50"/>
  <c r="H288" i="50" s="1"/>
  <c r="K288" i="51"/>
  <c r="G288" i="51" s="1"/>
  <c r="L370" i="52"/>
  <c r="H370" i="52" s="1"/>
  <c r="L42" i="57"/>
  <c r="H42" i="57" s="1"/>
  <c r="K206" i="56"/>
  <c r="G206" i="56" s="1"/>
  <c r="L206" i="55"/>
  <c r="H206" i="55" s="1"/>
  <c r="L288" i="59"/>
  <c r="H288" i="59" s="1"/>
  <c r="L534" i="56"/>
  <c r="H534" i="56" s="1"/>
  <c r="M370" i="57"/>
  <c r="I370" i="57" s="1"/>
  <c r="M452" i="52"/>
  <c r="I452" i="52" s="1"/>
  <c r="L124" i="51"/>
  <c r="H124" i="51" s="1"/>
  <c r="M206" i="54"/>
  <c r="I206" i="54" s="1"/>
  <c r="M42" i="59"/>
  <c r="I42" i="59" s="1"/>
  <c r="K42" i="59"/>
  <c r="G42" i="59" s="1"/>
  <c r="L206" i="56"/>
  <c r="H206" i="56" s="1"/>
  <c r="L42" i="58"/>
  <c r="H42" i="58" s="1"/>
  <c r="M206" i="50"/>
  <c r="I206" i="50" s="1"/>
  <c r="M206" i="59"/>
  <c r="I206" i="59" s="1"/>
  <c r="M288" i="55"/>
  <c r="I288" i="55" s="1"/>
  <c r="L124" i="55"/>
  <c r="H124" i="55" s="1"/>
  <c r="M206" i="51"/>
  <c r="I206" i="51" s="1"/>
  <c r="M206" i="52"/>
  <c r="I206" i="52" s="1"/>
  <c r="K206" i="52"/>
  <c r="G206" i="52" s="1"/>
  <c r="K288" i="59"/>
  <c r="G288" i="59" s="1"/>
  <c r="K288" i="57"/>
  <c r="G288" i="57" s="1"/>
  <c r="M534" i="54"/>
  <c r="I534" i="54" s="1"/>
  <c r="M288" i="57"/>
  <c r="I288" i="57" s="1"/>
  <c r="M370" i="58"/>
  <c r="I370" i="58" s="1"/>
  <c r="M370" i="59"/>
  <c r="I370" i="59" s="1"/>
  <c r="L534" i="50"/>
  <c r="H534" i="50" s="1"/>
  <c r="K534" i="58"/>
  <c r="G534" i="58" s="1"/>
  <c r="L370" i="51"/>
  <c r="H370" i="51" s="1"/>
  <c r="L534" i="59"/>
  <c r="H534" i="59" s="1"/>
  <c r="M534" i="52"/>
  <c r="I534" i="52" s="1"/>
  <c r="M534" i="53"/>
  <c r="I534" i="53" s="1"/>
  <c r="K452" i="57"/>
  <c r="G452" i="57" s="1"/>
  <c r="L124" i="57"/>
  <c r="H124" i="57" s="1"/>
  <c r="K124" i="54"/>
  <c r="G124" i="54" s="1"/>
  <c r="L124" i="59"/>
  <c r="H124" i="59" s="1"/>
  <c r="L124" i="58"/>
  <c r="H124" i="58" s="1"/>
  <c r="L370" i="54"/>
  <c r="H370" i="54" s="1"/>
  <c r="K452" i="55"/>
  <c r="G452" i="55" s="1"/>
  <c r="M370" i="50"/>
  <c r="I370" i="50" s="1"/>
  <c r="M370" i="51"/>
  <c r="I370" i="51" s="1"/>
  <c r="L534" i="52"/>
  <c r="H534" i="52" s="1"/>
  <c r="L370" i="55"/>
  <c r="H370" i="55" s="1"/>
  <c r="M534" i="56"/>
  <c r="I534" i="56" s="1"/>
  <c r="M534" i="58"/>
  <c r="I534" i="58" s="1"/>
  <c r="L452" i="52"/>
  <c r="H452" i="52" s="1"/>
  <c r="K42" i="55"/>
  <c r="G42" i="55" s="1"/>
  <c r="L42" i="51"/>
  <c r="H42" i="51" s="1"/>
  <c r="K288" i="55"/>
  <c r="G288" i="55" s="1"/>
  <c r="L206" i="52"/>
  <c r="H206" i="52" s="1"/>
  <c r="L534" i="54"/>
  <c r="H534" i="54" s="1"/>
  <c r="K452" i="59"/>
  <c r="G452" i="59" s="1"/>
  <c r="L534" i="57"/>
  <c r="H534" i="57" s="1"/>
  <c r="L124" i="52"/>
  <c r="H124" i="52" s="1"/>
  <c r="K42" i="54"/>
  <c r="G42" i="54" s="1"/>
  <c r="L124" i="56"/>
  <c r="H124" i="56" s="1"/>
  <c r="M206" i="53"/>
  <c r="I206" i="53" s="1"/>
  <c r="K534" i="54"/>
  <c r="G534" i="54" s="1"/>
  <c r="K370" i="57"/>
  <c r="G370" i="57" s="1"/>
  <c r="M452" i="51"/>
  <c r="I452" i="51" s="1"/>
  <c r="M42" i="51"/>
  <c r="I42" i="51" s="1"/>
  <c r="L42" i="50"/>
  <c r="H42" i="50" s="1"/>
  <c r="M42" i="53"/>
  <c r="I42" i="53" s="1"/>
  <c r="K42" i="51"/>
  <c r="G42" i="51" s="1"/>
  <c r="M206" i="56"/>
  <c r="I206" i="56" s="1"/>
  <c r="K42" i="56"/>
  <c r="G42" i="56" s="1"/>
  <c r="K124" i="59"/>
  <c r="G124" i="59" s="1"/>
  <c r="L288" i="56"/>
  <c r="H288" i="56" s="1"/>
  <c r="K124" i="53"/>
  <c r="G124" i="53" s="1"/>
  <c r="K124" i="55"/>
  <c r="G124" i="55" s="1"/>
  <c r="K206" i="59"/>
  <c r="G206" i="59" s="1"/>
  <c r="K370" i="54"/>
  <c r="G370" i="54" s="1"/>
  <c r="K206" i="57"/>
  <c r="G206" i="57" s="1"/>
  <c r="M288" i="59"/>
  <c r="I288" i="59" s="1"/>
  <c r="K206" i="51"/>
  <c r="G206" i="51" s="1"/>
  <c r="K534" i="56"/>
  <c r="G534" i="56" s="1"/>
  <c r="K534" i="55"/>
  <c r="G534" i="55" s="1"/>
  <c r="L452" i="56"/>
  <c r="H452" i="56" s="1"/>
  <c r="M534" i="55"/>
  <c r="I534" i="55" s="1"/>
  <c r="M452" i="56"/>
  <c r="I452" i="56" s="1"/>
  <c r="L452" i="59"/>
  <c r="H452" i="59" s="1"/>
  <c r="K452" i="58"/>
  <c r="G452" i="58" s="1"/>
  <c r="M452" i="58"/>
  <c r="I452" i="58" s="1"/>
  <c r="M452" i="50"/>
  <c r="I452" i="50" s="1"/>
  <c r="K534" i="52"/>
  <c r="G534" i="52" s="1"/>
  <c r="L452" i="51"/>
  <c r="H452" i="51" s="1"/>
  <c r="L534" i="53"/>
  <c r="H534" i="53" s="1"/>
  <c r="M42" i="50"/>
  <c r="I42" i="50" s="1"/>
  <c r="M124" i="57"/>
  <c r="I124" i="57" s="1"/>
  <c r="L206" i="54"/>
  <c r="H206" i="54" s="1"/>
  <c r="L42" i="56"/>
  <c r="H42" i="56" s="1"/>
  <c r="L42" i="54"/>
  <c r="H42" i="54" s="1"/>
  <c r="M124" i="54"/>
  <c r="I124" i="54" s="1"/>
  <c r="M124" i="59"/>
  <c r="I124" i="59" s="1"/>
  <c r="K288" i="56"/>
  <c r="G288" i="56" s="1"/>
  <c r="K124" i="58"/>
  <c r="G124" i="58" s="1"/>
  <c r="L288" i="54"/>
  <c r="H288" i="54" s="1"/>
  <c r="M124" i="53"/>
  <c r="I124" i="53" s="1"/>
  <c r="M206" i="57"/>
  <c r="I206" i="57" s="1"/>
  <c r="M288" i="50"/>
  <c r="I288" i="50" s="1"/>
  <c r="K288" i="52"/>
  <c r="G288" i="52" s="1"/>
  <c r="L288" i="51"/>
  <c r="H288" i="51" s="1"/>
  <c r="M452" i="53"/>
  <c r="I452" i="53" s="1"/>
  <c r="K124" i="51"/>
  <c r="G124" i="51" s="1"/>
  <c r="K42" i="58"/>
  <c r="G42" i="58" s="1"/>
  <c r="L206" i="59"/>
  <c r="H206" i="59" s="1"/>
  <c r="L206" i="53"/>
  <c r="H206" i="53" s="1"/>
  <c r="M288" i="53"/>
  <c r="I288" i="53" s="1"/>
  <c r="K534" i="59"/>
  <c r="G534" i="59" s="1"/>
  <c r="K534" i="53"/>
  <c r="G534" i="53" s="1"/>
  <c r="K42" i="52"/>
  <c r="G42" i="52" s="1"/>
  <c r="L124" i="50"/>
  <c r="H124" i="50" s="1"/>
  <c r="M370" i="54"/>
  <c r="I370" i="54" s="1"/>
  <c r="M452" i="55"/>
  <c r="I452" i="55" s="1"/>
  <c r="K534" i="50"/>
  <c r="G534" i="50" s="1"/>
  <c r="L534" i="51"/>
  <c r="H534" i="51" s="1"/>
  <c r="L205" i="48"/>
  <c r="H205" i="48" s="1"/>
  <c r="M287" i="48"/>
  <c r="I287" i="48" s="1"/>
  <c r="K533" i="48"/>
  <c r="G533" i="48" s="1"/>
  <c r="K369" i="48"/>
  <c r="G369" i="48" s="1"/>
  <c r="K41" i="48"/>
  <c r="G41" i="48" s="1"/>
  <c r="L287" i="48"/>
  <c r="H287" i="48" s="1"/>
  <c r="M41" i="48"/>
  <c r="I41" i="48" s="1"/>
  <c r="K123" i="48"/>
  <c r="G123" i="48" s="1"/>
  <c r="M369" i="48"/>
  <c r="I369" i="48" s="1"/>
  <c r="L451" i="48"/>
  <c r="H451" i="48" s="1"/>
  <c r="M451" i="48"/>
  <c r="I451" i="48" s="1"/>
  <c r="L41" i="48"/>
  <c r="H41" i="48" s="1"/>
  <c r="K205" i="48"/>
  <c r="G205" i="48" s="1"/>
  <c r="L369" i="48"/>
  <c r="H369" i="48" s="1"/>
  <c r="L123" i="48"/>
  <c r="H123" i="48" s="1"/>
  <c r="M533" i="48"/>
  <c r="I533" i="48" s="1"/>
  <c r="L533" i="48"/>
  <c r="H533" i="48" s="1"/>
  <c r="M123" i="48"/>
  <c r="I123" i="48" s="1"/>
  <c r="K451" i="48"/>
  <c r="G451" i="48" s="1"/>
  <c r="M205" i="48"/>
  <c r="I205" i="48" s="1"/>
  <c r="K287" i="48"/>
  <c r="G287" i="48" s="1"/>
  <c r="K49" i="41"/>
  <c r="L49" i="41"/>
  <c r="L43" i="45"/>
  <c r="H43" i="45" s="1"/>
  <c r="L699" i="45"/>
  <c r="H699" i="45" s="1"/>
  <c r="J453" i="45"/>
  <c r="F453" i="45" s="1"/>
  <c r="J289" i="45"/>
  <c r="F289" i="45" s="1"/>
  <c r="K535" i="45"/>
  <c r="G535" i="45" s="1"/>
  <c r="H535" i="42"/>
  <c r="I371" i="42"/>
  <c r="G535" i="42"/>
  <c r="G863" i="42"/>
  <c r="I1109" i="42"/>
  <c r="K453" i="45"/>
  <c r="G453" i="45" s="1"/>
  <c r="H43" i="42"/>
  <c r="G699" i="42"/>
  <c r="K371" i="45"/>
  <c r="G371" i="45" s="1"/>
  <c r="H617" i="42"/>
  <c r="G1191" i="42"/>
  <c r="K289" i="45"/>
  <c r="G289" i="45" s="1"/>
  <c r="H781" i="42"/>
  <c r="K863" i="45"/>
  <c r="G863" i="45" s="1"/>
  <c r="H453" i="42"/>
  <c r="J617" i="45"/>
  <c r="F617" i="45" s="1"/>
  <c r="J535" i="45"/>
  <c r="F535" i="45" s="1"/>
  <c r="K699" i="45"/>
  <c r="G699" i="45" s="1"/>
  <c r="J781" i="45"/>
  <c r="F781" i="45" s="1"/>
  <c r="I43" i="42"/>
  <c r="G617" i="42"/>
  <c r="I617" i="42"/>
  <c r="I699" i="42"/>
  <c r="H863" i="42"/>
  <c r="G1109" i="42"/>
  <c r="L125" i="45"/>
  <c r="H125" i="45" s="1"/>
  <c r="I125" i="42"/>
  <c r="I945" i="42"/>
  <c r="J863" i="45"/>
  <c r="F863" i="45" s="1"/>
  <c r="I453" i="42"/>
  <c r="L781" i="45"/>
  <c r="H781" i="45" s="1"/>
  <c r="G207" i="42"/>
  <c r="L453" i="45"/>
  <c r="H453" i="45" s="1"/>
  <c r="I535" i="42"/>
  <c r="G1027" i="42"/>
  <c r="K43" i="45"/>
  <c r="G43" i="45" s="1"/>
  <c r="J207" i="45"/>
  <c r="F207" i="45" s="1"/>
  <c r="L289" i="45"/>
  <c r="H289" i="45" s="1"/>
  <c r="L535" i="45"/>
  <c r="H535" i="45" s="1"/>
  <c r="G43" i="42"/>
  <c r="G289" i="42"/>
  <c r="H207" i="42"/>
  <c r="H699" i="42"/>
  <c r="H945" i="42"/>
  <c r="H1109" i="42"/>
  <c r="L617" i="45"/>
  <c r="H617" i="45" s="1"/>
  <c r="L371" i="45"/>
  <c r="H371" i="45" s="1"/>
  <c r="I207" i="42"/>
  <c r="I1191" i="42"/>
  <c r="J43" i="45"/>
  <c r="F43" i="45" s="1"/>
  <c r="H289" i="42"/>
  <c r="I1027" i="42"/>
  <c r="J371" i="45"/>
  <c r="F371" i="45" s="1"/>
  <c r="I289" i="42"/>
  <c r="K781" i="45"/>
  <c r="G781" i="45" s="1"/>
  <c r="I863" i="42"/>
  <c r="K617" i="45"/>
  <c r="G617" i="45" s="1"/>
  <c r="J699" i="45"/>
  <c r="F699" i="45" s="1"/>
  <c r="K125" i="45"/>
  <c r="G125" i="45" s="1"/>
  <c r="J125" i="45"/>
  <c r="F125" i="45" s="1"/>
  <c r="G453" i="42"/>
  <c r="G371" i="42"/>
  <c r="H371" i="42"/>
  <c r="I781" i="42"/>
  <c r="G945" i="42"/>
  <c r="H1191" i="42"/>
  <c r="L207" i="45"/>
  <c r="H207" i="45" s="1"/>
  <c r="G781" i="42"/>
  <c r="K207" i="45"/>
  <c r="G207" i="45" s="1"/>
  <c r="H125" i="42"/>
  <c r="H1027" i="42"/>
  <c r="L863" i="45"/>
  <c r="H863" i="45" s="1"/>
  <c r="G125" i="42"/>
  <c r="D52" i="41"/>
  <c r="G51" i="41"/>
  <c r="E51" i="41"/>
  <c r="F51" i="41"/>
  <c r="H51" i="41"/>
  <c r="M41" i="47"/>
  <c r="I41" i="47" s="1"/>
  <c r="K205" i="47"/>
  <c r="G205" i="47" s="1"/>
  <c r="K205" i="49"/>
  <c r="G205" i="49" s="1"/>
  <c r="M369" i="47"/>
  <c r="I369" i="47" s="1"/>
  <c r="M369" i="49"/>
  <c r="I369" i="49" s="1"/>
  <c r="K533" i="49"/>
  <c r="G533" i="49" s="1"/>
  <c r="L123" i="47"/>
  <c r="H123" i="47" s="1"/>
  <c r="K123" i="47"/>
  <c r="G123" i="47" s="1"/>
  <c r="L533" i="49"/>
  <c r="H533" i="49" s="1"/>
  <c r="L533" i="47"/>
  <c r="H533" i="47" s="1"/>
  <c r="K41" i="47"/>
  <c r="G41" i="47" s="1"/>
  <c r="M205" i="47"/>
  <c r="I205" i="47" s="1"/>
  <c r="M205" i="49"/>
  <c r="I205" i="49" s="1"/>
  <c r="L287" i="49"/>
  <c r="H287" i="49" s="1"/>
  <c r="L451" i="47"/>
  <c r="H451" i="47" s="1"/>
  <c r="M451" i="49"/>
  <c r="I451" i="49" s="1"/>
  <c r="M287" i="47"/>
  <c r="I287" i="47" s="1"/>
  <c r="K533" i="47"/>
  <c r="G533" i="47" s="1"/>
  <c r="K369" i="49"/>
  <c r="G369" i="49" s="1"/>
  <c r="M287" i="49"/>
  <c r="I287" i="49" s="1"/>
  <c r="L41" i="47"/>
  <c r="H41" i="47" s="1"/>
  <c r="L205" i="47"/>
  <c r="H205" i="47" s="1"/>
  <c r="L205" i="49"/>
  <c r="H205" i="49" s="1"/>
  <c r="L369" i="47"/>
  <c r="H369" i="47" s="1"/>
  <c r="K451" i="47"/>
  <c r="G451" i="47" s="1"/>
  <c r="L41" i="49"/>
  <c r="H41" i="49" s="1"/>
  <c r="M451" i="47"/>
  <c r="I451" i="47" s="1"/>
  <c r="M123" i="49"/>
  <c r="I123" i="49" s="1"/>
  <c r="K287" i="47"/>
  <c r="G287" i="47" s="1"/>
  <c r="K41" i="49"/>
  <c r="G41" i="49" s="1"/>
  <c r="M123" i="47"/>
  <c r="I123" i="47" s="1"/>
  <c r="L287" i="47"/>
  <c r="H287" i="47" s="1"/>
  <c r="L369" i="49"/>
  <c r="H369" i="49" s="1"/>
  <c r="L451" i="49"/>
  <c r="H451" i="49" s="1"/>
  <c r="M41" i="49"/>
  <c r="I41" i="49" s="1"/>
  <c r="K123" i="49"/>
  <c r="G123" i="49" s="1"/>
  <c r="K287" i="49"/>
  <c r="G287" i="49" s="1"/>
  <c r="M533" i="47"/>
  <c r="I533" i="47" s="1"/>
  <c r="K451" i="49"/>
  <c r="G451" i="49" s="1"/>
  <c r="K369" i="47"/>
  <c r="G369" i="47" s="1"/>
  <c r="L123" i="49"/>
  <c r="H123" i="49" s="1"/>
  <c r="M533" i="49"/>
  <c r="I533" i="49" s="1"/>
  <c r="J44" i="45" l="1"/>
  <c r="F44" i="45" s="1"/>
  <c r="L126" i="45"/>
  <c r="H126" i="45" s="1"/>
  <c r="L290" i="45"/>
  <c r="H290" i="45" s="1"/>
  <c r="L782" i="45"/>
  <c r="H782" i="45" s="1"/>
  <c r="K864" i="45"/>
  <c r="G864" i="45" s="1"/>
  <c r="G454" i="42"/>
  <c r="I208" i="42"/>
  <c r="G208" i="42"/>
  <c r="I864" i="42"/>
  <c r="I1110" i="42"/>
  <c r="J126" i="45"/>
  <c r="F126" i="45" s="1"/>
  <c r="K700" i="45"/>
  <c r="G700" i="45" s="1"/>
  <c r="I700" i="42"/>
  <c r="J372" i="45"/>
  <c r="F372" i="45" s="1"/>
  <c r="G536" i="42"/>
  <c r="K454" i="45"/>
  <c r="G454" i="45" s="1"/>
  <c r="H208" i="42"/>
  <c r="L44" i="45"/>
  <c r="H44" i="45" s="1"/>
  <c r="L208" i="45"/>
  <c r="H208" i="45" s="1"/>
  <c r="K782" i="45"/>
  <c r="G782" i="45" s="1"/>
  <c r="L536" i="45"/>
  <c r="H536" i="45" s="1"/>
  <c r="I454" i="42"/>
  <c r="H44" i="42"/>
  <c r="G372" i="42"/>
  <c r="G700" i="42"/>
  <c r="G864" i="42"/>
  <c r="H1110" i="42"/>
  <c r="J618" i="45"/>
  <c r="F618" i="45" s="1"/>
  <c r="G290" i="42"/>
  <c r="H946" i="42"/>
  <c r="L864" i="45"/>
  <c r="H864" i="45" s="1"/>
  <c r="H126" i="42"/>
  <c r="G1028" i="42"/>
  <c r="L618" i="45"/>
  <c r="H618" i="45" s="1"/>
  <c r="G44" i="42"/>
  <c r="K44" i="45"/>
  <c r="G44" i="45" s="1"/>
  <c r="J864" i="45"/>
  <c r="F864" i="45" s="1"/>
  <c r="L454" i="45"/>
  <c r="H454" i="45" s="1"/>
  <c r="K290" i="45"/>
  <c r="G290" i="45" s="1"/>
  <c r="I44" i="42"/>
  <c r="I290" i="42"/>
  <c r="I536" i="42"/>
  <c r="H700" i="42"/>
  <c r="G946" i="42"/>
  <c r="G1110" i="42"/>
  <c r="J454" i="45"/>
  <c r="F454" i="45" s="1"/>
  <c r="H454" i="42"/>
  <c r="H618" i="42"/>
  <c r="H1192" i="42"/>
  <c r="J700" i="45"/>
  <c r="F700" i="45" s="1"/>
  <c r="I782" i="42"/>
  <c r="J290" i="45"/>
  <c r="F290" i="45" s="1"/>
  <c r="H864" i="42"/>
  <c r="L700" i="45"/>
  <c r="H700" i="45" s="1"/>
  <c r="K618" i="45"/>
  <c r="G618" i="45" s="1"/>
  <c r="K372" i="45"/>
  <c r="G372" i="45" s="1"/>
  <c r="J782" i="45"/>
  <c r="F782" i="45" s="1"/>
  <c r="G126" i="42"/>
  <c r="I372" i="42"/>
  <c r="H536" i="42"/>
  <c r="G782" i="42"/>
  <c r="I946" i="42"/>
  <c r="I1192" i="42"/>
  <c r="J208" i="45"/>
  <c r="F208" i="45" s="1"/>
  <c r="K126" i="45"/>
  <c r="G126" i="45" s="1"/>
  <c r="K536" i="45"/>
  <c r="G536" i="45" s="1"/>
  <c r="K208" i="45"/>
  <c r="G208" i="45" s="1"/>
  <c r="I126" i="42"/>
  <c r="H372" i="42"/>
  <c r="I618" i="42"/>
  <c r="H782" i="42"/>
  <c r="I1028" i="42"/>
  <c r="G1192" i="42"/>
  <c r="L372" i="45"/>
  <c r="H372" i="45" s="1"/>
  <c r="H290" i="42"/>
  <c r="J536" i="45"/>
  <c r="F536" i="45" s="1"/>
  <c r="G618" i="42"/>
  <c r="H1028" i="42"/>
  <c r="D53" i="41"/>
  <c r="H52" i="41"/>
  <c r="E52" i="41"/>
  <c r="F52" i="41"/>
  <c r="G52" i="41"/>
  <c r="H1436" i="42"/>
  <c r="H1600" i="42"/>
  <c r="I1846" i="42"/>
  <c r="G1272" i="42"/>
  <c r="I1682" i="42"/>
  <c r="H1764" i="42"/>
  <c r="G1600" i="42"/>
  <c r="I1436" i="42"/>
  <c r="G1682" i="42"/>
  <c r="G1846" i="42"/>
  <c r="I2010" i="42"/>
  <c r="H1354" i="42"/>
  <c r="H1272" i="42"/>
  <c r="G1436" i="42"/>
  <c r="H1682" i="42"/>
  <c r="I1928" i="42"/>
  <c r="H1518" i="42"/>
  <c r="H2010" i="42"/>
  <c r="I1354" i="42"/>
  <c r="H1928" i="42"/>
  <c r="I1272" i="42"/>
  <c r="I1518" i="42"/>
  <c r="I1764" i="42"/>
  <c r="G1928" i="42"/>
  <c r="G1354" i="42"/>
  <c r="G1518" i="42"/>
  <c r="G1764" i="42"/>
  <c r="G2010" i="42"/>
  <c r="I1600" i="42"/>
  <c r="H1846" i="42"/>
  <c r="K124" i="47"/>
  <c r="G124" i="47" s="1"/>
  <c r="M206" i="47"/>
  <c r="I206" i="47" s="1"/>
  <c r="L206" i="49"/>
  <c r="H206" i="49" s="1"/>
  <c r="L288" i="49"/>
  <c r="H288" i="49" s="1"/>
  <c r="K370" i="49"/>
  <c r="G370" i="49" s="1"/>
  <c r="K42" i="49"/>
  <c r="G42" i="49" s="1"/>
  <c r="K534" i="47"/>
  <c r="G534" i="47" s="1"/>
  <c r="K42" i="47"/>
  <c r="G42" i="47" s="1"/>
  <c r="K452" i="49"/>
  <c r="G452" i="49" s="1"/>
  <c r="K206" i="47"/>
  <c r="G206" i="47" s="1"/>
  <c r="M452" i="49"/>
  <c r="I452" i="49" s="1"/>
  <c r="L42" i="49"/>
  <c r="H42" i="49" s="1"/>
  <c r="L206" i="47"/>
  <c r="H206" i="47" s="1"/>
  <c r="L370" i="47"/>
  <c r="H370" i="47" s="1"/>
  <c r="L534" i="47"/>
  <c r="H534" i="47" s="1"/>
  <c r="M370" i="49"/>
  <c r="I370" i="49" s="1"/>
  <c r="L124" i="49"/>
  <c r="H124" i="49" s="1"/>
  <c r="L452" i="49"/>
  <c r="H452" i="49" s="1"/>
  <c r="K534" i="49"/>
  <c r="G534" i="49" s="1"/>
  <c r="M288" i="49"/>
  <c r="I288" i="49" s="1"/>
  <c r="M42" i="49"/>
  <c r="I42" i="49" s="1"/>
  <c r="M534" i="47"/>
  <c r="I534" i="47" s="1"/>
  <c r="M124" i="47"/>
  <c r="I124" i="47" s="1"/>
  <c r="M124" i="49"/>
  <c r="I124" i="49" s="1"/>
  <c r="K206" i="49"/>
  <c r="G206" i="49" s="1"/>
  <c r="K288" i="49"/>
  <c r="G288" i="49" s="1"/>
  <c r="M534" i="49"/>
  <c r="I534" i="49" s="1"/>
  <c r="K370" i="47"/>
  <c r="G370" i="47" s="1"/>
  <c r="K452" i="47"/>
  <c r="G452" i="47" s="1"/>
  <c r="K124" i="49"/>
  <c r="G124" i="49" s="1"/>
  <c r="L288" i="47"/>
  <c r="H288" i="47" s="1"/>
  <c r="M42" i="47"/>
  <c r="I42" i="47" s="1"/>
  <c r="M288" i="47"/>
  <c r="I288" i="47" s="1"/>
  <c r="M370" i="47"/>
  <c r="I370" i="47" s="1"/>
  <c r="M452" i="47"/>
  <c r="I452" i="47" s="1"/>
  <c r="L534" i="49"/>
  <c r="H534" i="49" s="1"/>
  <c r="L42" i="47"/>
  <c r="H42" i="47" s="1"/>
  <c r="K288" i="47"/>
  <c r="G288" i="47" s="1"/>
  <c r="M206" i="49"/>
  <c r="I206" i="49" s="1"/>
  <c r="L124" i="47"/>
  <c r="H124" i="47" s="1"/>
  <c r="L452" i="47"/>
  <c r="H452" i="47" s="1"/>
  <c r="L370" i="49"/>
  <c r="H370" i="49" s="1"/>
  <c r="M42" i="48"/>
  <c r="I42" i="48" s="1"/>
  <c r="L206" i="48"/>
  <c r="H206" i="48" s="1"/>
  <c r="M534" i="48"/>
  <c r="I534" i="48" s="1"/>
  <c r="M452" i="48"/>
  <c r="I452" i="48" s="1"/>
  <c r="K452" i="48"/>
  <c r="G452" i="48" s="1"/>
  <c r="L42" i="48"/>
  <c r="H42" i="48" s="1"/>
  <c r="K288" i="48"/>
  <c r="G288" i="48" s="1"/>
  <c r="L534" i="48"/>
  <c r="H534" i="48" s="1"/>
  <c r="L288" i="48"/>
  <c r="H288" i="48" s="1"/>
  <c r="L370" i="48"/>
  <c r="H370" i="48" s="1"/>
  <c r="M206" i="48"/>
  <c r="I206" i="48" s="1"/>
  <c r="K42" i="48"/>
  <c r="G42" i="48" s="1"/>
  <c r="M288" i="48"/>
  <c r="I288" i="48" s="1"/>
  <c r="K534" i="48"/>
  <c r="G534" i="48" s="1"/>
  <c r="M124" i="48"/>
  <c r="I124" i="48" s="1"/>
  <c r="K206" i="48"/>
  <c r="G206" i="48" s="1"/>
  <c r="K124" i="48"/>
  <c r="G124" i="48" s="1"/>
  <c r="K370" i="48"/>
  <c r="G370" i="48" s="1"/>
  <c r="L452" i="48"/>
  <c r="H452" i="48" s="1"/>
  <c r="L124" i="48"/>
  <c r="H124" i="48" s="1"/>
  <c r="M370" i="48"/>
  <c r="I370" i="48" s="1"/>
  <c r="K50" i="41"/>
  <c r="L50" i="41"/>
  <c r="F125" i="63"/>
  <c r="G371" i="63"/>
  <c r="H453" i="63"/>
  <c r="G43" i="63"/>
  <c r="H371" i="63"/>
  <c r="G289" i="63"/>
  <c r="F289" i="63"/>
  <c r="H207" i="63"/>
  <c r="H289" i="63"/>
  <c r="H43" i="63"/>
  <c r="G535" i="63"/>
  <c r="H535" i="63"/>
  <c r="F371" i="63"/>
  <c r="G125" i="63"/>
  <c r="F535" i="63"/>
  <c r="G453" i="63"/>
  <c r="F207" i="63"/>
  <c r="F43" i="63"/>
  <c r="F453" i="63"/>
  <c r="H125" i="63"/>
  <c r="G207" i="63"/>
  <c r="M125" i="50"/>
  <c r="I125" i="50" s="1"/>
  <c r="M43" i="52"/>
  <c r="I43" i="52" s="1"/>
  <c r="K43" i="52"/>
  <c r="G43" i="52" s="1"/>
  <c r="L43" i="56"/>
  <c r="H43" i="56" s="1"/>
  <c r="M43" i="54"/>
  <c r="I43" i="54" s="1"/>
  <c r="L125" i="58"/>
  <c r="H125" i="58" s="1"/>
  <c r="K207" i="57"/>
  <c r="G207" i="57" s="1"/>
  <c r="M125" i="54"/>
  <c r="I125" i="54" s="1"/>
  <c r="K125" i="56"/>
  <c r="G125" i="56" s="1"/>
  <c r="M289" i="58"/>
  <c r="I289" i="58" s="1"/>
  <c r="M289" i="57"/>
  <c r="I289" i="57" s="1"/>
  <c r="K207" i="54"/>
  <c r="G207" i="54" s="1"/>
  <c r="L289" i="50"/>
  <c r="H289" i="50" s="1"/>
  <c r="K371" i="58"/>
  <c r="G371" i="58" s="1"/>
  <c r="M371" i="55"/>
  <c r="I371" i="55" s="1"/>
  <c r="L371" i="52"/>
  <c r="H371" i="52" s="1"/>
  <c r="M289" i="56"/>
  <c r="I289" i="56" s="1"/>
  <c r="M453" i="57"/>
  <c r="I453" i="57" s="1"/>
  <c r="L453" i="55"/>
  <c r="H453" i="55" s="1"/>
  <c r="L535" i="59"/>
  <c r="H535" i="59" s="1"/>
  <c r="M535" i="57"/>
  <c r="I535" i="57" s="1"/>
  <c r="M453" i="52"/>
  <c r="I453" i="52" s="1"/>
  <c r="M535" i="52"/>
  <c r="I535" i="52" s="1"/>
  <c r="L453" i="53"/>
  <c r="H453" i="53" s="1"/>
  <c r="L453" i="54"/>
  <c r="H453" i="54" s="1"/>
  <c r="M453" i="56"/>
  <c r="I453" i="56" s="1"/>
  <c r="L43" i="51"/>
  <c r="H43" i="51" s="1"/>
  <c r="L43" i="57"/>
  <c r="H43" i="57" s="1"/>
  <c r="L125" i="59"/>
  <c r="H125" i="59" s="1"/>
  <c r="L207" i="59"/>
  <c r="H207" i="59" s="1"/>
  <c r="L207" i="56"/>
  <c r="H207" i="56" s="1"/>
  <c r="M371" i="52"/>
  <c r="I371" i="52" s="1"/>
  <c r="K535" i="50"/>
  <c r="G535" i="50" s="1"/>
  <c r="K453" i="50"/>
  <c r="G453" i="50" s="1"/>
  <c r="L535" i="54"/>
  <c r="H535" i="54" s="1"/>
  <c r="K125" i="55"/>
  <c r="G125" i="55" s="1"/>
  <c r="K43" i="58"/>
  <c r="G43" i="58" s="1"/>
  <c r="K125" i="51"/>
  <c r="G125" i="51" s="1"/>
  <c r="M371" i="50"/>
  <c r="I371" i="50" s="1"/>
  <c r="L371" i="55"/>
  <c r="H371" i="55" s="1"/>
  <c r="L371" i="54"/>
  <c r="H371" i="54" s="1"/>
  <c r="M535" i="56"/>
  <c r="I535" i="56" s="1"/>
  <c r="M125" i="52"/>
  <c r="I125" i="52" s="1"/>
  <c r="M125" i="58"/>
  <c r="I125" i="58" s="1"/>
  <c r="K289" i="57"/>
  <c r="G289" i="57" s="1"/>
  <c r="L289" i="54"/>
  <c r="H289" i="54" s="1"/>
  <c r="K371" i="56"/>
  <c r="G371" i="56" s="1"/>
  <c r="M535" i="51"/>
  <c r="I535" i="51" s="1"/>
  <c r="K43" i="51"/>
  <c r="G43" i="51" s="1"/>
  <c r="K207" i="52"/>
  <c r="G207" i="52" s="1"/>
  <c r="K207" i="51"/>
  <c r="G207" i="51" s="1"/>
  <c r="L371" i="57"/>
  <c r="H371" i="57" s="1"/>
  <c r="M453" i="50"/>
  <c r="I453" i="50" s="1"/>
  <c r="K535" i="54"/>
  <c r="G535" i="54" s="1"/>
  <c r="M43" i="50"/>
  <c r="I43" i="50" s="1"/>
  <c r="M207" i="50"/>
  <c r="I207" i="50" s="1"/>
  <c r="K125" i="52"/>
  <c r="G125" i="52" s="1"/>
  <c r="K43" i="59"/>
  <c r="G43" i="59" s="1"/>
  <c r="L125" i="52"/>
  <c r="H125" i="52" s="1"/>
  <c r="M43" i="58"/>
  <c r="I43" i="58" s="1"/>
  <c r="K125" i="54"/>
  <c r="G125" i="54" s="1"/>
  <c r="L125" i="53"/>
  <c r="H125" i="53" s="1"/>
  <c r="M207" i="58"/>
  <c r="I207" i="58" s="1"/>
  <c r="M125" i="53"/>
  <c r="I125" i="53" s="1"/>
  <c r="L207" i="54"/>
  <c r="H207" i="54" s="1"/>
  <c r="K289" i="52"/>
  <c r="G289" i="52" s="1"/>
  <c r="K289" i="55"/>
  <c r="G289" i="55" s="1"/>
  <c r="L289" i="59"/>
  <c r="H289" i="59" s="1"/>
  <c r="M289" i="53"/>
  <c r="I289" i="53" s="1"/>
  <c r="K289" i="51"/>
  <c r="G289" i="51" s="1"/>
  <c r="K371" i="57"/>
  <c r="G371" i="57" s="1"/>
  <c r="K289" i="54"/>
  <c r="G289" i="54" s="1"/>
  <c r="L371" i="53"/>
  <c r="H371" i="53" s="1"/>
  <c r="L453" i="50"/>
  <c r="H453" i="50" s="1"/>
  <c r="K371" i="51"/>
  <c r="G371" i="51" s="1"/>
  <c r="K371" i="53"/>
  <c r="G371" i="53" s="1"/>
  <c r="K535" i="55"/>
  <c r="G535" i="55" s="1"/>
  <c r="K453" i="55"/>
  <c r="G453" i="55" s="1"/>
  <c r="M453" i="51"/>
  <c r="I453" i="51" s="1"/>
  <c r="L535" i="56"/>
  <c r="H535" i="56" s="1"/>
  <c r="K453" i="56"/>
  <c r="G453" i="56" s="1"/>
  <c r="M125" i="55"/>
  <c r="I125" i="55" s="1"/>
  <c r="M43" i="59"/>
  <c r="I43" i="59" s="1"/>
  <c r="M207" i="55"/>
  <c r="I207" i="55" s="1"/>
  <c r="M289" i="52"/>
  <c r="I289" i="52" s="1"/>
  <c r="L207" i="51"/>
  <c r="H207" i="51" s="1"/>
  <c r="M289" i="54"/>
  <c r="I289" i="54" s="1"/>
  <c r="L371" i="51"/>
  <c r="H371" i="51" s="1"/>
  <c r="M453" i="58"/>
  <c r="I453" i="58" s="1"/>
  <c r="L453" i="56"/>
  <c r="H453" i="56" s="1"/>
  <c r="L125" i="50"/>
  <c r="H125" i="50" s="1"/>
  <c r="L43" i="58"/>
  <c r="H43" i="58" s="1"/>
  <c r="M125" i="59"/>
  <c r="I125" i="59" s="1"/>
  <c r="M289" i="50"/>
  <c r="I289" i="50" s="1"/>
  <c r="M371" i="53"/>
  <c r="I371" i="53" s="1"/>
  <c r="K371" i="54"/>
  <c r="G371" i="54" s="1"/>
  <c r="M453" i="54"/>
  <c r="I453" i="54" s="1"/>
  <c r="K43" i="55"/>
  <c r="G43" i="55" s="1"/>
  <c r="L207" i="55"/>
  <c r="H207" i="55" s="1"/>
  <c r="M289" i="59"/>
  <c r="I289" i="59" s="1"/>
  <c r="K289" i="53"/>
  <c r="G289" i="53" s="1"/>
  <c r="L535" i="50"/>
  <c r="H535" i="50" s="1"/>
  <c r="K453" i="58"/>
  <c r="G453" i="58" s="1"/>
  <c r="M43" i="57"/>
  <c r="I43" i="57" s="1"/>
  <c r="K125" i="53"/>
  <c r="G125" i="53" s="1"/>
  <c r="L289" i="55"/>
  <c r="H289" i="55" s="1"/>
  <c r="L289" i="51"/>
  <c r="H289" i="51" s="1"/>
  <c r="L453" i="59"/>
  <c r="H453" i="59" s="1"/>
  <c r="K453" i="52"/>
  <c r="G453" i="52" s="1"/>
  <c r="K43" i="50"/>
  <c r="G43" i="50" s="1"/>
  <c r="K125" i="50"/>
  <c r="G125" i="50" s="1"/>
  <c r="L43" i="55"/>
  <c r="H43" i="55" s="1"/>
  <c r="L43" i="53"/>
  <c r="H43" i="53" s="1"/>
  <c r="K43" i="56"/>
  <c r="G43" i="56" s="1"/>
  <c r="M125" i="57"/>
  <c r="I125" i="57" s="1"/>
  <c r="L125" i="51"/>
  <c r="H125" i="51" s="1"/>
  <c r="L207" i="58"/>
  <c r="H207" i="58" s="1"/>
  <c r="L207" i="52"/>
  <c r="H207" i="52" s="1"/>
  <c r="K125" i="59"/>
  <c r="G125" i="59" s="1"/>
  <c r="L289" i="58"/>
  <c r="H289" i="58" s="1"/>
  <c r="M207" i="56"/>
  <c r="I207" i="56" s="1"/>
  <c r="K207" i="53"/>
  <c r="G207" i="53" s="1"/>
  <c r="L207" i="53"/>
  <c r="H207" i="53" s="1"/>
  <c r="L371" i="59"/>
  <c r="H371" i="59" s="1"/>
  <c r="L371" i="50"/>
  <c r="H371" i="50" s="1"/>
  <c r="M371" i="59"/>
  <c r="I371" i="59" s="1"/>
  <c r="K289" i="56"/>
  <c r="G289" i="56" s="1"/>
  <c r="M535" i="59"/>
  <c r="I535" i="59" s="1"/>
  <c r="L453" i="58"/>
  <c r="H453" i="58" s="1"/>
  <c r="L371" i="56"/>
  <c r="H371" i="56" s="1"/>
  <c r="L535" i="52"/>
  <c r="H535" i="52" s="1"/>
  <c r="L535" i="57"/>
  <c r="H535" i="57" s="1"/>
  <c r="L535" i="58"/>
  <c r="H535" i="58" s="1"/>
  <c r="M535" i="53"/>
  <c r="I535" i="53" s="1"/>
  <c r="K535" i="51"/>
  <c r="G535" i="51" s="1"/>
  <c r="K535" i="56"/>
  <c r="G535" i="56" s="1"/>
  <c r="L43" i="52"/>
  <c r="H43" i="52" s="1"/>
  <c r="K43" i="54"/>
  <c r="G43" i="54" s="1"/>
  <c r="K207" i="59"/>
  <c r="G207" i="59" s="1"/>
  <c r="L289" i="57"/>
  <c r="H289" i="57" s="1"/>
  <c r="L289" i="53"/>
  <c r="H289" i="53" s="1"/>
  <c r="L453" i="57"/>
  <c r="H453" i="57" s="1"/>
  <c r="M535" i="55"/>
  <c r="I535" i="55" s="1"/>
  <c r="K453" i="53"/>
  <c r="G453" i="53" s="1"/>
  <c r="M43" i="53"/>
  <c r="I43" i="53" s="1"/>
  <c r="M207" i="57"/>
  <c r="I207" i="57" s="1"/>
  <c r="L289" i="52"/>
  <c r="H289" i="52" s="1"/>
  <c r="K371" i="59"/>
  <c r="G371" i="59" s="1"/>
  <c r="M453" i="55"/>
  <c r="I453" i="55" s="1"/>
  <c r="K535" i="57"/>
  <c r="G535" i="57" s="1"/>
  <c r="L207" i="50"/>
  <c r="H207" i="50" s="1"/>
  <c r="M43" i="56"/>
  <c r="I43" i="56" s="1"/>
  <c r="M207" i="59"/>
  <c r="I207" i="59" s="1"/>
  <c r="M207" i="53"/>
  <c r="I207" i="53" s="1"/>
  <c r="M371" i="57"/>
  <c r="I371" i="57" s="1"/>
  <c r="M371" i="51"/>
  <c r="I371" i="51" s="1"/>
  <c r="K453" i="51"/>
  <c r="G453" i="51" s="1"/>
  <c r="K207" i="50"/>
  <c r="G207" i="50" s="1"/>
  <c r="L43" i="54"/>
  <c r="H43" i="54" s="1"/>
  <c r="M125" i="56"/>
  <c r="I125" i="56" s="1"/>
  <c r="K289" i="59"/>
  <c r="G289" i="59" s="1"/>
  <c r="M371" i="58"/>
  <c r="I371" i="58" s="1"/>
  <c r="L535" i="55"/>
  <c r="H535" i="55" s="1"/>
  <c r="K535" i="53"/>
  <c r="G535" i="53" s="1"/>
  <c r="L43" i="50"/>
  <c r="H43" i="50" s="1"/>
  <c r="L125" i="55"/>
  <c r="H125" i="55" s="1"/>
  <c r="L43" i="59"/>
  <c r="H43" i="59" s="1"/>
  <c r="K43" i="53"/>
  <c r="G43" i="53" s="1"/>
  <c r="L125" i="57"/>
  <c r="H125" i="57" s="1"/>
  <c r="K125" i="57"/>
  <c r="G125" i="57" s="1"/>
  <c r="K125" i="58"/>
  <c r="G125" i="58" s="1"/>
  <c r="M207" i="52"/>
  <c r="I207" i="52" s="1"/>
  <c r="K207" i="58"/>
  <c r="G207" i="58" s="1"/>
  <c r="L125" i="56"/>
  <c r="H125" i="56" s="1"/>
  <c r="K289" i="58"/>
  <c r="G289" i="58" s="1"/>
  <c r="K289" i="50"/>
  <c r="G289" i="50" s="1"/>
  <c r="M289" i="55"/>
  <c r="I289" i="55" s="1"/>
  <c r="M207" i="51"/>
  <c r="I207" i="51" s="1"/>
  <c r="M289" i="51"/>
  <c r="I289" i="51" s="1"/>
  <c r="K371" i="55"/>
  <c r="G371" i="55" s="1"/>
  <c r="K371" i="50"/>
  <c r="G371" i="50" s="1"/>
  <c r="K453" i="57"/>
  <c r="G453" i="57" s="1"/>
  <c r="M453" i="59"/>
  <c r="I453" i="59" s="1"/>
  <c r="K535" i="58"/>
  <c r="G535" i="58" s="1"/>
  <c r="M535" i="58"/>
  <c r="I535" i="58" s="1"/>
  <c r="K453" i="59"/>
  <c r="G453" i="59" s="1"/>
  <c r="L453" i="52"/>
  <c r="H453" i="52" s="1"/>
  <c r="L453" i="51"/>
  <c r="H453" i="51" s="1"/>
  <c r="L535" i="53"/>
  <c r="H535" i="53" s="1"/>
  <c r="K453" i="54"/>
  <c r="G453" i="54" s="1"/>
  <c r="K43" i="57"/>
  <c r="G43" i="57" s="1"/>
  <c r="K207" i="55"/>
  <c r="G207" i="55" s="1"/>
  <c r="K207" i="56"/>
  <c r="G207" i="56" s="1"/>
  <c r="L289" i="56"/>
  <c r="H289" i="56" s="1"/>
  <c r="M371" i="54"/>
  <c r="I371" i="54" s="1"/>
  <c r="M453" i="53"/>
  <c r="I453" i="53" s="1"/>
  <c r="M43" i="51"/>
  <c r="I43" i="51" s="1"/>
  <c r="L125" i="54"/>
  <c r="H125" i="54" s="1"/>
  <c r="L207" i="57"/>
  <c r="H207" i="57" s="1"/>
  <c r="L371" i="58"/>
  <c r="H371" i="58" s="1"/>
  <c r="K535" i="59"/>
  <c r="G535" i="59" s="1"/>
  <c r="K535" i="52"/>
  <c r="G535" i="52" s="1"/>
  <c r="L535" i="51"/>
  <c r="H535" i="51" s="1"/>
  <c r="M43" i="55"/>
  <c r="I43" i="55" s="1"/>
  <c r="M125" i="51"/>
  <c r="I125" i="51" s="1"/>
  <c r="M207" i="54"/>
  <c r="I207" i="54" s="1"/>
  <c r="K371" i="52"/>
  <c r="G371" i="52" s="1"/>
  <c r="M535" i="50"/>
  <c r="I535" i="50" s="1"/>
  <c r="M371" i="56"/>
  <c r="I371" i="56" s="1"/>
  <c r="M535" i="54"/>
  <c r="I535" i="54" s="1"/>
  <c r="L43" i="61"/>
  <c r="H43" i="61" s="1"/>
  <c r="J125" i="61"/>
  <c r="F125" i="61" s="1"/>
  <c r="J453" i="61"/>
  <c r="F453" i="61" s="1"/>
  <c r="K699" i="61"/>
  <c r="G699" i="61" s="1"/>
  <c r="L617" i="61"/>
  <c r="H617" i="61" s="1"/>
  <c r="K863" i="61"/>
  <c r="G863" i="61" s="1"/>
  <c r="L125" i="61"/>
  <c r="H125" i="61" s="1"/>
  <c r="L207" i="61"/>
  <c r="H207" i="61" s="1"/>
  <c r="K207" i="61"/>
  <c r="G207" i="61" s="1"/>
  <c r="L289" i="61"/>
  <c r="H289" i="61" s="1"/>
  <c r="K371" i="61"/>
  <c r="G371" i="61" s="1"/>
  <c r="L371" i="61"/>
  <c r="H371" i="61" s="1"/>
  <c r="K535" i="61"/>
  <c r="G535" i="61" s="1"/>
  <c r="J863" i="61"/>
  <c r="F863" i="61" s="1"/>
  <c r="L535" i="61"/>
  <c r="H535" i="61" s="1"/>
  <c r="K453" i="61"/>
  <c r="G453" i="61" s="1"/>
  <c r="J289" i="61"/>
  <c r="F289" i="61" s="1"/>
  <c r="L863" i="61"/>
  <c r="H863" i="61" s="1"/>
  <c r="L781" i="61"/>
  <c r="H781" i="61" s="1"/>
  <c r="J207" i="61"/>
  <c r="F207" i="61" s="1"/>
  <c r="K289" i="61"/>
  <c r="G289" i="61" s="1"/>
  <c r="L453" i="61"/>
  <c r="H453" i="61" s="1"/>
  <c r="L699" i="61"/>
  <c r="H699" i="61" s="1"/>
  <c r="K125" i="61"/>
  <c r="G125" i="61" s="1"/>
  <c r="J43" i="61"/>
  <c r="F43" i="61" s="1"/>
  <c r="K43" i="61"/>
  <c r="G43" i="61" s="1"/>
  <c r="K781" i="61"/>
  <c r="G781" i="61" s="1"/>
  <c r="K617" i="61"/>
  <c r="G617" i="61" s="1"/>
  <c r="J699" i="61"/>
  <c r="F699" i="61" s="1"/>
  <c r="J781" i="61"/>
  <c r="F781" i="61" s="1"/>
  <c r="J535" i="61"/>
  <c r="F535" i="61" s="1"/>
  <c r="J371" i="61"/>
  <c r="F371" i="61" s="1"/>
  <c r="J617" i="61"/>
  <c r="F617" i="61" s="1"/>
  <c r="O51" i="41"/>
  <c r="S51" i="41"/>
  <c r="N51" i="41"/>
  <c r="J51" i="41"/>
  <c r="R51" i="41"/>
  <c r="P51" i="41"/>
  <c r="T51" i="41"/>
  <c r="M51" i="41"/>
  <c r="I51" i="41"/>
  <c r="Q51" i="41"/>
  <c r="J783" i="45" l="1"/>
  <c r="F783" i="45" s="1"/>
  <c r="J45" i="45"/>
  <c r="F45" i="45" s="1"/>
  <c r="K45" i="45"/>
  <c r="G45" i="45" s="1"/>
  <c r="K291" i="45"/>
  <c r="G291" i="45" s="1"/>
  <c r="I127" i="42"/>
  <c r="I291" i="42"/>
  <c r="G537" i="42"/>
  <c r="H701" i="42"/>
  <c r="H947" i="42"/>
  <c r="H1193" i="42"/>
  <c r="L45" i="45"/>
  <c r="H45" i="45" s="1"/>
  <c r="G373" i="42"/>
  <c r="I1029" i="42"/>
  <c r="K455" i="45"/>
  <c r="G455" i="45" s="1"/>
  <c r="G209" i="42"/>
  <c r="H1111" i="42"/>
  <c r="K209" i="45"/>
  <c r="G209" i="45" s="1"/>
  <c r="H45" i="42"/>
  <c r="G701" i="42"/>
  <c r="J619" i="45"/>
  <c r="F619" i="45" s="1"/>
  <c r="G291" i="42"/>
  <c r="G1111" i="42"/>
  <c r="J209" i="45"/>
  <c r="F209" i="45" s="1"/>
  <c r="L127" i="45"/>
  <c r="H127" i="45" s="1"/>
  <c r="J537" i="45"/>
  <c r="F537" i="45" s="1"/>
  <c r="J127" i="45"/>
  <c r="F127" i="45" s="1"/>
  <c r="H127" i="42"/>
  <c r="H291" i="42"/>
  <c r="I537" i="42"/>
  <c r="H783" i="42"/>
  <c r="I947" i="42"/>
  <c r="G1193" i="42"/>
  <c r="L537" i="45"/>
  <c r="H537" i="45" s="1"/>
  <c r="I209" i="42"/>
  <c r="K537" i="45"/>
  <c r="G537" i="45" s="1"/>
  <c r="I455" i="42"/>
  <c r="L701" i="45"/>
  <c r="H701" i="45" s="1"/>
  <c r="I865" i="42"/>
  <c r="K619" i="45"/>
  <c r="G619" i="45" s="1"/>
  <c r="I701" i="42"/>
  <c r="L455" i="45"/>
  <c r="H455" i="45" s="1"/>
  <c r="J291" i="45"/>
  <c r="F291" i="45" s="1"/>
  <c r="J865" i="45"/>
  <c r="F865" i="45" s="1"/>
  <c r="L209" i="45"/>
  <c r="H209" i="45" s="1"/>
  <c r="G45" i="42"/>
  <c r="I373" i="42"/>
  <c r="H537" i="42"/>
  <c r="G783" i="42"/>
  <c r="G1029" i="42"/>
  <c r="I1193" i="42"/>
  <c r="L373" i="45"/>
  <c r="H373" i="45" s="1"/>
  <c r="G619" i="42"/>
  <c r="J373" i="45"/>
  <c r="F373" i="45" s="1"/>
  <c r="J701" i="45"/>
  <c r="F701" i="45" s="1"/>
  <c r="H865" i="42"/>
  <c r="L865" i="45"/>
  <c r="H865" i="45" s="1"/>
  <c r="H209" i="42"/>
  <c r="I1111" i="42"/>
  <c r="K865" i="45"/>
  <c r="G865" i="45" s="1"/>
  <c r="H455" i="42"/>
  <c r="L783" i="45"/>
  <c r="H783" i="45" s="1"/>
  <c r="K783" i="45"/>
  <c r="G783" i="45" s="1"/>
  <c r="K127" i="45"/>
  <c r="G127" i="45" s="1"/>
  <c r="L619" i="45"/>
  <c r="H619" i="45" s="1"/>
  <c r="G127" i="42"/>
  <c r="H373" i="42"/>
  <c r="I619" i="42"/>
  <c r="I783" i="42"/>
  <c r="H1029" i="42"/>
  <c r="K373" i="45"/>
  <c r="G373" i="45" s="1"/>
  <c r="G865" i="42"/>
  <c r="L291" i="45"/>
  <c r="H291" i="45" s="1"/>
  <c r="H619" i="42"/>
  <c r="J455" i="45"/>
  <c r="F455" i="45" s="1"/>
  <c r="G455" i="42"/>
  <c r="K701" i="45"/>
  <c r="G701" i="45" s="1"/>
  <c r="I45" i="42"/>
  <c r="G947" i="42"/>
  <c r="H53" i="41"/>
  <c r="E53" i="41"/>
  <c r="F53" i="41"/>
  <c r="G53" i="41"/>
  <c r="D54" i="41"/>
  <c r="M125" i="48"/>
  <c r="I125" i="48" s="1"/>
  <c r="K207" i="48"/>
  <c r="G207" i="48" s="1"/>
  <c r="K535" i="48"/>
  <c r="G535" i="48" s="1"/>
  <c r="L535" i="48"/>
  <c r="H535" i="48" s="1"/>
  <c r="M43" i="48"/>
  <c r="I43" i="48" s="1"/>
  <c r="M289" i="48"/>
  <c r="I289" i="48" s="1"/>
  <c r="M535" i="48"/>
  <c r="I535" i="48" s="1"/>
  <c r="K453" i="48"/>
  <c r="G453" i="48" s="1"/>
  <c r="K43" i="48"/>
  <c r="G43" i="48" s="1"/>
  <c r="L371" i="48"/>
  <c r="H371" i="48" s="1"/>
  <c r="L43" i="48"/>
  <c r="H43" i="48" s="1"/>
  <c r="L289" i="48"/>
  <c r="H289" i="48" s="1"/>
  <c r="L453" i="48"/>
  <c r="H453" i="48" s="1"/>
  <c r="K371" i="48"/>
  <c r="G371" i="48" s="1"/>
  <c r="M371" i="48"/>
  <c r="I371" i="48" s="1"/>
  <c r="L125" i="48"/>
  <c r="H125" i="48" s="1"/>
  <c r="K289" i="48"/>
  <c r="G289" i="48" s="1"/>
  <c r="M453" i="48"/>
  <c r="I453" i="48" s="1"/>
  <c r="K125" i="48"/>
  <c r="G125" i="48" s="1"/>
  <c r="M207" i="48"/>
  <c r="I207" i="48" s="1"/>
  <c r="L207" i="48"/>
  <c r="H207" i="48" s="1"/>
  <c r="L51" i="41"/>
  <c r="K51" i="41"/>
  <c r="L43" i="49"/>
  <c r="H43" i="49" s="1"/>
  <c r="L125" i="47"/>
  <c r="H125" i="47" s="1"/>
  <c r="L289" i="49"/>
  <c r="H289" i="49" s="1"/>
  <c r="L535" i="49"/>
  <c r="H535" i="49" s="1"/>
  <c r="K371" i="47"/>
  <c r="G371" i="47" s="1"/>
  <c r="K289" i="47"/>
  <c r="G289" i="47" s="1"/>
  <c r="M371" i="49"/>
  <c r="I371" i="49" s="1"/>
  <c r="M125" i="47"/>
  <c r="I125" i="47" s="1"/>
  <c r="M453" i="47"/>
  <c r="I453" i="47" s="1"/>
  <c r="L125" i="49"/>
  <c r="H125" i="49" s="1"/>
  <c r="K43" i="49"/>
  <c r="G43" i="49" s="1"/>
  <c r="L207" i="49"/>
  <c r="H207" i="49" s="1"/>
  <c r="M207" i="49"/>
  <c r="I207" i="49" s="1"/>
  <c r="M535" i="49"/>
  <c r="I535" i="49" s="1"/>
  <c r="L453" i="47"/>
  <c r="H453" i="47" s="1"/>
  <c r="K207" i="49"/>
  <c r="G207" i="49" s="1"/>
  <c r="M207" i="47"/>
  <c r="I207" i="47" s="1"/>
  <c r="K43" i="47"/>
  <c r="G43" i="47" s="1"/>
  <c r="M371" i="47"/>
  <c r="I371" i="47" s="1"/>
  <c r="L43" i="47"/>
  <c r="H43" i="47" s="1"/>
  <c r="L453" i="49"/>
  <c r="H453" i="49" s="1"/>
  <c r="M43" i="49"/>
  <c r="I43" i="49" s="1"/>
  <c r="M125" i="49"/>
  <c r="I125" i="49" s="1"/>
  <c r="M289" i="47"/>
  <c r="I289" i="47" s="1"/>
  <c r="K535" i="49"/>
  <c r="G535" i="49" s="1"/>
  <c r="M535" i="47"/>
  <c r="I535" i="47" s="1"/>
  <c r="K453" i="49"/>
  <c r="G453" i="49" s="1"/>
  <c r="M289" i="49"/>
  <c r="I289" i="49" s="1"/>
  <c r="K453" i="47"/>
  <c r="G453" i="47" s="1"/>
  <c r="L207" i="47"/>
  <c r="H207" i="47" s="1"/>
  <c r="L289" i="47"/>
  <c r="H289" i="47" s="1"/>
  <c r="K289" i="49"/>
  <c r="G289" i="49" s="1"/>
  <c r="K125" i="47"/>
  <c r="G125" i="47" s="1"/>
  <c r="L371" i="49"/>
  <c r="H371" i="49" s="1"/>
  <c r="M453" i="49"/>
  <c r="I453" i="49" s="1"/>
  <c r="L535" i="47"/>
  <c r="H535" i="47" s="1"/>
  <c r="K207" i="47"/>
  <c r="G207" i="47" s="1"/>
  <c r="K535" i="47"/>
  <c r="G535" i="47" s="1"/>
  <c r="M43" i="47"/>
  <c r="I43" i="47" s="1"/>
  <c r="L371" i="47"/>
  <c r="H371" i="47" s="1"/>
  <c r="K371" i="49"/>
  <c r="G371" i="49" s="1"/>
  <c r="K125" i="49"/>
  <c r="G125" i="49" s="1"/>
  <c r="M44" i="51"/>
  <c r="I44" i="51" s="1"/>
  <c r="L208" i="59"/>
  <c r="H208" i="59" s="1"/>
  <c r="M208" i="54"/>
  <c r="I208" i="54" s="1"/>
  <c r="K44" i="51"/>
  <c r="G44" i="51" s="1"/>
  <c r="M44" i="52"/>
  <c r="I44" i="52" s="1"/>
  <c r="L44" i="56"/>
  <c r="H44" i="56" s="1"/>
  <c r="K126" i="50"/>
  <c r="G126" i="50" s="1"/>
  <c r="M208" i="55"/>
  <c r="I208" i="55" s="1"/>
  <c r="M290" i="54"/>
  <c r="I290" i="54" s="1"/>
  <c r="L208" i="57"/>
  <c r="H208" i="57" s="1"/>
  <c r="K208" i="57"/>
  <c r="G208" i="57" s="1"/>
  <c r="M126" i="52"/>
  <c r="I126" i="52" s="1"/>
  <c r="K290" i="53"/>
  <c r="G290" i="53" s="1"/>
  <c r="K208" i="50"/>
  <c r="G208" i="50" s="1"/>
  <c r="K372" i="54"/>
  <c r="G372" i="54" s="1"/>
  <c r="K372" i="56"/>
  <c r="G372" i="56" s="1"/>
  <c r="M454" i="54"/>
  <c r="I454" i="54" s="1"/>
  <c r="K454" i="54"/>
  <c r="G454" i="54" s="1"/>
  <c r="L290" i="58"/>
  <c r="H290" i="58" s="1"/>
  <c r="M372" i="55"/>
  <c r="I372" i="55" s="1"/>
  <c r="K536" i="57"/>
  <c r="G536" i="57" s="1"/>
  <c r="K454" i="57"/>
  <c r="G454" i="57" s="1"/>
  <c r="M372" i="58"/>
  <c r="I372" i="58" s="1"/>
  <c r="K372" i="50"/>
  <c r="G372" i="50" s="1"/>
  <c r="M454" i="51"/>
  <c r="I454" i="51" s="1"/>
  <c r="K454" i="51"/>
  <c r="G454" i="51" s="1"/>
  <c r="M290" i="52"/>
  <c r="I290" i="52" s="1"/>
  <c r="L44" i="55"/>
  <c r="H44" i="55" s="1"/>
  <c r="M126" i="50"/>
  <c r="I126" i="50" s="1"/>
  <c r="L454" i="52"/>
  <c r="H454" i="52" s="1"/>
  <c r="K290" i="50"/>
  <c r="G290" i="50" s="1"/>
  <c r="L372" i="58"/>
  <c r="H372" i="58" s="1"/>
  <c r="L454" i="59"/>
  <c r="H454" i="59" s="1"/>
  <c r="L44" i="58"/>
  <c r="H44" i="58" s="1"/>
  <c r="K44" i="54"/>
  <c r="G44" i="54" s="1"/>
  <c r="L126" i="56"/>
  <c r="H126" i="56" s="1"/>
  <c r="L372" i="56"/>
  <c r="H372" i="56" s="1"/>
  <c r="L454" i="54"/>
  <c r="H454" i="54" s="1"/>
  <c r="K454" i="55"/>
  <c r="G454" i="55" s="1"/>
  <c r="K454" i="50"/>
  <c r="G454" i="50" s="1"/>
  <c r="L126" i="53"/>
  <c r="H126" i="53" s="1"/>
  <c r="M372" i="52"/>
  <c r="I372" i="52" s="1"/>
  <c r="M126" i="59"/>
  <c r="I126" i="59" s="1"/>
  <c r="K454" i="56"/>
  <c r="G454" i="56" s="1"/>
  <c r="M454" i="53"/>
  <c r="I454" i="53" s="1"/>
  <c r="M454" i="58"/>
  <c r="I454" i="58" s="1"/>
  <c r="L44" i="52"/>
  <c r="H44" i="52" s="1"/>
  <c r="L208" i="52"/>
  <c r="H208" i="52" s="1"/>
  <c r="K208" i="56"/>
  <c r="G208" i="56" s="1"/>
  <c r="L372" i="54"/>
  <c r="H372" i="54" s="1"/>
  <c r="M536" i="56"/>
  <c r="I536" i="56" s="1"/>
  <c r="K372" i="51"/>
  <c r="G372" i="51" s="1"/>
  <c r="K290" i="52"/>
  <c r="G290" i="52" s="1"/>
  <c r="K126" i="58"/>
  <c r="G126" i="58" s="1"/>
  <c r="M44" i="55"/>
  <c r="I44" i="55" s="1"/>
  <c r="M44" i="59"/>
  <c r="I44" i="59" s="1"/>
  <c r="L44" i="57"/>
  <c r="H44" i="57" s="1"/>
  <c r="L126" i="54"/>
  <c r="H126" i="54" s="1"/>
  <c r="M290" i="56"/>
  <c r="I290" i="56" s="1"/>
  <c r="K290" i="56"/>
  <c r="G290" i="56" s="1"/>
  <c r="M126" i="56"/>
  <c r="I126" i="56" s="1"/>
  <c r="L126" i="51"/>
  <c r="H126" i="51" s="1"/>
  <c r="M126" i="55"/>
  <c r="I126" i="55" s="1"/>
  <c r="L126" i="52"/>
  <c r="H126" i="52" s="1"/>
  <c r="M290" i="53"/>
  <c r="I290" i="53" s="1"/>
  <c r="M290" i="57"/>
  <c r="I290" i="57" s="1"/>
  <c r="L290" i="53"/>
  <c r="H290" i="53" s="1"/>
  <c r="L208" i="51"/>
  <c r="H208" i="51" s="1"/>
  <c r="K372" i="59"/>
  <c r="G372" i="59" s="1"/>
  <c r="L536" i="54"/>
  <c r="H536" i="54" s="1"/>
  <c r="L536" i="56"/>
  <c r="H536" i="56" s="1"/>
  <c r="L454" i="56"/>
  <c r="H454" i="56" s="1"/>
  <c r="L454" i="53"/>
  <c r="H454" i="53" s="1"/>
  <c r="L454" i="57"/>
  <c r="H454" i="57" s="1"/>
  <c r="L536" i="59"/>
  <c r="H536" i="59" s="1"/>
  <c r="M454" i="59"/>
  <c r="I454" i="59" s="1"/>
  <c r="M454" i="50"/>
  <c r="I454" i="50" s="1"/>
  <c r="L536" i="50"/>
  <c r="H536" i="50" s="1"/>
  <c r="K44" i="57"/>
  <c r="G44" i="57" s="1"/>
  <c r="L290" i="56"/>
  <c r="H290" i="56" s="1"/>
  <c r="K126" i="56"/>
  <c r="G126" i="56" s="1"/>
  <c r="L208" i="50"/>
  <c r="H208" i="50" s="1"/>
  <c r="K372" i="55"/>
  <c r="G372" i="55" s="1"/>
  <c r="M372" i="51"/>
  <c r="I372" i="51" s="1"/>
  <c r="L44" i="53"/>
  <c r="H44" i="53" s="1"/>
  <c r="L372" i="52"/>
  <c r="H372" i="52" s="1"/>
  <c r="K290" i="54"/>
  <c r="G290" i="54" s="1"/>
  <c r="K290" i="55"/>
  <c r="G290" i="55" s="1"/>
  <c r="M372" i="59"/>
  <c r="I372" i="59" s="1"/>
  <c r="K536" i="53"/>
  <c r="G536" i="53" s="1"/>
  <c r="K536" i="51"/>
  <c r="G536" i="51" s="1"/>
  <c r="L44" i="51"/>
  <c r="H44" i="51" s="1"/>
  <c r="M126" i="57"/>
  <c r="I126" i="57" s="1"/>
  <c r="K536" i="52"/>
  <c r="G536" i="52" s="1"/>
  <c r="L290" i="57"/>
  <c r="H290" i="57" s="1"/>
  <c r="L372" i="57"/>
  <c r="H372" i="57" s="1"/>
  <c r="M372" i="50"/>
  <c r="I372" i="50" s="1"/>
  <c r="K454" i="58"/>
  <c r="G454" i="58" s="1"/>
  <c r="M44" i="50"/>
  <c r="I44" i="50" s="1"/>
  <c r="K44" i="59"/>
  <c r="G44" i="59" s="1"/>
  <c r="M208" i="56"/>
  <c r="I208" i="56" s="1"/>
  <c r="K208" i="58"/>
  <c r="G208" i="58" s="1"/>
  <c r="L290" i="51"/>
  <c r="H290" i="51" s="1"/>
  <c r="K536" i="59"/>
  <c r="G536" i="59" s="1"/>
  <c r="L536" i="58"/>
  <c r="H536" i="58" s="1"/>
  <c r="M126" i="58"/>
  <c r="I126" i="58" s="1"/>
  <c r="L290" i="52"/>
  <c r="H290" i="52" s="1"/>
  <c r="M44" i="57"/>
  <c r="I44" i="57" s="1"/>
  <c r="M44" i="58"/>
  <c r="I44" i="58" s="1"/>
  <c r="K44" i="52"/>
  <c r="G44" i="52" s="1"/>
  <c r="K126" i="54"/>
  <c r="G126" i="54" s="1"/>
  <c r="M208" i="53"/>
  <c r="I208" i="53" s="1"/>
  <c r="K208" i="53"/>
  <c r="G208" i="53" s="1"/>
  <c r="M208" i="57"/>
  <c r="I208" i="57" s="1"/>
  <c r="L126" i="55"/>
  <c r="H126" i="55" s="1"/>
  <c r="M536" i="52"/>
  <c r="I536" i="52" s="1"/>
  <c r="K454" i="52"/>
  <c r="G454" i="52" s="1"/>
  <c r="K208" i="51"/>
  <c r="G208" i="51" s="1"/>
  <c r="L208" i="58"/>
  <c r="H208" i="58" s="1"/>
  <c r="M290" i="59"/>
  <c r="I290" i="59" s="1"/>
  <c r="L290" i="55"/>
  <c r="H290" i="55" s="1"/>
  <c r="M454" i="56"/>
  <c r="I454" i="56" s="1"/>
  <c r="K372" i="57"/>
  <c r="G372" i="57" s="1"/>
  <c r="M372" i="53"/>
  <c r="I372" i="53" s="1"/>
  <c r="K372" i="53"/>
  <c r="G372" i="53" s="1"/>
  <c r="L454" i="55"/>
  <c r="H454" i="55" s="1"/>
  <c r="M536" i="55"/>
  <c r="I536" i="55" s="1"/>
  <c r="K454" i="59"/>
  <c r="G454" i="59" s="1"/>
  <c r="L372" i="50"/>
  <c r="H372" i="50" s="1"/>
  <c r="L454" i="58"/>
  <c r="H454" i="58" s="1"/>
  <c r="K536" i="58"/>
  <c r="G536" i="58" s="1"/>
  <c r="M126" i="53"/>
  <c r="I126" i="53" s="1"/>
  <c r="L290" i="54"/>
  <c r="H290" i="54" s="1"/>
  <c r="M208" i="50"/>
  <c r="I208" i="50" s="1"/>
  <c r="M290" i="51"/>
  <c r="I290" i="51" s="1"/>
  <c r="K454" i="53"/>
  <c r="G454" i="53" s="1"/>
  <c r="L454" i="51"/>
  <c r="H454" i="51" s="1"/>
  <c r="K208" i="59"/>
  <c r="G208" i="59" s="1"/>
  <c r="L208" i="53"/>
  <c r="H208" i="53" s="1"/>
  <c r="K208" i="52"/>
  <c r="G208" i="52" s="1"/>
  <c r="K290" i="57"/>
  <c r="G290" i="57" s="1"/>
  <c r="L372" i="53"/>
  <c r="H372" i="53" s="1"/>
  <c r="K536" i="55"/>
  <c r="G536" i="55" s="1"/>
  <c r="K44" i="50"/>
  <c r="G44" i="50" s="1"/>
  <c r="K44" i="56"/>
  <c r="G44" i="56" s="1"/>
  <c r="K126" i="57"/>
  <c r="G126" i="57" s="1"/>
  <c r="K126" i="59"/>
  <c r="G126" i="59" s="1"/>
  <c r="M208" i="58"/>
  <c r="I208" i="58" s="1"/>
  <c r="M290" i="58"/>
  <c r="I290" i="58" s="1"/>
  <c r="M536" i="59"/>
  <c r="I536" i="59" s="1"/>
  <c r="M536" i="51"/>
  <c r="I536" i="51" s="1"/>
  <c r="M44" i="53"/>
  <c r="I44" i="53" s="1"/>
  <c r="M44" i="54"/>
  <c r="I44" i="54" s="1"/>
  <c r="L126" i="50"/>
  <c r="H126" i="50" s="1"/>
  <c r="K126" i="51"/>
  <c r="G126" i="51" s="1"/>
  <c r="L290" i="50"/>
  <c r="H290" i="50" s="1"/>
  <c r="M454" i="55"/>
  <c r="I454" i="55" s="1"/>
  <c r="L536" i="51"/>
  <c r="H536" i="51" s="1"/>
  <c r="L126" i="58"/>
  <c r="H126" i="58" s="1"/>
  <c r="K44" i="58"/>
  <c r="G44" i="58" s="1"/>
  <c r="K208" i="54"/>
  <c r="G208" i="54" s="1"/>
  <c r="L208" i="54"/>
  <c r="H208" i="54" s="1"/>
  <c r="M208" i="59"/>
  <c r="I208" i="59" s="1"/>
  <c r="M44" i="56"/>
  <c r="I44" i="56" s="1"/>
  <c r="M208" i="52"/>
  <c r="I208" i="52" s="1"/>
  <c r="L126" i="57"/>
  <c r="H126" i="57" s="1"/>
  <c r="M126" i="51"/>
  <c r="I126" i="51" s="1"/>
  <c r="K126" i="55"/>
  <c r="G126" i="55" s="1"/>
  <c r="M454" i="52"/>
  <c r="I454" i="52" s="1"/>
  <c r="L536" i="52"/>
  <c r="H536" i="52" s="1"/>
  <c r="M372" i="56"/>
  <c r="I372" i="56" s="1"/>
  <c r="L290" i="59"/>
  <c r="H290" i="59" s="1"/>
  <c r="M372" i="54"/>
  <c r="I372" i="54" s="1"/>
  <c r="M290" i="50"/>
  <c r="I290" i="50" s="1"/>
  <c r="M372" i="57"/>
  <c r="I372" i="57" s="1"/>
  <c r="K290" i="58"/>
  <c r="G290" i="58" s="1"/>
  <c r="K536" i="56"/>
  <c r="G536" i="56" s="1"/>
  <c r="K290" i="51"/>
  <c r="G290" i="51" s="1"/>
  <c r="M536" i="57"/>
  <c r="I536" i="57" s="1"/>
  <c r="M536" i="53"/>
  <c r="I536" i="53" s="1"/>
  <c r="L536" i="55"/>
  <c r="H536" i="55" s="1"/>
  <c r="L536" i="57"/>
  <c r="H536" i="57" s="1"/>
  <c r="M536" i="58"/>
  <c r="I536" i="58" s="1"/>
  <c r="M536" i="50"/>
  <c r="I536" i="50" s="1"/>
  <c r="K126" i="53"/>
  <c r="G126" i="53" s="1"/>
  <c r="L44" i="54"/>
  <c r="H44" i="54" s="1"/>
  <c r="K208" i="55"/>
  <c r="G208" i="55" s="1"/>
  <c r="M208" i="51"/>
  <c r="I208" i="51" s="1"/>
  <c r="M536" i="54"/>
  <c r="I536" i="54" s="1"/>
  <c r="L536" i="53"/>
  <c r="H536" i="53" s="1"/>
  <c r="K536" i="50"/>
  <c r="G536" i="50" s="1"/>
  <c r="L44" i="50"/>
  <c r="H44" i="50" s="1"/>
  <c r="L44" i="59"/>
  <c r="H44" i="59" s="1"/>
  <c r="L208" i="55"/>
  <c r="H208" i="55" s="1"/>
  <c r="K126" i="52"/>
  <c r="G126" i="52" s="1"/>
  <c r="L372" i="59"/>
  <c r="H372" i="59" s="1"/>
  <c r="K372" i="58"/>
  <c r="G372" i="58" s="1"/>
  <c r="L454" i="50"/>
  <c r="H454" i="50" s="1"/>
  <c r="K44" i="53"/>
  <c r="G44" i="53" s="1"/>
  <c r="M126" i="54"/>
  <c r="I126" i="54" s="1"/>
  <c r="L126" i="59"/>
  <c r="H126" i="59" s="1"/>
  <c r="K290" i="59"/>
  <c r="G290" i="59" s="1"/>
  <c r="L372" i="55"/>
  <c r="H372" i="55" s="1"/>
  <c r="L372" i="51"/>
  <c r="H372" i="51" s="1"/>
  <c r="K44" i="55"/>
  <c r="G44" i="55" s="1"/>
  <c r="K372" i="52"/>
  <c r="G372" i="52" s="1"/>
  <c r="L208" i="56"/>
  <c r="H208" i="56" s="1"/>
  <c r="M290" i="55"/>
  <c r="I290" i="55" s="1"/>
  <c r="K536" i="54"/>
  <c r="G536" i="54" s="1"/>
  <c r="M454" i="57"/>
  <c r="I454" i="57" s="1"/>
  <c r="J126" i="61"/>
  <c r="F126" i="61" s="1"/>
  <c r="J372" i="61"/>
  <c r="F372" i="61" s="1"/>
  <c r="L44" i="61"/>
  <c r="H44" i="61" s="1"/>
  <c r="K208" i="61"/>
  <c r="G208" i="61" s="1"/>
  <c r="J700" i="61"/>
  <c r="F700" i="61" s="1"/>
  <c r="L208" i="61"/>
  <c r="H208" i="61" s="1"/>
  <c r="L700" i="61"/>
  <c r="H700" i="61" s="1"/>
  <c r="K536" i="61"/>
  <c r="G536" i="61" s="1"/>
  <c r="L126" i="61"/>
  <c r="H126" i="61" s="1"/>
  <c r="J536" i="61"/>
  <c r="F536" i="61" s="1"/>
  <c r="J782" i="61"/>
  <c r="F782" i="61" s="1"/>
  <c r="K700" i="61"/>
  <c r="G700" i="61" s="1"/>
  <c r="K618" i="61"/>
  <c r="G618" i="61" s="1"/>
  <c r="K454" i="61"/>
  <c r="G454" i="61" s="1"/>
  <c r="J44" i="61"/>
  <c r="F44" i="61" s="1"/>
  <c r="L618" i="61"/>
  <c r="H618" i="61" s="1"/>
  <c r="J618" i="61"/>
  <c r="F618" i="61" s="1"/>
  <c r="L372" i="61"/>
  <c r="H372" i="61" s="1"/>
  <c r="L864" i="61"/>
  <c r="H864" i="61" s="1"/>
  <c r="K44" i="61"/>
  <c r="G44" i="61" s="1"/>
  <c r="K290" i="61"/>
  <c r="G290" i="61" s="1"/>
  <c r="J864" i="61"/>
  <c r="F864" i="61" s="1"/>
  <c r="J454" i="61"/>
  <c r="F454" i="61" s="1"/>
  <c r="K782" i="61"/>
  <c r="G782" i="61" s="1"/>
  <c r="L290" i="61"/>
  <c r="H290" i="61" s="1"/>
  <c r="J290" i="61"/>
  <c r="F290" i="61" s="1"/>
  <c r="L454" i="61"/>
  <c r="H454" i="61" s="1"/>
  <c r="K864" i="61"/>
  <c r="G864" i="61" s="1"/>
  <c r="J208" i="61"/>
  <c r="F208" i="61" s="1"/>
  <c r="K372" i="61"/>
  <c r="G372" i="61" s="1"/>
  <c r="L782" i="61"/>
  <c r="H782" i="61" s="1"/>
  <c r="K126" i="61"/>
  <c r="G126" i="61" s="1"/>
  <c r="L536" i="61"/>
  <c r="H536" i="61" s="1"/>
  <c r="O52" i="41"/>
  <c r="N52" i="41"/>
  <c r="I52" i="41"/>
  <c r="J52" i="41"/>
  <c r="S52" i="41"/>
  <c r="R52" i="41"/>
  <c r="M52" i="41"/>
  <c r="P52" i="41"/>
  <c r="Q52" i="41"/>
  <c r="T52" i="41"/>
  <c r="H1273" i="42"/>
  <c r="H1519" i="42"/>
  <c r="G1683" i="42"/>
  <c r="H2011" i="42"/>
  <c r="G1601" i="42"/>
  <c r="H1601" i="42"/>
  <c r="I1437" i="42"/>
  <c r="I1273" i="42"/>
  <c r="I1519" i="42"/>
  <c r="H1765" i="42"/>
  <c r="G1929" i="42"/>
  <c r="H1355" i="42"/>
  <c r="G1437" i="42"/>
  <c r="H1847" i="42"/>
  <c r="I1929" i="42"/>
  <c r="I1355" i="42"/>
  <c r="G1519" i="42"/>
  <c r="G1765" i="42"/>
  <c r="I2011" i="42"/>
  <c r="I1847" i="42"/>
  <c r="H1437" i="42"/>
  <c r="H1683" i="42"/>
  <c r="G1355" i="42"/>
  <c r="I1601" i="42"/>
  <c r="I1765" i="42"/>
  <c r="H1929" i="42"/>
  <c r="G2011" i="42"/>
  <c r="G1847" i="42"/>
  <c r="I1683" i="42"/>
  <c r="G1273" i="42"/>
  <c r="F126" i="63"/>
  <c r="H44" i="63"/>
  <c r="G290" i="63"/>
  <c r="G208" i="63"/>
  <c r="F536" i="63"/>
  <c r="F44" i="63"/>
  <c r="G454" i="63"/>
  <c r="H454" i="63"/>
  <c r="F454" i="63"/>
  <c r="G536" i="63"/>
  <c r="H372" i="63"/>
  <c r="H126" i="63"/>
  <c r="F372" i="63"/>
  <c r="F208" i="63"/>
  <c r="G126" i="63"/>
  <c r="F290" i="63"/>
  <c r="H536" i="63"/>
  <c r="H208" i="63"/>
  <c r="G44" i="63"/>
  <c r="H290" i="63"/>
  <c r="G372" i="63"/>
  <c r="J455" i="61" l="1"/>
  <c r="F455" i="61" s="1"/>
  <c r="J865" i="61"/>
  <c r="F865" i="61" s="1"/>
  <c r="K619" i="61"/>
  <c r="G619" i="61" s="1"/>
  <c r="L45" i="61"/>
  <c r="H45" i="61" s="1"/>
  <c r="K291" i="61"/>
  <c r="G291" i="61" s="1"/>
  <c r="J619" i="61"/>
  <c r="F619" i="61" s="1"/>
  <c r="K45" i="61"/>
  <c r="G45" i="61" s="1"/>
  <c r="L373" i="61"/>
  <c r="H373" i="61" s="1"/>
  <c r="J373" i="61"/>
  <c r="F373" i="61" s="1"/>
  <c r="L783" i="61"/>
  <c r="H783" i="61" s="1"/>
  <c r="K127" i="61"/>
  <c r="G127" i="61" s="1"/>
  <c r="K701" i="61"/>
  <c r="G701" i="61" s="1"/>
  <c r="J45" i="61"/>
  <c r="F45" i="61" s="1"/>
  <c r="L455" i="61"/>
  <c r="H455" i="61" s="1"/>
  <c r="K373" i="61"/>
  <c r="G373" i="61" s="1"/>
  <c r="K537" i="61"/>
  <c r="G537" i="61" s="1"/>
  <c r="L209" i="61"/>
  <c r="H209" i="61" s="1"/>
  <c r="J291" i="61"/>
  <c r="F291" i="61" s="1"/>
  <c r="J127" i="61"/>
  <c r="F127" i="61" s="1"/>
  <c r="K783" i="61"/>
  <c r="G783" i="61" s="1"/>
  <c r="L619" i="61"/>
  <c r="H619" i="61" s="1"/>
  <c r="K455" i="61"/>
  <c r="G455" i="61" s="1"/>
  <c r="J701" i="61"/>
  <c r="F701" i="61" s="1"/>
  <c r="L865" i="61"/>
  <c r="H865" i="61" s="1"/>
  <c r="L701" i="61"/>
  <c r="H701" i="61" s="1"/>
  <c r="K209" i="61"/>
  <c r="G209" i="61" s="1"/>
  <c r="L291" i="61"/>
  <c r="H291" i="61" s="1"/>
  <c r="L537" i="61"/>
  <c r="H537" i="61" s="1"/>
  <c r="L127" i="61"/>
  <c r="H127" i="61" s="1"/>
  <c r="J209" i="61"/>
  <c r="F209" i="61" s="1"/>
  <c r="J537" i="61"/>
  <c r="F537" i="61" s="1"/>
  <c r="J783" i="61"/>
  <c r="F783" i="61" s="1"/>
  <c r="K865" i="61"/>
  <c r="G865" i="61" s="1"/>
  <c r="S53" i="41"/>
  <c r="T53" i="41"/>
  <c r="O53" i="41"/>
  <c r="M53" i="41"/>
  <c r="N53" i="41"/>
  <c r="Q53" i="41"/>
  <c r="J53" i="41"/>
  <c r="R53" i="41"/>
  <c r="P53" i="41"/>
  <c r="I53" i="41"/>
  <c r="M208" i="48"/>
  <c r="I208" i="48" s="1"/>
  <c r="M290" i="48"/>
  <c r="I290" i="48" s="1"/>
  <c r="K536" i="48"/>
  <c r="G536" i="48" s="1"/>
  <c r="K372" i="48"/>
  <c r="G372" i="48" s="1"/>
  <c r="M454" i="48"/>
  <c r="I454" i="48" s="1"/>
  <c r="L208" i="48"/>
  <c r="H208" i="48" s="1"/>
  <c r="L44" i="48"/>
  <c r="H44" i="48" s="1"/>
  <c r="L290" i="48"/>
  <c r="H290" i="48" s="1"/>
  <c r="L536" i="48"/>
  <c r="H536" i="48" s="1"/>
  <c r="K126" i="48"/>
  <c r="G126" i="48" s="1"/>
  <c r="K44" i="48"/>
  <c r="G44" i="48" s="1"/>
  <c r="K454" i="48"/>
  <c r="G454" i="48" s="1"/>
  <c r="K208" i="48"/>
  <c r="G208" i="48" s="1"/>
  <c r="M372" i="48"/>
  <c r="I372" i="48" s="1"/>
  <c r="M536" i="48"/>
  <c r="I536" i="48" s="1"/>
  <c r="L454" i="48"/>
  <c r="H454" i="48" s="1"/>
  <c r="M44" i="48"/>
  <c r="I44" i="48" s="1"/>
  <c r="L372" i="48"/>
  <c r="H372" i="48" s="1"/>
  <c r="M126" i="48"/>
  <c r="I126" i="48" s="1"/>
  <c r="L126" i="48"/>
  <c r="H126" i="48" s="1"/>
  <c r="K290" i="48"/>
  <c r="G290" i="48" s="1"/>
  <c r="L52" i="41"/>
  <c r="K52" i="41"/>
  <c r="J46" i="45"/>
  <c r="F46" i="45" s="1"/>
  <c r="K210" i="45"/>
  <c r="G210" i="45" s="1"/>
  <c r="J620" i="45"/>
  <c r="F620" i="45" s="1"/>
  <c r="L210" i="45"/>
  <c r="H210" i="45" s="1"/>
  <c r="L128" i="45"/>
  <c r="H128" i="45" s="1"/>
  <c r="H46" i="42"/>
  <c r="G456" i="42"/>
  <c r="I538" i="42"/>
  <c r="H866" i="42"/>
  <c r="H1112" i="42"/>
  <c r="J456" i="45"/>
  <c r="F456" i="45" s="1"/>
  <c r="I292" i="42"/>
  <c r="J128" i="45"/>
  <c r="F128" i="45" s="1"/>
  <c r="H784" i="42"/>
  <c r="L538" i="45"/>
  <c r="H538" i="45" s="1"/>
  <c r="G784" i="42"/>
  <c r="L374" i="45"/>
  <c r="H374" i="45" s="1"/>
  <c r="I128" i="42"/>
  <c r="H1030" i="42"/>
  <c r="K46" i="45"/>
  <c r="G46" i="45" s="1"/>
  <c r="K128" i="45"/>
  <c r="G128" i="45" s="1"/>
  <c r="J292" i="45"/>
  <c r="F292" i="45" s="1"/>
  <c r="K866" i="45"/>
  <c r="G866" i="45" s="1"/>
  <c r="H128" i="42"/>
  <c r="G128" i="42"/>
  <c r="H538" i="42"/>
  <c r="G702" i="42"/>
  <c r="G866" i="42"/>
  <c r="G1112" i="42"/>
  <c r="J538" i="45"/>
  <c r="F538" i="45" s="1"/>
  <c r="G620" i="42"/>
  <c r="H1194" i="42"/>
  <c r="L292" i="45"/>
  <c r="H292" i="45" s="1"/>
  <c r="I374" i="42"/>
  <c r="G1030" i="42"/>
  <c r="J784" i="45"/>
  <c r="F784" i="45" s="1"/>
  <c r="G538" i="42"/>
  <c r="K784" i="45"/>
  <c r="G784" i="45" s="1"/>
  <c r="I456" i="42"/>
  <c r="L46" i="45"/>
  <c r="H46" i="45" s="1"/>
  <c r="L866" i="45"/>
  <c r="H866" i="45" s="1"/>
  <c r="L620" i="45"/>
  <c r="H620" i="45" s="1"/>
  <c r="L456" i="45"/>
  <c r="H456" i="45" s="1"/>
  <c r="G374" i="42"/>
  <c r="G292" i="42"/>
  <c r="H292" i="42"/>
  <c r="H702" i="42"/>
  <c r="I948" i="42"/>
  <c r="I1112" i="42"/>
  <c r="L702" i="45"/>
  <c r="H702" i="45" s="1"/>
  <c r="G948" i="42"/>
  <c r="K374" i="45"/>
  <c r="G374" i="45" s="1"/>
  <c r="H456" i="42"/>
  <c r="I1194" i="42"/>
  <c r="J210" i="45"/>
  <c r="F210" i="45" s="1"/>
  <c r="I620" i="42"/>
  <c r="K702" i="45"/>
  <c r="G702" i="45" s="1"/>
  <c r="I866" i="42"/>
  <c r="J866" i="45"/>
  <c r="F866" i="45" s="1"/>
  <c r="K292" i="45"/>
  <c r="G292" i="45" s="1"/>
  <c r="K620" i="45"/>
  <c r="G620" i="45" s="1"/>
  <c r="L784" i="45"/>
  <c r="H784" i="45" s="1"/>
  <c r="I46" i="42"/>
  <c r="I210" i="42"/>
  <c r="H210" i="42"/>
  <c r="I702" i="42"/>
  <c r="H948" i="42"/>
  <c r="G1194" i="42"/>
  <c r="J702" i="45"/>
  <c r="F702" i="45" s="1"/>
  <c r="H374" i="42"/>
  <c r="I784" i="42"/>
  <c r="J374" i="45"/>
  <c r="F374" i="45" s="1"/>
  <c r="H620" i="42"/>
  <c r="K456" i="45"/>
  <c r="G456" i="45" s="1"/>
  <c r="G46" i="42"/>
  <c r="I1030" i="42"/>
  <c r="K538" i="45"/>
  <c r="G538" i="45" s="1"/>
  <c r="G210" i="42"/>
  <c r="D55" i="41"/>
  <c r="H54" i="41"/>
  <c r="G54" i="41"/>
  <c r="E54" i="41"/>
  <c r="F54" i="41"/>
  <c r="K126" i="47"/>
  <c r="G126" i="47" s="1"/>
  <c r="K208" i="49"/>
  <c r="G208" i="49" s="1"/>
  <c r="K372" i="47"/>
  <c r="G372" i="47" s="1"/>
  <c r="M454" i="47"/>
  <c r="I454" i="47" s="1"/>
  <c r="L536" i="49"/>
  <c r="H536" i="49" s="1"/>
  <c r="M126" i="49"/>
  <c r="I126" i="49" s="1"/>
  <c r="L290" i="47"/>
  <c r="H290" i="47" s="1"/>
  <c r="K536" i="47"/>
  <c r="G536" i="47" s="1"/>
  <c r="M126" i="47"/>
  <c r="I126" i="47" s="1"/>
  <c r="K454" i="49"/>
  <c r="G454" i="49" s="1"/>
  <c r="L44" i="49"/>
  <c r="H44" i="49" s="1"/>
  <c r="M44" i="49"/>
  <c r="I44" i="49" s="1"/>
  <c r="K290" i="47"/>
  <c r="G290" i="47" s="1"/>
  <c r="K290" i="49"/>
  <c r="G290" i="49" s="1"/>
  <c r="M372" i="49"/>
  <c r="I372" i="49" s="1"/>
  <c r="K536" i="49"/>
  <c r="G536" i="49" s="1"/>
  <c r="L208" i="49"/>
  <c r="H208" i="49" s="1"/>
  <c r="L126" i="47"/>
  <c r="H126" i="47" s="1"/>
  <c r="L454" i="49"/>
  <c r="H454" i="49" s="1"/>
  <c r="M372" i="47"/>
  <c r="I372" i="47" s="1"/>
  <c r="M208" i="47"/>
  <c r="I208" i="47" s="1"/>
  <c r="L44" i="47"/>
  <c r="H44" i="47" s="1"/>
  <c r="K126" i="49"/>
  <c r="G126" i="49" s="1"/>
  <c r="M290" i="47"/>
  <c r="I290" i="47" s="1"/>
  <c r="M290" i="49"/>
  <c r="I290" i="49" s="1"/>
  <c r="K454" i="47"/>
  <c r="G454" i="47" s="1"/>
  <c r="M454" i="49"/>
  <c r="I454" i="49" s="1"/>
  <c r="K44" i="49"/>
  <c r="G44" i="49" s="1"/>
  <c r="L536" i="47"/>
  <c r="H536" i="47" s="1"/>
  <c r="L208" i="47"/>
  <c r="H208" i="47" s="1"/>
  <c r="M44" i="47"/>
  <c r="I44" i="47" s="1"/>
  <c r="M536" i="49"/>
  <c r="I536" i="49" s="1"/>
  <c r="K372" i="49"/>
  <c r="G372" i="49" s="1"/>
  <c r="K44" i="47"/>
  <c r="G44" i="47" s="1"/>
  <c r="K208" i="47"/>
  <c r="G208" i="47" s="1"/>
  <c r="M208" i="49"/>
  <c r="I208" i="49" s="1"/>
  <c r="L290" i="49"/>
  <c r="H290" i="49" s="1"/>
  <c r="L372" i="49"/>
  <c r="H372" i="49" s="1"/>
  <c r="M536" i="47"/>
  <c r="I536" i="47" s="1"/>
  <c r="L454" i="47"/>
  <c r="H454" i="47" s="1"/>
  <c r="L126" i="49"/>
  <c r="H126" i="49" s="1"/>
  <c r="L372" i="47"/>
  <c r="H372" i="47" s="1"/>
  <c r="M127" i="51"/>
  <c r="I127" i="51" s="1"/>
  <c r="L209" i="55"/>
  <c r="H209" i="55" s="1"/>
  <c r="L45" i="58"/>
  <c r="H45" i="58" s="1"/>
  <c r="L45" i="59"/>
  <c r="H45" i="59" s="1"/>
  <c r="K45" i="51"/>
  <c r="G45" i="51" s="1"/>
  <c r="M209" i="54"/>
  <c r="I209" i="54" s="1"/>
  <c r="L209" i="50"/>
  <c r="H209" i="50" s="1"/>
  <c r="M291" i="58"/>
  <c r="I291" i="58" s="1"/>
  <c r="M127" i="57"/>
  <c r="I127" i="57" s="1"/>
  <c r="M127" i="55"/>
  <c r="I127" i="55" s="1"/>
  <c r="M373" i="53"/>
  <c r="I373" i="53" s="1"/>
  <c r="L209" i="59"/>
  <c r="H209" i="59" s="1"/>
  <c r="L291" i="51"/>
  <c r="H291" i="51" s="1"/>
  <c r="M455" i="53"/>
  <c r="I455" i="53" s="1"/>
  <c r="L291" i="56"/>
  <c r="H291" i="56" s="1"/>
  <c r="K537" i="53"/>
  <c r="G537" i="53" s="1"/>
  <c r="K373" i="56"/>
  <c r="G373" i="56" s="1"/>
  <c r="K373" i="57"/>
  <c r="G373" i="57" s="1"/>
  <c r="M373" i="55"/>
  <c r="I373" i="55" s="1"/>
  <c r="M537" i="50"/>
  <c r="I537" i="50" s="1"/>
  <c r="L537" i="56"/>
  <c r="H537" i="56" s="1"/>
  <c r="K537" i="54"/>
  <c r="G537" i="54" s="1"/>
  <c r="L537" i="51"/>
  <c r="H537" i="51" s="1"/>
  <c r="L455" i="51"/>
  <c r="H455" i="51" s="1"/>
  <c r="L373" i="59"/>
  <c r="H373" i="59" s="1"/>
  <c r="L537" i="59"/>
  <c r="H537" i="59" s="1"/>
  <c r="M45" i="51"/>
  <c r="I45" i="51" s="1"/>
  <c r="K45" i="55"/>
  <c r="G45" i="55" s="1"/>
  <c r="M209" i="57"/>
  <c r="I209" i="57" s="1"/>
  <c r="K209" i="59"/>
  <c r="G209" i="59" s="1"/>
  <c r="L373" i="56"/>
  <c r="H373" i="56" s="1"/>
  <c r="L537" i="57"/>
  <c r="H537" i="57" s="1"/>
  <c r="K455" i="56"/>
  <c r="G455" i="56" s="1"/>
  <c r="K45" i="50"/>
  <c r="G45" i="50" s="1"/>
  <c r="M45" i="57"/>
  <c r="I45" i="57" s="1"/>
  <c r="K209" i="53"/>
  <c r="G209" i="53" s="1"/>
  <c r="M291" i="56"/>
  <c r="I291" i="56" s="1"/>
  <c r="M373" i="51"/>
  <c r="I373" i="51" s="1"/>
  <c r="K537" i="50"/>
  <c r="G537" i="50" s="1"/>
  <c r="K455" i="57"/>
  <c r="G455" i="57" s="1"/>
  <c r="M127" i="54"/>
  <c r="I127" i="54" s="1"/>
  <c r="L127" i="53"/>
  <c r="H127" i="53" s="1"/>
  <c r="L127" i="57"/>
  <c r="H127" i="57" s="1"/>
  <c r="K291" i="50"/>
  <c r="G291" i="50" s="1"/>
  <c r="K291" i="59"/>
  <c r="G291" i="59" s="1"/>
  <c r="K455" i="54"/>
  <c r="G455" i="54" s="1"/>
  <c r="L455" i="52"/>
  <c r="H455" i="52" s="1"/>
  <c r="M127" i="59"/>
  <c r="I127" i="59" s="1"/>
  <c r="L209" i="58"/>
  <c r="H209" i="58" s="1"/>
  <c r="M209" i="53"/>
  <c r="I209" i="53" s="1"/>
  <c r="M209" i="59"/>
  <c r="I209" i="59" s="1"/>
  <c r="L455" i="50"/>
  <c r="H455" i="50" s="1"/>
  <c r="L537" i="55"/>
  <c r="H537" i="55" s="1"/>
  <c r="L127" i="50"/>
  <c r="H127" i="50" s="1"/>
  <c r="M45" i="53"/>
  <c r="I45" i="53" s="1"/>
  <c r="K127" i="53"/>
  <c r="G127" i="53" s="1"/>
  <c r="L45" i="51"/>
  <c r="H45" i="51" s="1"/>
  <c r="K45" i="59"/>
  <c r="G45" i="59" s="1"/>
  <c r="M45" i="56"/>
  <c r="I45" i="56" s="1"/>
  <c r="K209" i="50"/>
  <c r="G209" i="50" s="1"/>
  <c r="K291" i="58"/>
  <c r="G291" i="58" s="1"/>
  <c r="L209" i="57"/>
  <c r="H209" i="57" s="1"/>
  <c r="M209" i="56"/>
  <c r="I209" i="56" s="1"/>
  <c r="L127" i="58"/>
  <c r="H127" i="58" s="1"/>
  <c r="K291" i="55"/>
  <c r="G291" i="55" s="1"/>
  <c r="L291" i="50"/>
  <c r="H291" i="50" s="1"/>
  <c r="M291" i="50"/>
  <c r="I291" i="50" s="1"/>
  <c r="M373" i="58"/>
  <c r="I373" i="58" s="1"/>
  <c r="M373" i="50"/>
  <c r="I373" i="50" s="1"/>
  <c r="M291" i="52"/>
  <c r="I291" i="52" s="1"/>
  <c r="L537" i="58"/>
  <c r="H537" i="58" s="1"/>
  <c r="M291" i="59"/>
  <c r="I291" i="59" s="1"/>
  <c r="K455" i="51"/>
  <c r="G455" i="51" s="1"/>
  <c r="L455" i="54"/>
  <c r="H455" i="54" s="1"/>
  <c r="M455" i="54"/>
  <c r="I455" i="54" s="1"/>
  <c r="K537" i="51"/>
  <c r="G537" i="51" s="1"/>
  <c r="L455" i="56"/>
  <c r="H455" i="56" s="1"/>
  <c r="K455" i="59"/>
  <c r="G455" i="59" s="1"/>
  <c r="M455" i="52"/>
  <c r="I455" i="52" s="1"/>
  <c r="L45" i="54"/>
  <c r="H45" i="54" s="1"/>
  <c r="M45" i="52"/>
  <c r="I45" i="52" s="1"/>
  <c r="M127" i="58"/>
  <c r="I127" i="58" s="1"/>
  <c r="L373" i="58"/>
  <c r="H373" i="58" s="1"/>
  <c r="M455" i="58"/>
  <c r="I455" i="58" s="1"/>
  <c r="K373" i="59"/>
  <c r="G373" i="59" s="1"/>
  <c r="M537" i="59"/>
  <c r="I537" i="59" s="1"/>
  <c r="L45" i="55"/>
  <c r="H45" i="55" s="1"/>
  <c r="K209" i="51"/>
  <c r="G209" i="51" s="1"/>
  <c r="M127" i="52"/>
  <c r="I127" i="52" s="1"/>
  <c r="L291" i="55"/>
  <c r="H291" i="55" s="1"/>
  <c r="K373" i="55"/>
  <c r="G373" i="55" s="1"/>
  <c r="M455" i="56"/>
  <c r="I455" i="56" s="1"/>
  <c r="L127" i="54"/>
  <c r="H127" i="54" s="1"/>
  <c r="M127" i="53"/>
  <c r="I127" i="53" s="1"/>
  <c r="L127" i="55"/>
  <c r="H127" i="55" s="1"/>
  <c r="L537" i="53"/>
  <c r="H537" i="53" s="1"/>
  <c r="K373" i="54"/>
  <c r="G373" i="54" s="1"/>
  <c r="K455" i="50"/>
  <c r="G455" i="50" s="1"/>
  <c r="K127" i="50"/>
  <c r="G127" i="50" s="1"/>
  <c r="L127" i="59"/>
  <c r="H127" i="59" s="1"/>
  <c r="K291" i="53"/>
  <c r="G291" i="53" s="1"/>
  <c r="M291" i="54"/>
  <c r="I291" i="54" s="1"/>
  <c r="L373" i="57"/>
  <c r="H373" i="57" s="1"/>
  <c r="M537" i="54"/>
  <c r="I537" i="54" s="1"/>
  <c r="L537" i="50"/>
  <c r="H537" i="50" s="1"/>
  <c r="M45" i="54"/>
  <c r="I45" i="54" s="1"/>
  <c r="L45" i="57"/>
  <c r="H45" i="57" s="1"/>
  <c r="M45" i="55"/>
  <c r="I45" i="55" s="1"/>
  <c r="L127" i="56"/>
  <c r="H127" i="56" s="1"/>
  <c r="K127" i="56"/>
  <c r="G127" i="56" s="1"/>
  <c r="L209" i="54"/>
  <c r="H209" i="54" s="1"/>
  <c r="K127" i="54"/>
  <c r="G127" i="54" s="1"/>
  <c r="L209" i="53"/>
  <c r="H209" i="53" s="1"/>
  <c r="K127" i="52"/>
  <c r="G127" i="52" s="1"/>
  <c r="K373" i="53"/>
  <c r="G373" i="53" s="1"/>
  <c r="K127" i="55"/>
  <c r="G127" i="55" s="1"/>
  <c r="K291" i="56"/>
  <c r="G291" i="56" s="1"/>
  <c r="M209" i="52"/>
  <c r="I209" i="52" s="1"/>
  <c r="K209" i="52"/>
  <c r="G209" i="52" s="1"/>
  <c r="K455" i="53"/>
  <c r="G455" i="53" s="1"/>
  <c r="M373" i="57"/>
  <c r="I373" i="57" s="1"/>
  <c r="K373" i="50"/>
  <c r="G373" i="50" s="1"/>
  <c r="K373" i="51"/>
  <c r="G373" i="51" s="1"/>
  <c r="L373" i="55"/>
  <c r="H373" i="55" s="1"/>
  <c r="L455" i="55"/>
  <c r="H455" i="55" s="1"/>
  <c r="K537" i="57"/>
  <c r="G537" i="57" s="1"/>
  <c r="M373" i="59"/>
  <c r="I373" i="59" s="1"/>
  <c r="K537" i="55"/>
  <c r="G537" i="55" s="1"/>
  <c r="L373" i="52"/>
  <c r="H373" i="52" s="1"/>
  <c r="M537" i="52"/>
  <c r="I537" i="52" s="1"/>
  <c r="K537" i="52"/>
  <c r="G537" i="52" s="1"/>
  <c r="K127" i="51"/>
  <c r="G127" i="51" s="1"/>
  <c r="M127" i="56"/>
  <c r="I127" i="56" s="1"/>
  <c r="K127" i="58"/>
  <c r="G127" i="58" s="1"/>
  <c r="L291" i="54"/>
  <c r="H291" i="54" s="1"/>
  <c r="M537" i="58"/>
  <c r="I537" i="58" s="1"/>
  <c r="L537" i="54"/>
  <c r="H537" i="54" s="1"/>
  <c r="L455" i="59"/>
  <c r="H455" i="59" s="1"/>
  <c r="K45" i="54"/>
  <c r="G45" i="54" s="1"/>
  <c r="K45" i="58"/>
  <c r="G45" i="58" s="1"/>
  <c r="K209" i="58"/>
  <c r="G209" i="58" s="1"/>
  <c r="M291" i="55"/>
  <c r="I291" i="55" s="1"/>
  <c r="K291" i="52"/>
  <c r="G291" i="52" s="1"/>
  <c r="M455" i="51"/>
  <c r="I455" i="51" s="1"/>
  <c r="K45" i="57"/>
  <c r="G45" i="57" s="1"/>
  <c r="M209" i="58"/>
  <c r="I209" i="58" s="1"/>
  <c r="M291" i="53"/>
  <c r="I291" i="53" s="1"/>
  <c r="M537" i="53"/>
  <c r="I537" i="53" s="1"/>
  <c r="K455" i="58"/>
  <c r="G455" i="58" s="1"/>
  <c r="M373" i="52"/>
  <c r="I373" i="52" s="1"/>
  <c r="M209" i="55"/>
  <c r="I209" i="55" s="1"/>
  <c r="L45" i="52"/>
  <c r="H45" i="52" s="1"/>
  <c r="K209" i="57"/>
  <c r="G209" i="57" s="1"/>
  <c r="L209" i="52"/>
  <c r="H209" i="52" s="1"/>
  <c r="L291" i="59"/>
  <c r="H291" i="59" s="1"/>
  <c r="L455" i="57"/>
  <c r="H455" i="57" s="1"/>
  <c r="L537" i="52"/>
  <c r="H537" i="52" s="1"/>
  <c r="M45" i="50"/>
  <c r="I45" i="50" s="1"/>
  <c r="L45" i="50"/>
  <c r="H45" i="50" s="1"/>
  <c r="K209" i="55"/>
  <c r="G209" i="55" s="1"/>
  <c r="M45" i="59"/>
  <c r="I45" i="59" s="1"/>
  <c r="K209" i="54"/>
  <c r="G209" i="54" s="1"/>
  <c r="K127" i="59"/>
  <c r="G127" i="59" s="1"/>
  <c r="L45" i="56"/>
  <c r="H45" i="56" s="1"/>
  <c r="M209" i="50"/>
  <c r="I209" i="50" s="1"/>
  <c r="L291" i="53"/>
  <c r="H291" i="53" s="1"/>
  <c r="L291" i="58"/>
  <c r="H291" i="58" s="1"/>
  <c r="L127" i="52"/>
  <c r="H127" i="52" s="1"/>
  <c r="K209" i="56"/>
  <c r="G209" i="56" s="1"/>
  <c r="M291" i="57"/>
  <c r="I291" i="57" s="1"/>
  <c r="K291" i="57"/>
  <c r="G291" i="57" s="1"/>
  <c r="L455" i="53"/>
  <c r="H455" i="53" s="1"/>
  <c r="M291" i="51"/>
  <c r="I291" i="51" s="1"/>
  <c r="K537" i="58"/>
  <c r="G537" i="58" s="1"/>
  <c r="L291" i="52"/>
  <c r="H291" i="52" s="1"/>
  <c r="L373" i="54"/>
  <c r="H373" i="54" s="1"/>
  <c r="L455" i="58"/>
  <c r="H455" i="58" s="1"/>
  <c r="M537" i="56"/>
  <c r="I537" i="56" s="1"/>
  <c r="M455" i="57"/>
  <c r="I455" i="57" s="1"/>
  <c r="M455" i="50"/>
  <c r="I455" i="50" s="1"/>
  <c r="M537" i="55"/>
  <c r="I537" i="55" s="1"/>
  <c r="M537" i="57"/>
  <c r="I537" i="57" s="1"/>
  <c r="M455" i="59"/>
  <c r="I455" i="59" s="1"/>
  <c r="K537" i="59"/>
  <c r="G537" i="59" s="1"/>
  <c r="K45" i="53"/>
  <c r="G45" i="53" s="1"/>
  <c r="L209" i="51"/>
  <c r="H209" i="51" s="1"/>
  <c r="L373" i="53"/>
  <c r="H373" i="53" s="1"/>
  <c r="K373" i="58"/>
  <c r="G373" i="58" s="1"/>
  <c r="M373" i="54"/>
  <c r="I373" i="54" s="1"/>
  <c r="M455" i="55"/>
  <c r="I455" i="55" s="1"/>
  <c r="L45" i="53"/>
  <c r="H45" i="53" s="1"/>
  <c r="K45" i="56"/>
  <c r="G45" i="56" s="1"/>
  <c r="K127" i="57"/>
  <c r="G127" i="57" s="1"/>
  <c r="K291" i="51"/>
  <c r="G291" i="51" s="1"/>
  <c r="L373" i="51"/>
  <c r="H373" i="51" s="1"/>
  <c r="K537" i="56"/>
  <c r="G537" i="56" s="1"/>
  <c r="K455" i="52"/>
  <c r="G455" i="52" s="1"/>
  <c r="M127" i="50"/>
  <c r="I127" i="50" s="1"/>
  <c r="L127" i="51"/>
  <c r="H127" i="51" s="1"/>
  <c r="M209" i="51"/>
  <c r="I209" i="51" s="1"/>
  <c r="L291" i="57"/>
  <c r="H291" i="57" s="1"/>
  <c r="L373" i="50"/>
  <c r="H373" i="50" s="1"/>
  <c r="K455" i="55"/>
  <c r="G455" i="55" s="1"/>
  <c r="K373" i="52"/>
  <c r="G373" i="52" s="1"/>
  <c r="M45" i="58"/>
  <c r="I45" i="58" s="1"/>
  <c r="K45" i="52"/>
  <c r="G45" i="52" s="1"/>
  <c r="L209" i="56"/>
  <c r="H209" i="56" s="1"/>
  <c r="K291" i="54"/>
  <c r="G291" i="54" s="1"/>
  <c r="M373" i="56"/>
  <c r="I373" i="56" s="1"/>
  <c r="M537" i="51"/>
  <c r="I537" i="51" s="1"/>
  <c r="G209" i="63"/>
  <c r="H455" i="63"/>
  <c r="H537" i="63"/>
  <c r="F455" i="63"/>
  <c r="G537" i="63"/>
  <c r="G45" i="63"/>
  <c r="F209" i="63"/>
  <c r="G455" i="63"/>
  <c r="F373" i="63"/>
  <c r="H127" i="63"/>
  <c r="G291" i="63"/>
  <c r="H209" i="63"/>
  <c r="F537" i="63"/>
  <c r="H291" i="63"/>
  <c r="H373" i="63"/>
  <c r="G127" i="63"/>
  <c r="G373" i="63"/>
  <c r="F45" i="63"/>
  <c r="H45" i="63"/>
  <c r="F127" i="63"/>
  <c r="F291" i="63"/>
  <c r="G1356" i="42"/>
  <c r="H1602" i="42"/>
  <c r="H1848" i="42"/>
  <c r="I1930" i="42"/>
  <c r="I1684" i="42"/>
  <c r="H2012" i="42"/>
  <c r="G1930" i="42"/>
  <c r="I1356" i="42"/>
  <c r="H1438" i="42"/>
  <c r="G1602" i="42"/>
  <c r="I1848" i="42"/>
  <c r="I1520" i="42"/>
  <c r="I1274" i="42"/>
  <c r="I1766" i="42"/>
  <c r="I1602" i="42"/>
  <c r="I1438" i="42"/>
  <c r="H1684" i="42"/>
  <c r="G1848" i="42"/>
  <c r="H1520" i="42"/>
  <c r="G1520" i="42"/>
  <c r="I2012" i="42"/>
  <c r="G1274" i="42"/>
  <c r="G1438" i="42"/>
  <c r="G1684" i="42"/>
  <c r="G2012" i="42"/>
  <c r="H1274" i="42"/>
  <c r="H1930" i="42"/>
  <c r="H1766" i="42"/>
  <c r="H1356" i="42"/>
  <c r="G1766" i="42"/>
  <c r="F46" i="63" l="1"/>
  <c r="F456" i="63"/>
  <c r="F210" i="63"/>
  <c r="F374" i="63"/>
  <c r="G456" i="63"/>
  <c r="H128" i="63"/>
  <c r="H456" i="63"/>
  <c r="F292" i="63"/>
  <c r="F128" i="63"/>
  <c r="G46" i="63"/>
  <c r="G128" i="63"/>
  <c r="G374" i="63"/>
  <c r="H374" i="63"/>
  <c r="H538" i="63"/>
  <c r="H46" i="63"/>
  <c r="H292" i="63"/>
  <c r="F538" i="63"/>
  <c r="G210" i="63"/>
  <c r="H210" i="63"/>
  <c r="G292" i="63"/>
  <c r="G538" i="63"/>
  <c r="K46" i="51"/>
  <c r="G46" i="51" s="1"/>
  <c r="L46" i="51"/>
  <c r="H46" i="51" s="1"/>
  <c r="K128" i="54"/>
  <c r="G128" i="54" s="1"/>
  <c r="K46" i="58"/>
  <c r="G46" i="58" s="1"/>
  <c r="M46" i="52"/>
  <c r="I46" i="52" s="1"/>
  <c r="M46" i="57"/>
  <c r="I46" i="57" s="1"/>
  <c r="M46" i="59"/>
  <c r="I46" i="59" s="1"/>
  <c r="K210" i="50"/>
  <c r="G210" i="50" s="1"/>
  <c r="K210" i="52"/>
  <c r="G210" i="52" s="1"/>
  <c r="M210" i="54"/>
  <c r="I210" i="54" s="1"/>
  <c r="L292" i="59"/>
  <c r="H292" i="59" s="1"/>
  <c r="L210" i="57"/>
  <c r="H210" i="57" s="1"/>
  <c r="K292" i="51"/>
  <c r="G292" i="51" s="1"/>
  <c r="M292" i="56"/>
  <c r="I292" i="56" s="1"/>
  <c r="K292" i="56"/>
  <c r="G292" i="56" s="1"/>
  <c r="M374" i="59"/>
  <c r="I374" i="59" s="1"/>
  <c r="K538" i="59"/>
  <c r="G538" i="59" s="1"/>
  <c r="M456" i="57"/>
  <c r="I456" i="57" s="1"/>
  <c r="K292" i="53"/>
  <c r="G292" i="53" s="1"/>
  <c r="K374" i="51"/>
  <c r="G374" i="51" s="1"/>
  <c r="K456" i="51"/>
  <c r="G456" i="51" s="1"/>
  <c r="K456" i="54"/>
  <c r="G456" i="54" s="1"/>
  <c r="K538" i="54"/>
  <c r="G538" i="54" s="1"/>
  <c r="M374" i="53"/>
  <c r="I374" i="53" s="1"/>
  <c r="M456" i="58"/>
  <c r="I456" i="58" s="1"/>
  <c r="L538" i="55"/>
  <c r="H538" i="55" s="1"/>
  <c r="K456" i="53"/>
  <c r="G456" i="53" s="1"/>
  <c r="K46" i="57"/>
  <c r="G46" i="57" s="1"/>
  <c r="K46" i="59"/>
  <c r="G46" i="59" s="1"/>
  <c r="K210" i="54"/>
  <c r="G210" i="54" s="1"/>
  <c r="L292" i="56"/>
  <c r="H292" i="56" s="1"/>
  <c r="M292" i="53"/>
  <c r="I292" i="53" s="1"/>
  <c r="M538" i="50"/>
  <c r="I538" i="50" s="1"/>
  <c r="L456" i="53"/>
  <c r="H456" i="53" s="1"/>
  <c r="K46" i="54"/>
  <c r="G46" i="54" s="1"/>
  <c r="K46" i="52"/>
  <c r="G46" i="52" s="1"/>
  <c r="K374" i="52"/>
  <c r="G374" i="52" s="1"/>
  <c r="K210" i="58"/>
  <c r="G210" i="58" s="1"/>
  <c r="M292" i="55"/>
  <c r="I292" i="55" s="1"/>
  <c r="M456" i="56"/>
  <c r="I456" i="56" s="1"/>
  <c r="M538" i="55"/>
  <c r="I538" i="55" s="1"/>
  <c r="M46" i="56"/>
  <c r="I46" i="56" s="1"/>
  <c r="L292" i="57"/>
  <c r="H292" i="57" s="1"/>
  <c r="L292" i="51"/>
  <c r="H292" i="51" s="1"/>
  <c r="K538" i="52"/>
  <c r="G538" i="52" s="1"/>
  <c r="L292" i="53"/>
  <c r="H292" i="53" s="1"/>
  <c r="K374" i="58"/>
  <c r="G374" i="58" s="1"/>
  <c r="L46" i="57"/>
  <c r="H46" i="57" s="1"/>
  <c r="M374" i="52"/>
  <c r="I374" i="52" s="1"/>
  <c r="L292" i="50"/>
  <c r="H292" i="50" s="1"/>
  <c r="K210" i="55"/>
  <c r="G210" i="55" s="1"/>
  <c r="M292" i="58"/>
  <c r="I292" i="58" s="1"/>
  <c r="K456" i="56"/>
  <c r="G456" i="56" s="1"/>
  <c r="M456" i="53"/>
  <c r="I456" i="53" s="1"/>
  <c r="K46" i="50"/>
  <c r="G46" i="50" s="1"/>
  <c r="M46" i="54"/>
  <c r="I46" i="54" s="1"/>
  <c r="M46" i="51"/>
  <c r="I46" i="51" s="1"/>
  <c r="K128" i="57"/>
  <c r="G128" i="57" s="1"/>
  <c r="M210" i="56"/>
  <c r="I210" i="56" s="1"/>
  <c r="L46" i="59"/>
  <c r="H46" i="59" s="1"/>
  <c r="L128" i="52"/>
  <c r="H128" i="52" s="1"/>
  <c r="L128" i="50"/>
  <c r="H128" i="50" s="1"/>
  <c r="K292" i="57"/>
  <c r="G292" i="57" s="1"/>
  <c r="L210" i="59"/>
  <c r="H210" i="59" s="1"/>
  <c r="K128" i="55"/>
  <c r="G128" i="55" s="1"/>
  <c r="L210" i="51"/>
  <c r="H210" i="51" s="1"/>
  <c r="M210" i="58"/>
  <c r="I210" i="58" s="1"/>
  <c r="K292" i="50"/>
  <c r="G292" i="50" s="1"/>
  <c r="K292" i="54"/>
  <c r="G292" i="54" s="1"/>
  <c r="M456" i="52"/>
  <c r="I456" i="52" s="1"/>
  <c r="K374" i="50"/>
  <c r="G374" i="50" s="1"/>
  <c r="L292" i="55"/>
  <c r="H292" i="55" s="1"/>
  <c r="K538" i="57"/>
  <c r="G538" i="57" s="1"/>
  <c r="M456" i="59"/>
  <c r="I456" i="59" s="1"/>
  <c r="M374" i="58"/>
  <c r="I374" i="58" s="1"/>
  <c r="L538" i="51"/>
  <c r="H538" i="51" s="1"/>
  <c r="M456" i="50"/>
  <c r="I456" i="50" s="1"/>
  <c r="L374" i="55"/>
  <c r="H374" i="55" s="1"/>
  <c r="L456" i="55"/>
  <c r="H456" i="55" s="1"/>
  <c r="M538" i="53"/>
  <c r="I538" i="53" s="1"/>
  <c r="M456" i="55"/>
  <c r="I456" i="55" s="1"/>
  <c r="L128" i="57"/>
  <c r="H128" i="57" s="1"/>
  <c r="M128" i="58"/>
  <c r="I128" i="58" s="1"/>
  <c r="K210" i="51"/>
  <c r="G210" i="51" s="1"/>
  <c r="K456" i="52"/>
  <c r="G456" i="52" s="1"/>
  <c r="L374" i="54"/>
  <c r="H374" i="54" s="1"/>
  <c r="K374" i="53"/>
  <c r="G374" i="53" s="1"/>
  <c r="M128" i="59"/>
  <c r="I128" i="59" s="1"/>
  <c r="L210" i="56"/>
  <c r="H210" i="56" s="1"/>
  <c r="M210" i="57"/>
  <c r="I210" i="57" s="1"/>
  <c r="L292" i="54"/>
  <c r="H292" i="54" s="1"/>
  <c r="M538" i="57"/>
  <c r="I538" i="57" s="1"/>
  <c r="K538" i="51"/>
  <c r="G538" i="51" s="1"/>
  <c r="L538" i="58"/>
  <c r="H538" i="58" s="1"/>
  <c r="K46" i="56"/>
  <c r="G46" i="56" s="1"/>
  <c r="M128" i="52"/>
  <c r="I128" i="52" s="1"/>
  <c r="M210" i="51"/>
  <c r="I210" i="51" s="1"/>
  <c r="L456" i="52"/>
  <c r="H456" i="52" s="1"/>
  <c r="M374" i="50"/>
  <c r="I374" i="50" s="1"/>
  <c r="M538" i="56"/>
  <c r="I538" i="56" s="1"/>
  <c r="M538" i="58"/>
  <c r="I538" i="58" s="1"/>
  <c r="K46" i="53"/>
  <c r="G46" i="53" s="1"/>
  <c r="K210" i="56"/>
  <c r="G210" i="56" s="1"/>
  <c r="K128" i="53"/>
  <c r="G128" i="53" s="1"/>
  <c r="M210" i="53"/>
  <c r="I210" i="53" s="1"/>
  <c r="K374" i="54"/>
  <c r="G374" i="54" s="1"/>
  <c r="L456" i="50"/>
  <c r="H456" i="50" s="1"/>
  <c r="M46" i="50"/>
  <c r="I46" i="50" s="1"/>
  <c r="M292" i="52"/>
  <c r="I292" i="52" s="1"/>
  <c r="L46" i="58"/>
  <c r="H46" i="58" s="1"/>
  <c r="K292" i="52"/>
  <c r="G292" i="52" s="1"/>
  <c r="L46" i="52"/>
  <c r="H46" i="52" s="1"/>
  <c r="L128" i="54"/>
  <c r="H128" i="54" s="1"/>
  <c r="L128" i="51"/>
  <c r="H128" i="51" s="1"/>
  <c r="L210" i="50"/>
  <c r="H210" i="50" s="1"/>
  <c r="L374" i="52"/>
  <c r="H374" i="52" s="1"/>
  <c r="M292" i="59"/>
  <c r="I292" i="59" s="1"/>
  <c r="L128" i="56"/>
  <c r="H128" i="56" s="1"/>
  <c r="K128" i="56"/>
  <c r="G128" i="56" s="1"/>
  <c r="M374" i="57"/>
  <c r="I374" i="57" s="1"/>
  <c r="L210" i="53"/>
  <c r="H210" i="53" s="1"/>
  <c r="M210" i="55"/>
  <c r="I210" i="55" s="1"/>
  <c r="L538" i="52"/>
  <c r="H538" i="52" s="1"/>
  <c r="K456" i="59"/>
  <c r="G456" i="59" s="1"/>
  <c r="L374" i="50"/>
  <c r="H374" i="50" s="1"/>
  <c r="L456" i="57"/>
  <c r="H456" i="57" s="1"/>
  <c r="K292" i="55"/>
  <c r="G292" i="55" s="1"/>
  <c r="L456" i="54"/>
  <c r="H456" i="54" s="1"/>
  <c r="L456" i="51"/>
  <c r="H456" i="51" s="1"/>
  <c r="L538" i="50"/>
  <c r="H538" i="50" s="1"/>
  <c r="L374" i="53"/>
  <c r="H374" i="53" s="1"/>
  <c r="L538" i="53"/>
  <c r="H538" i="53" s="1"/>
  <c r="K538" i="55"/>
  <c r="G538" i="55" s="1"/>
  <c r="M46" i="55"/>
  <c r="I46" i="55" s="1"/>
  <c r="K292" i="59"/>
  <c r="G292" i="59" s="1"/>
  <c r="K210" i="57"/>
  <c r="G210" i="57" s="1"/>
  <c r="M292" i="54"/>
  <c r="I292" i="54" s="1"/>
  <c r="K292" i="58"/>
  <c r="G292" i="58" s="1"/>
  <c r="L538" i="54"/>
  <c r="H538" i="54" s="1"/>
  <c r="K128" i="52"/>
  <c r="G128" i="52" s="1"/>
  <c r="L210" i="52"/>
  <c r="H210" i="52" s="1"/>
  <c r="M292" i="50"/>
  <c r="I292" i="50" s="1"/>
  <c r="L210" i="55"/>
  <c r="H210" i="55" s="1"/>
  <c r="L538" i="57"/>
  <c r="H538" i="57" s="1"/>
  <c r="M538" i="54"/>
  <c r="I538" i="54" s="1"/>
  <c r="L128" i="59"/>
  <c r="H128" i="59" s="1"/>
  <c r="L128" i="58"/>
  <c r="H128" i="58" s="1"/>
  <c r="M210" i="59"/>
  <c r="I210" i="59" s="1"/>
  <c r="K374" i="57"/>
  <c r="G374" i="57" s="1"/>
  <c r="K374" i="56"/>
  <c r="G374" i="56" s="1"/>
  <c r="M374" i="55"/>
  <c r="I374" i="55" s="1"/>
  <c r="K538" i="53"/>
  <c r="G538" i="53" s="1"/>
  <c r="L46" i="56"/>
  <c r="H46" i="56" s="1"/>
  <c r="M128" i="50"/>
  <c r="I128" i="50" s="1"/>
  <c r="L210" i="54"/>
  <c r="H210" i="54" s="1"/>
  <c r="L456" i="59"/>
  <c r="H456" i="59" s="1"/>
  <c r="K456" i="50"/>
  <c r="G456" i="50" s="1"/>
  <c r="K538" i="56"/>
  <c r="G538" i="56" s="1"/>
  <c r="L46" i="50"/>
  <c r="H46" i="50" s="1"/>
  <c r="L46" i="54"/>
  <c r="H46" i="54" s="1"/>
  <c r="M46" i="58"/>
  <c r="I46" i="58" s="1"/>
  <c r="L46" i="53"/>
  <c r="H46" i="53" s="1"/>
  <c r="L46" i="55"/>
  <c r="H46" i="55" s="1"/>
  <c r="K46" i="55"/>
  <c r="G46" i="55" s="1"/>
  <c r="M128" i="57"/>
  <c r="I128" i="57" s="1"/>
  <c r="M292" i="57"/>
  <c r="I292" i="57" s="1"/>
  <c r="M128" i="51"/>
  <c r="I128" i="51" s="1"/>
  <c r="L128" i="55"/>
  <c r="H128" i="55" s="1"/>
  <c r="K210" i="59"/>
  <c r="G210" i="59" s="1"/>
  <c r="M210" i="52"/>
  <c r="I210" i="52" s="1"/>
  <c r="L210" i="58"/>
  <c r="H210" i="58" s="1"/>
  <c r="M292" i="51"/>
  <c r="I292" i="51" s="1"/>
  <c r="M538" i="52"/>
  <c r="I538" i="52" s="1"/>
  <c r="K374" i="59"/>
  <c r="G374" i="59" s="1"/>
  <c r="M538" i="59"/>
  <c r="I538" i="59" s="1"/>
  <c r="M374" i="54"/>
  <c r="I374" i="54" s="1"/>
  <c r="L292" i="58"/>
  <c r="H292" i="58" s="1"/>
  <c r="M374" i="56"/>
  <c r="I374" i="56" s="1"/>
  <c r="M538" i="51"/>
  <c r="I538" i="51" s="1"/>
  <c r="L456" i="56"/>
  <c r="H456" i="56" s="1"/>
  <c r="K374" i="55"/>
  <c r="G374" i="55" s="1"/>
  <c r="M456" i="54"/>
  <c r="I456" i="54" s="1"/>
  <c r="L456" i="58"/>
  <c r="H456" i="58" s="1"/>
  <c r="K538" i="58"/>
  <c r="G538" i="58" s="1"/>
  <c r="K128" i="59"/>
  <c r="G128" i="59" s="1"/>
  <c r="K128" i="58"/>
  <c r="G128" i="58" s="1"/>
  <c r="M128" i="53"/>
  <c r="I128" i="53" s="1"/>
  <c r="L374" i="57"/>
  <c r="H374" i="57" s="1"/>
  <c r="K456" i="57"/>
  <c r="G456" i="57" s="1"/>
  <c r="M456" i="51"/>
  <c r="I456" i="51" s="1"/>
  <c r="K456" i="55"/>
  <c r="G456" i="55" s="1"/>
  <c r="L292" i="52"/>
  <c r="H292" i="52" s="1"/>
  <c r="K128" i="50"/>
  <c r="G128" i="50" s="1"/>
  <c r="M128" i="55"/>
  <c r="I128" i="55" s="1"/>
  <c r="L374" i="59"/>
  <c r="H374" i="59" s="1"/>
  <c r="L374" i="51"/>
  <c r="H374" i="51" s="1"/>
  <c r="K538" i="50"/>
  <c r="G538" i="50" s="1"/>
  <c r="M46" i="53"/>
  <c r="I46" i="53" s="1"/>
  <c r="M210" i="50"/>
  <c r="I210" i="50" s="1"/>
  <c r="M128" i="56"/>
  <c r="I128" i="56" s="1"/>
  <c r="L374" i="56"/>
  <c r="H374" i="56" s="1"/>
  <c r="M374" i="51"/>
  <c r="I374" i="51" s="1"/>
  <c r="L538" i="56"/>
  <c r="H538" i="56" s="1"/>
  <c r="M128" i="54"/>
  <c r="I128" i="54" s="1"/>
  <c r="K128" i="51"/>
  <c r="G128" i="51" s="1"/>
  <c r="L128" i="53"/>
  <c r="H128" i="53" s="1"/>
  <c r="K210" i="53"/>
  <c r="G210" i="53" s="1"/>
  <c r="L538" i="59"/>
  <c r="H538" i="59" s="1"/>
  <c r="L374" i="58"/>
  <c r="H374" i="58" s="1"/>
  <c r="K456" i="58"/>
  <c r="G456" i="58" s="1"/>
  <c r="L127" i="49"/>
  <c r="H127" i="49" s="1"/>
  <c r="M291" i="49"/>
  <c r="I291" i="49" s="1"/>
  <c r="K209" i="47"/>
  <c r="G209" i="47" s="1"/>
  <c r="L455" i="49"/>
  <c r="H455" i="49" s="1"/>
  <c r="L537" i="49"/>
  <c r="H537" i="49" s="1"/>
  <c r="L373" i="47"/>
  <c r="H373" i="47" s="1"/>
  <c r="K45" i="49"/>
  <c r="G45" i="49" s="1"/>
  <c r="K455" i="47"/>
  <c r="G455" i="47" s="1"/>
  <c r="K209" i="49"/>
  <c r="G209" i="49" s="1"/>
  <c r="K455" i="49"/>
  <c r="G455" i="49" s="1"/>
  <c r="M127" i="49"/>
  <c r="I127" i="49" s="1"/>
  <c r="M45" i="49"/>
  <c r="I45" i="49" s="1"/>
  <c r="L209" i="49"/>
  <c r="H209" i="49" s="1"/>
  <c r="K291" i="47"/>
  <c r="G291" i="47" s="1"/>
  <c r="K373" i="47"/>
  <c r="G373" i="47" s="1"/>
  <c r="M537" i="47"/>
  <c r="I537" i="47" s="1"/>
  <c r="M537" i="49"/>
  <c r="I537" i="49" s="1"/>
  <c r="K127" i="47"/>
  <c r="G127" i="47" s="1"/>
  <c r="L373" i="49"/>
  <c r="H373" i="49" s="1"/>
  <c r="M209" i="47"/>
  <c r="I209" i="47" s="1"/>
  <c r="M209" i="49"/>
  <c r="I209" i="49" s="1"/>
  <c r="K537" i="47"/>
  <c r="G537" i="47" s="1"/>
  <c r="K127" i="49"/>
  <c r="G127" i="49" s="1"/>
  <c r="L127" i="47"/>
  <c r="H127" i="47" s="1"/>
  <c r="L291" i="49"/>
  <c r="H291" i="49" s="1"/>
  <c r="M373" i="47"/>
  <c r="I373" i="47" s="1"/>
  <c r="L455" i="47"/>
  <c r="H455" i="47" s="1"/>
  <c r="K537" i="49"/>
  <c r="G537" i="49" s="1"/>
  <c r="M127" i="47"/>
  <c r="I127" i="47" s="1"/>
  <c r="L537" i="47"/>
  <c r="H537" i="47" s="1"/>
  <c r="K45" i="47"/>
  <c r="G45" i="47" s="1"/>
  <c r="M45" i="47"/>
  <c r="I45" i="47" s="1"/>
  <c r="M455" i="47"/>
  <c r="I455" i="47" s="1"/>
  <c r="L45" i="49"/>
  <c r="H45" i="49" s="1"/>
  <c r="L45" i="47"/>
  <c r="H45" i="47" s="1"/>
  <c r="L291" i="47"/>
  <c r="H291" i="47" s="1"/>
  <c r="M373" i="49"/>
  <c r="I373" i="49" s="1"/>
  <c r="M455" i="49"/>
  <c r="I455" i="49" s="1"/>
  <c r="K291" i="49"/>
  <c r="G291" i="49" s="1"/>
  <c r="M291" i="47"/>
  <c r="I291" i="47" s="1"/>
  <c r="K373" i="49"/>
  <c r="G373" i="49" s="1"/>
  <c r="L209" i="47"/>
  <c r="H209" i="47" s="1"/>
  <c r="H1357" i="42"/>
  <c r="I1603" i="42"/>
  <c r="I1849" i="42"/>
  <c r="G1931" i="42"/>
  <c r="I2013" i="42"/>
  <c r="I1357" i="42"/>
  <c r="G1603" i="42"/>
  <c r="I1439" i="42"/>
  <c r="H1603" i="42"/>
  <c r="H1849" i="42"/>
  <c r="G1521" i="42"/>
  <c r="H1767" i="42"/>
  <c r="G2013" i="42"/>
  <c r="G1357" i="42"/>
  <c r="H1439" i="42"/>
  <c r="I1685" i="42"/>
  <c r="G1849" i="42"/>
  <c r="I1275" i="42"/>
  <c r="H1521" i="42"/>
  <c r="I1521" i="42"/>
  <c r="H1931" i="42"/>
  <c r="H1275" i="42"/>
  <c r="G1439" i="42"/>
  <c r="G1685" i="42"/>
  <c r="I1931" i="42"/>
  <c r="H1685" i="42"/>
  <c r="G1275" i="42"/>
  <c r="H2013" i="42"/>
  <c r="I1767" i="42"/>
  <c r="G1767" i="42"/>
  <c r="K456" i="61"/>
  <c r="G456" i="61" s="1"/>
  <c r="K374" i="61"/>
  <c r="G374" i="61" s="1"/>
  <c r="J784" i="61"/>
  <c r="F784" i="61" s="1"/>
  <c r="L702" i="61"/>
  <c r="H702" i="61" s="1"/>
  <c r="J620" i="61"/>
  <c r="F620" i="61" s="1"/>
  <c r="L292" i="61"/>
  <c r="H292" i="61" s="1"/>
  <c r="J128" i="61"/>
  <c r="F128" i="61" s="1"/>
  <c r="L46" i="61"/>
  <c r="H46" i="61" s="1"/>
  <c r="K210" i="61"/>
  <c r="G210" i="61" s="1"/>
  <c r="J374" i="61"/>
  <c r="F374" i="61" s="1"/>
  <c r="L374" i="61"/>
  <c r="H374" i="61" s="1"/>
  <c r="L456" i="61"/>
  <c r="H456" i="61" s="1"/>
  <c r="L866" i="61"/>
  <c r="H866" i="61" s="1"/>
  <c r="K292" i="61"/>
  <c r="G292" i="61" s="1"/>
  <c r="L128" i="61"/>
  <c r="H128" i="61" s="1"/>
  <c r="J538" i="61"/>
  <c r="F538" i="61" s="1"/>
  <c r="J456" i="61"/>
  <c r="F456" i="61" s="1"/>
  <c r="K702" i="61"/>
  <c r="G702" i="61" s="1"/>
  <c r="J292" i="61"/>
  <c r="F292" i="61" s="1"/>
  <c r="L620" i="61"/>
  <c r="H620" i="61" s="1"/>
  <c r="K538" i="61"/>
  <c r="G538" i="61" s="1"/>
  <c r="J46" i="61"/>
  <c r="F46" i="61" s="1"/>
  <c r="L210" i="61"/>
  <c r="H210" i="61" s="1"/>
  <c r="K128" i="61"/>
  <c r="G128" i="61" s="1"/>
  <c r="J866" i="61"/>
  <c r="F866" i="61" s="1"/>
  <c r="L538" i="61"/>
  <c r="H538" i="61" s="1"/>
  <c r="K46" i="61"/>
  <c r="G46" i="61" s="1"/>
  <c r="J702" i="61"/>
  <c r="F702" i="61" s="1"/>
  <c r="K620" i="61"/>
  <c r="G620" i="61" s="1"/>
  <c r="L784" i="61"/>
  <c r="H784" i="61" s="1"/>
  <c r="J210" i="61"/>
  <c r="F210" i="61" s="1"/>
  <c r="K784" i="61"/>
  <c r="G784" i="61" s="1"/>
  <c r="K866" i="61"/>
  <c r="G866" i="61" s="1"/>
  <c r="O54" i="41"/>
  <c r="J54" i="41"/>
  <c r="I54" i="41"/>
  <c r="R54" i="41"/>
  <c r="T54" i="41"/>
  <c r="S54" i="41"/>
  <c r="P54" i="41"/>
  <c r="Q54" i="41"/>
  <c r="N54" i="41"/>
  <c r="M54" i="41"/>
  <c r="K127" i="48"/>
  <c r="G127" i="48" s="1"/>
  <c r="L373" i="48"/>
  <c r="H373" i="48" s="1"/>
  <c r="L455" i="48"/>
  <c r="H455" i="48" s="1"/>
  <c r="M455" i="48"/>
  <c r="I455" i="48" s="1"/>
  <c r="L127" i="48"/>
  <c r="H127" i="48" s="1"/>
  <c r="M209" i="48"/>
  <c r="I209" i="48" s="1"/>
  <c r="K373" i="48"/>
  <c r="G373" i="48" s="1"/>
  <c r="M45" i="48"/>
  <c r="I45" i="48" s="1"/>
  <c r="M291" i="48"/>
  <c r="I291" i="48" s="1"/>
  <c r="L209" i="48"/>
  <c r="H209" i="48" s="1"/>
  <c r="K537" i="48"/>
  <c r="G537" i="48" s="1"/>
  <c r="K45" i="48"/>
  <c r="G45" i="48" s="1"/>
  <c r="M127" i="48"/>
  <c r="I127" i="48" s="1"/>
  <c r="L537" i="48"/>
  <c r="H537" i="48" s="1"/>
  <c r="L45" i="48"/>
  <c r="H45" i="48" s="1"/>
  <c r="K209" i="48"/>
  <c r="G209" i="48" s="1"/>
  <c r="K455" i="48"/>
  <c r="G455" i="48" s="1"/>
  <c r="L291" i="48"/>
  <c r="H291" i="48" s="1"/>
  <c r="K291" i="48"/>
  <c r="G291" i="48" s="1"/>
  <c r="M537" i="48"/>
  <c r="I537" i="48" s="1"/>
  <c r="M373" i="48"/>
  <c r="I373" i="48" s="1"/>
  <c r="L53" i="41"/>
  <c r="K53" i="41"/>
  <c r="K621" i="45"/>
  <c r="G621" i="45" s="1"/>
  <c r="L375" i="45"/>
  <c r="H375" i="45" s="1"/>
  <c r="K703" i="45"/>
  <c r="G703" i="45" s="1"/>
  <c r="J785" i="45"/>
  <c r="F785" i="45" s="1"/>
  <c r="I47" i="42"/>
  <c r="G293" i="42"/>
  <c r="G539" i="42"/>
  <c r="G703" i="42"/>
  <c r="G949" i="42"/>
  <c r="H1195" i="42"/>
  <c r="L129" i="45"/>
  <c r="H129" i="45" s="1"/>
  <c r="H211" i="42"/>
  <c r="K867" i="45"/>
  <c r="G867" i="45" s="1"/>
  <c r="G211" i="42"/>
  <c r="G1113" i="42"/>
  <c r="K785" i="45"/>
  <c r="G785" i="45" s="1"/>
  <c r="H703" i="42"/>
  <c r="K293" i="45"/>
  <c r="G293" i="45" s="1"/>
  <c r="I703" i="42"/>
  <c r="L539" i="45"/>
  <c r="H539" i="45" s="1"/>
  <c r="L47" i="45"/>
  <c r="H47" i="45" s="1"/>
  <c r="K375" i="45"/>
  <c r="G375" i="45" s="1"/>
  <c r="K47" i="45"/>
  <c r="G47" i="45" s="1"/>
  <c r="H129" i="42"/>
  <c r="I293" i="42"/>
  <c r="H539" i="42"/>
  <c r="G785" i="42"/>
  <c r="H949" i="42"/>
  <c r="G1195" i="42"/>
  <c r="L293" i="45"/>
  <c r="H293" i="45" s="1"/>
  <c r="I621" i="42"/>
  <c r="K211" i="45"/>
  <c r="G211" i="45" s="1"/>
  <c r="H457" i="42"/>
  <c r="J211" i="45"/>
  <c r="F211" i="45" s="1"/>
  <c r="G47" i="42"/>
  <c r="I1113" i="42"/>
  <c r="J703" i="45"/>
  <c r="F703" i="45" s="1"/>
  <c r="G457" i="42"/>
  <c r="J457" i="45"/>
  <c r="F457" i="45" s="1"/>
  <c r="J293" i="45"/>
  <c r="F293" i="45" s="1"/>
  <c r="L785" i="45"/>
  <c r="H785" i="45" s="1"/>
  <c r="L867" i="45"/>
  <c r="H867" i="45" s="1"/>
  <c r="I129" i="42"/>
  <c r="I375" i="42"/>
  <c r="I539" i="42"/>
  <c r="I785" i="42"/>
  <c r="G1031" i="42"/>
  <c r="I1195" i="42"/>
  <c r="L457" i="45"/>
  <c r="H457" i="45" s="1"/>
  <c r="H375" i="42"/>
  <c r="I1031" i="42"/>
  <c r="L703" i="45"/>
  <c r="H703" i="45" s="1"/>
  <c r="H621" i="42"/>
  <c r="K129" i="45"/>
  <c r="G129" i="45" s="1"/>
  <c r="I457" i="42"/>
  <c r="J129" i="45"/>
  <c r="F129" i="45" s="1"/>
  <c r="H293" i="42"/>
  <c r="H1113" i="42"/>
  <c r="L211" i="45"/>
  <c r="H211" i="45" s="1"/>
  <c r="K539" i="45"/>
  <c r="G539" i="45" s="1"/>
  <c r="K457" i="45"/>
  <c r="G457" i="45" s="1"/>
  <c r="J375" i="45"/>
  <c r="F375" i="45" s="1"/>
  <c r="G129" i="42"/>
  <c r="G375" i="42"/>
  <c r="G621" i="42"/>
  <c r="H785" i="42"/>
  <c r="H1031" i="42"/>
  <c r="L621" i="45"/>
  <c r="H621" i="45" s="1"/>
  <c r="I867" i="42"/>
  <c r="J539" i="45"/>
  <c r="F539" i="45" s="1"/>
  <c r="J47" i="45"/>
  <c r="F47" i="45" s="1"/>
  <c r="G867" i="42"/>
  <c r="J621" i="45"/>
  <c r="F621" i="45" s="1"/>
  <c r="I211" i="42"/>
  <c r="H867" i="42"/>
  <c r="J867" i="45"/>
  <c r="F867" i="45" s="1"/>
  <c r="H47" i="42"/>
  <c r="I949" i="42"/>
  <c r="F55" i="41"/>
  <c r="E55" i="41"/>
  <c r="G55" i="41"/>
  <c r="D56" i="41"/>
  <c r="H55" i="41"/>
  <c r="J457" i="61" l="1"/>
  <c r="F457" i="61" s="1"/>
  <c r="K539" i="61"/>
  <c r="G539" i="61" s="1"/>
  <c r="K785" i="61"/>
  <c r="G785" i="61" s="1"/>
  <c r="J785" i="61"/>
  <c r="F785" i="61" s="1"/>
  <c r="K457" i="61"/>
  <c r="G457" i="61" s="1"/>
  <c r="K293" i="61"/>
  <c r="G293" i="61" s="1"/>
  <c r="J621" i="61"/>
  <c r="F621" i="61" s="1"/>
  <c r="L47" i="61"/>
  <c r="H47" i="61" s="1"/>
  <c r="K867" i="61"/>
  <c r="G867" i="61" s="1"/>
  <c r="J47" i="61"/>
  <c r="F47" i="61" s="1"/>
  <c r="K47" i="61"/>
  <c r="G47" i="61" s="1"/>
  <c r="L539" i="61"/>
  <c r="H539" i="61" s="1"/>
  <c r="J129" i="61"/>
  <c r="F129" i="61" s="1"/>
  <c r="L867" i="61"/>
  <c r="H867" i="61" s="1"/>
  <c r="J293" i="61"/>
  <c r="F293" i="61" s="1"/>
  <c r="J539" i="61"/>
  <c r="F539" i="61" s="1"/>
  <c r="L457" i="61"/>
  <c r="H457" i="61" s="1"/>
  <c r="K129" i="61"/>
  <c r="G129" i="61" s="1"/>
  <c r="J211" i="61"/>
  <c r="F211" i="61" s="1"/>
  <c r="L703" i="61"/>
  <c r="H703" i="61" s="1"/>
  <c r="J703" i="61"/>
  <c r="F703" i="61" s="1"/>
  <c r="L375" i="61"/>
  <c r="H375" i="61" s="1"/>
  <c r="L621" i="61"/>
  <c r="H621" i="61" s="1"/>
  <c r="L211" i="61"/>
  <c r="H211" i="61" s="1"/>
  <c r="K621" i="61"/>
  <c r="G621" i="61" s="1"/>
  <c r="J867" i="61"/>
  <c r="F867" i="61" s="1"/>
  <c r="K375" i="61"/>
  <c r="G375" i="61" s="1"/>
  <c r="L293" i="61"/>
  <c r="H293" i="61" s="1"/>
  <c r="K703" i="61"/>
  <c r="G703" i="61" s="1"/>
  <c r="K211" i="61"/>
  <c r="G211" i="61" s="1"/>
  <c r="J375" i="61"/>
  <c r="F375" i="61" s="1"/>
  <c r="L129" i="61"/>
  <c r="H129" i="61" s="1"/>
  <c r="L785" i="61"/>
  <c r="H785" i="61" s="1"/>
  <c r="Q55" i="41"/>
  <c r="N55" i="41"/>
  <c r="R55" i="41"/>
  <c r="M55" i="41"/>
  <c r="T55" i="41"/>
  <c r="J55" i="41"/>
  <c r="I55" i="41"/>
  <c r="O55" i="41"/>
  <c r="P55" i="41"/>
  <c r="S55" i="41"/>
  <c r="G293" i="63"/>
  <c r="F47" i="63"/>
  <c r="H375" i="63"/>
  <c r="H47" i="63"/>
  <c r="H129" i="63"/>
  <c r="H539" i="63"/>
  <c r="F129" i="63"/>
  <c r="H457" i="63"/>
  <c r="G539" i="63"/>
  <c r="G375" i="63"/>
  <c r="G129" i="63"/>
  <c r="H211" i="63"/>
  <c r="H293" i="63"/>
  <c r="F293" i="63"/>
  <c r="F457" i="63"/>
  <c r="F375" i="63"/>
  <c r="G211" i="63"/>
  <c r="G47" i="63"/>
  <c r="F211" i="63"/>
  <c r="G457" i="63"/>
  <c r="F539" i="63"/>
  <c r="I1358" i="42"/>
  <c r="I1604" i="42"/>
  <c r="G1768" i="42"/>
  <c r="I2014" i="42"/>
  <c r="H1276" i="42"/>
  <c r="H1932" i="42"/>
  <c r="H1768" i="42"/>
  <c r="G1358" i="42"/>
  <c r="H1604" i="42"/>
  <c r="I1850" i="42"/>
  <c r="G1932" i="42"/>
  <c r="H1440" i="42"/>
  <c r="I1276" i="42"/>
  <c r="I1768" i="42"/>
  <c r="H1522" i="42"/>
  <c r="G1440" i="42"/>
  <c r="G1604" i="42"/>
  <c r="G1850" i="42"/>
  <c r="G2014" i="42"/>
  <c r="G1522" i="42"/>
  <c r="I1522" i="42"/>
  <c r="H1358" i="42"/>
  <c r="I1932" i="42"/>
  <c r="I1440" i="42"/>
  <c r="H1686" i="42"/>
  <c r="H1850" i="42"/>
  <c r="G1686" i="42"/>
  <c r="I1686" i="42"/>
  <c r="G1276" i="42"/>
  <c r="H2014" i="42"/>
  <c r="L540" i="45"/>
  <c r="H540" i="45" s="1"/>
  <c r="K868" i="45"/>
  <c r="G868" i="45" s="1"/>
  <c r="L868" i="45"/>
  <c r="H868" i="45" s="1"/>
  <c r="L130" i="45"/>
  <c r="H130" i="45" s="1"/>
  <c r="I540" i="42"/>
  <c r="H458" i="42"/>
  <c r="G376" i="42"/>
  <c r="H786" i="42"/>
  <c r="I1032" i="42"/>
  <c r="G1196" i="42"/>
  <c r="J48" i="45"/>
  <c r="F48" i="45" s="1"/>
  <c r="I48" i="42"/>
  <c r="L212" i="45"/>
  <c r="H212" i="45" s="1"/>
  <c r="I704" i="42"/>
  <c r="K130" i="45"/>
  <c r="G130" i="45" s="1"/>
  <c r="K786" i="45"/>
  <c r="G786" i="45" s="1"/>
  <c r="H704" i="42"/>
  <c r="K622" i="45"/>
  <c r="G622" i="45" s="1"/>
  <c r="G540" i="42"/>
  <c r="L786" i="45"/>
  <c r="H786" i="45" s="1"/>
  <c r="J540" i="45"/>
  <c r="F540" i="45" s="1"/>
  <c r="L458" i="45"/>
  <c r="H458" i="45" s="1"/>
  <c r="J786" i="45"/>
  <c r="F786" i="45" s="1"/>
  <c r="H212" i="42"/>
  <c r="G130" i="42"/>
  <c r="H622" i="42"/>
  <c r="G786" i="42"/>
  <c r="G1032" i="42"/>
  <c r="K540" i="45"/>
  <c r="G540" i="45" s="1"/>
  <c r="G458" i="42"/>
  <c r="I1114" i="42"/>
  <c r="K48" i="45"/>
  <c r="G48" i="45" s="1"/>
  <c r="H48" i="42"/>
  <c r="I950" i="42"/>
  <c r="G48" i="42"/>
  <c r="G950" i="42"/>
  <c r="J376" i="45"/>
  <c r="F376" i="45" s="1"/>
  <c r="I212" i="42"/>
  <c r="I1196" i="42"/>
  <c r="J294" i="45"/>
  <c r="F294" i="45" s="1"/>
  <c r="L704" i="45"/>
  <c r="H704" i="45" s="1"/>
  <c r="K376" i="45"/>
  <c r="G376" i="45" s="1"/>
  <c r="K212" i="45"/>
  <c r="G212" i="45" s="1"/>
  <c r="I130" i="42"/>
  <c r="H376" i="42"/>
  <c r="G622" i="42"/>
  <c r="I868" i="42"/>
  <c r="H1032" i="42"/>
  <c r="J458" i="45"/>
  <c r="F458" i="45" s="1"/>
  <c r="G704" i="42"/>
  <c r="K704" i="45"/>
  <c r="G704" i="45" s="1"/>
  <c r="I376" i="42"/>
  <c r="G1114" i="42"/>
  <c r="L376" i="45"/>
  <c r="H376" i="45" s="1"/>
  <c r="I294" i="42"/>
  <c r="H1196" i="42"/>
  <c r="J212" i="45"/>
  <c r="F212" i="45" s="1"/>
  <c r="H540" i="42"/>
  <c r="H950" i="42"/>
  <c r="L48" i="45"/>
  <c r="H48" i="45" s="1"/>
  <c r="J130" i="45"/>
  <c r="F130" i="45" s="1"/>
  <c r="L622" i="45"/>
  <c r="H622" i="45" s="1"/>
  <c r="J622" i="45"/>
  <c r="F622" i="45" s="1"/>
  <c r="K294" i="45"/>
  <c r="G294" i="45" s="1"/>
  <c r="H294" i="42"/>
  <c r="G294" i="42"/>
  <c r="I622" i="42"/>
  <c r="G868" i="42"/>
  <c r="H1114" i="42"/>
  <c r="K458" i="45"/>
  <c r="G458" i="45" s="1"/>
  <c r="G212" i="42"/>
  <c r="H868" i="42"/>
  <c r="J868" i="45"/>
  <c r="F868" i="45" s="1"/>
  <c r="I458" i="42"/>
  <c r="J704" i="45"/>
  <c r="F704" i="45" s="1"/>
  <c r="H130" i="42"/>
  <c r="L294" i="45"/>
  <c r="H294" i="45" s="1"/>
  <c r="I786" i="42"/>
  <c r="E56" i="41"/>
  <c r="H56" i="41"/>
  <c r="G56" i="41"/>
  <c r="D57" i="41"/>
  <c r="F56" i="41"/>
  <c r="M46" i="49"/>
  <c r="I46" i="49" s="1"/>
  <c r="M210" i="49"/>
  <c r="I210" i="49" s="1"/>
  <c r="M210" i="47"/>
  <c r="I210" i="47" s="1"/>
  <c r="L538" i="49"/>
  <c r="H538" i="49" s="1"/>
  <c r="K456" i="47"/>
  <c r="G456" i="47" s="1"/>
  <c r="L46" i="47"/>
  <c r="H46" i="47" s="1"/>
  <c r="L46" i="49"/>
  <c r="H46" i="49" s="1"/>
  <c r="M374" i="47"/>
  <c r="I374" i="47" s="1"/>
  <c r="L456" i="47"/>
  <c r="H456" i="47" s="1"/>
  <c r="K538" i="49"/>
  <c r="G538" i="49" s="1"/>
  <c r="L128" i="49"/>
  <c r="H128" i="49" s="1"/>
  <c r="M292" i="49"/>
  <c r="I292" i="49" s="1"/>
  <c r="K374" i="49"/>
  <c r="G374" i="49" s="1"/>
  <c r="M456" i="49"/>
  <c r="I456" i="49" s="1"/>
  <c r="L538" i="47"/>
  <c r="H538" i="47" s="1"/>
  <c r="L210" i="47"/>
  <c r="H210" i="47" s="1"/>
  <c r="K128" i="49"/>
  <c r="G128" i="49" s="1"/>
  <c r="K46" i="47"/>
  <c r="G46" i="47" s="1"/>
  <c r="L456" i="49"/>
  <c r="H456" i="49" s="1"/>
  <c r="L374" i="49"/>
  <c r="H374" i="49" s="1"/>
  <c r="K128" i="47"/>
  <c r="G128" i="47" s="1"/>
  <c r="K46" i="49"/>
  <c r="G46" i="49" s="1"/>
  <c r="L292" i="49"/>
  <c r="H292" i="49" s="1"/>
  <c r="M292" i="47"/>
  <c r="I292" i="47" s="1"/>
  <c r="K456" i="49"/>
  <c r="G456" i="49" s="1"/>
  <c r="M538" i="47"/>
  <c r="I538" i="47" s="1"/>
  <c r="M128" i="49"/>
  <c r="I128" i="49" s="1"/>
  <c r="L374" i="47"/>
  <c r="H374" i="47" s="1"/>
  <c r="M374" i="49"/>
  <c r="I374" i="49" s="1"/>
  <c r="K210" i="47"/>
  <c r="G210" i="47" s="1"/>
  <c r="L128" i="47"/>
  <c r="H128" i="47" s="1"/>
  <c r="M46" i="47"/>
  <c r="I46" i="47" s="1"/>
  <c r="M128" i="47"/>
  <c r="I128" i="47" s="1"/>
  <c r="K292" i="49"/>
  <c r="G292" i="49" s="1"/>
  <c r="L292" i="47"/>
  <c r="H292" i="47" s="1"/>
  <c r="K374" i="47"/>
  <c r="G374" i="47" s="1"/>
  <c r="K538" i="47"/>
  <c r="G538" i="47" s="1"/>
  <c r="K292" i="47"/>
  <c r="G292" i="47" s="1"/>
  <c r="M538" i="49"/>
  <c r="I538" i="49" s="1"/>
  <c r="K210" i="49"/>
  <c r="G210" i="49" s="1"/>
  <c r="L210" i="49"/>
  <c r="H210" i="49" s="1"/>
  <c r="M456" i="47"/>
  <c r="I456" i="47" s="1"/>
  <c r="L129" i="59"/>
  <c r="H129" i="59" s="1"/>
  <c r="M47" i="54"/>
  <c r="I47" i="54" s="1"/>
  <c r="L47" i="53"/>
  <c r="H47" i="53" s="1"/>
  <c r="M47" i="52"/>
  <c r="I47" i="52" s="1"/>
  <c r="M47" i="58"/>
  <c r="I47" i="58" s="1"/>
  <c r="K129" i="53"/>
  <c r="G129" i="53" s="1"/>
  <c r="L211" i="50"/>
  <c r="H211" i="50" s="1"/>
  <c r="L129" i="58"/>
  <c r="H129" i="58" s="1"/>
  <c r="M293" i="53"/>
  <c r="I293" i="53" s="1"/>
  <c r="L293" i="53"/>
  <c r="H293" i="53" s="1"/>
  <c r="M293" i="51"/>
  <c r="I293" i="51" s="1"/>
  <c r="M211" i="55"/>
  <c r="I211" i="55" s="1"/>
  <c r="K375" i="53"/>
  <c r="G375" i="53" s="1"/>
  <c r="L211" i="58"/>
  <c r="H211" i="58" s="1"/>
  <c r="K293" i="57"/>
  <c r="G293" i="57" s="1"/>
  <c r="K539" i="50"/>
  <c r="G539" i="50" s="1"/>
  <c r="L375" i="57"/>
  <c r="H375" i="57" s="1"/>
  <c r="L457" i="51"/>
  <c r="H457" i="51" s="1"/>
  <c r="M293" i="58"/>
  <c r="I293" i="58" s="1"/>
  <c r="K457" i="54"/>
  <c r="G457" i="54" s="1"/>
  <c r="M539" i="56"/>
  <c r="I539" i="56" s="1"/>
  <c r="K457" i="57"/>
  <c r="G457" i="57" s="1"/>
  <c r="L457" i="57"/>
  <c r="H457" i="57" s="1"/>
  <c r="K539" i="57"/>
  <c r="G539" i="57" s="1"/>
  <c r="K457" i="55"/>
  <c r="G457" i="55" s="1"/>
  <c r="K457" i="52"/>
  <c r="G457" i="52" s="1"/>
  <c r="M47" i="51"/>
  <c r="I47" i="51" s="1"/>
  <c r="L47" i="56"/>
  <c r="H47" i="56" s="1"/>
  <c r="M211" i="59"/>
  <c r="I211" i="59" s="1"/>
  <c r="M211" i="54"/>
  <c r="I211" i="54" s="1"/>
  <c r="L539" i="50"/>
  <c r="H539" i="50" s="1"/>
  <c r="M539" i="51"/>
  <c r="I539" i="51" s="1"/>
  <c r="M375" i="55"/>
  <c r="I375" i="55" s="1"/>
  <c r="M129" i="56"/>
  <c r="I129" i="56" s="1"/>
  <c r="L129" i="56"/>
  <c r="H129" i="56" s="1"/>
  <c r="M211" i="56"/>
  <c r="I211" i="56" s="1"/>
  <c r="K375" i="54"/>
  <c r="G375" i="54" s="1"/>
  <c r="M457" i="50"/>
  <c r="I457" i="50" s="1"/>
  <c r="M375" i="52"/>
  <c r="I375" i="52" s="1"/>
  <c r="K129" i="51"/>
  <c r="G129" i="51" s="1"/>
  <c r="K47" i="54"/>
  <c r="G47" i="54" s="1"/>
  <c r="L293" i="54"/>
  <c r="H293" i="54" s="1"/>
  <c r="M211" i="58"/>
  <c r="I211" i="58" s="1"/>
  <c r="M293" i="52"/>
  <c r="I293" i="52" s="1"/>
  <c r="L539" i="56"/>
  <c r="H539" i="56" s="1"/>
  <c r="K47" i="56"/>
  <c r="G47" i="56" s="1"/>
  <c r="M47" i="59"/>
  <c r="I47" i="59" s="1"/>
  <c r="M211" i="51"/>
  <c r="I211" i="51" s="1"/>
  <c r="K293" i="59"/>
  <c r="G293" i="59" s="1"/>
  <c r="L375" i="56"/>
  <c r="H375" i="56" s="1"/>
  <c r="K539" i="56"/>
  <c r="G539" i="56" s="1"/>
  <c r="M457" i="52"/>
  <c r="I457" i="52" s="1"/>
  <c r="K47" i="50"/>
  <c r="G47" i="50" s="1"/>
  <c r="L129" i="51"/>
  <c r="H129" i="51" s="1"/>
  <c r="M129" i="54"/>
  <c r="I129" i="54" s="1"/>
  <c r="M47" i="55"/>
  <c r="I47" i="55" s="1"/>
  <c r="K47" i="59"/>
  <c r="G47" i="59" s="1"/>
  <c r="K47" i="57"/>
  <c r="G47" i="57" s="1"/>
  <c r="M129" i="50"/>
  <c r="I129" i="50" s="1"/>
  <c r="L129" i="57"/>
  <c r="H129" i="57" s="1"/>
  <c r="K211" i="54"/>
  <c r="G211" i="54" s="1"/>
  <c r="M129" i="57"/>
  <c r="I129" i="57" s="1"/>
  <c r="K129" i="58"/>
  <c r="G129" i="58" s="1"/>
  <c r="K293" i="53"/>
  <c r="G293" i="53" s="1"/>
  <c r="K375" i="50"/>
  <c r="G375" i="50" s="1"/>
  <c r="K211" i="52"/>
  <c r="G211" i="52" s="1"/>
  <c r="K293" i="56"/>
  <c r="G293" i="56" s="1"/>
  <c r="L293" i="56"/>
  <c r="H293" i="56" s="1"/>
  <c r="M375" i="56"/>
  <c r="I375" i="56" s="1"/>
  <c r="M375" i="59"/>
  <c r="I375" i="59" s="1"/>
  <c r="L293" i="58"/>
  <c r="H293" i="58" s="1"/>
  <c r="K539" i="53"/>
  <c r="G539" i="53" s="1"/>
  <c r="L539" i="51"/>
  <c r="H539" i="51" s="1"/>
  <c r="L375" i="58"/>
  <c r="H375" i="58" s="1"/>
  <c r="M457" i="56"/>
  <c r="I457" i="56" s="1"/>
  <c r="L375" i="52"/>
  <c r="H375" i="52" s="1"/>
  <c r="K539" i="52"/>
  <c r="G539" i="52" s="1"/>
  <c r="M457" i="55"/>
  <c r="I457" i="55" s="1"/>
  <c r="K457" i="58"/>
  <c r="G457" i="58" s="1"/>
  <c r="K129" i="54"/>
  <c r="G129" i="54" s="1"/>
  <c r="M293" i="50"/>
  <c r="I293" i="50" s="1"/>
  <c r="L375" i="53"/>
  <c r="H375" i="53" s="1"/>
  <c r="K457" i="53"/>
  <c r="G457" i="53" s="1"/>
  <c r="M539" i="54"/>
  <c r="I539" i="54" s="1"/>
  <c r="M539" i="52"/>
  <c r="I539" i="52" s="1"/>
  <c r="M129" i="55"/>
  <c r="I129" i="55" s="1"/>
  <c r="K129" i="52"/>
  <c r="G129" i="52" s="1"/>
  <c r="M129" i="52"/>
  <c r="I129" i="52" s="1"/>
  <c r="L375" i="59"/>
  <c r="H375" i="59" s="1"/>
  <c r="M293" i="55"/>
  <c r="I293" i="55" s="1"/>
  <c r="M375" i="58"/>
  <c r="I375" i="58" s="1"/>
  <c r="L129" i="54"/>
  <c r="H129" i="54" s="1"/>
  <c r="L293" i="50"/>
  <c r="H293" i="50" s="1"/>
  <c r="L211" i="59"/>
  <c r="H211" i="59" s="1"/>
  <c r="K211" i="55"/>
  <c r="G211" i="55" s="1"/>
  <c r="M457" i="51"/>
  <c r="I457" i="51" s="1"/>
  <c r="M539" i="59"/>
  <c r="I539" i="59" s="1"/>
  <c r="L457" i="55"/>
  <c r="H457" i="55" s="1"/>
  <c r="L47" i="55"/>
  <c r="H47" i="55" s="1"/>
  <c r="M47" i="57"/>
  <c r="I47" i="57" s="1"/>
  <c r="L293" i="51"/>
  <c r="H293" i="51" s="1"/>
  <c r="M375" i="54"/>
  <c r="I375" i="54" s="1"/>
  <c r="M539" i="53"/>
  <c r="I539" i="53" s="1"/>
  <c r="M457" i="59"/>
  <c r="I457" i="59" s="1"/>
  <c r="L457" i="58"/>
  <c r="H457" i="58" s="1"/>
  <c r="M47" i="50"/>
  <c r="I47" i="50" s="1"/>
  <c r="K47" i="58"/>
  <c r="G47" i="58" s="1"/>
  <c r="L47" i="58"/>
  <c r="H47" i="58" s="1"/>
  <c r="K47" i="52"/>
  <c r="G47" i="52" s="1"/>
  <c r="K47" i="51"/>
  <c r="G47" i="51" s="1"/>
  <c r="L47" i="52"/>
  <c r="H47" i="52" s="1"/>
  <c r="M211" i="50"/>
  <c r="I211" i="50" s="1"/>
  <c r="M211" i="53"/>
  <c r="I211" i="53" s="1"/>
  <c r="L211" i="56"/>
  <c r="H211" i="56" s="1"/>
  <c r="K211" i="56"/>
  <c r="G211" i="56" s="1"/>
  <c r="M211" i="57"/>
  <c r="I211" i="57" s="1"/>
  <c r="K211" i="59"/>
  <c r="G211" i="59" s="1"/>
  <c r="M375" i="53"/>
  <c r="I375" i="53" s="1"/>
  <c r="K375" i="51"/>
  <c r="G375" i="51" s="1"/>
  <c r="L211" i="52"/>
  <c r="H211" i="52" s="1"/>
  <c r="M293" i="57"/>
  <c r="I293" i="57" s="1"/>
  <c r="M375" i="57"/>
  <c r="I375" i="57" s="1"/>
  <c r="L457" i="50"/>
  <c r="H457" i="50" s="1"/>
  <c r="L539" i="53"/>
  <c r="H539" i="53" s="1"/>
  <c r="M457" i="54"/>
  <c r="I457" i="54" s="1"/>
  <c r="L293" i="55"/>
  <c r="H293" i="55" s="1"/>
  <c r="K375" i="52"/>
  <c r="G375" i="52" s="1"/>
  <c r="K539" i="59"/>
  <c r="G539" i="59" s="1"/>
  <c r="L457" i="59"/>
  <c r="H457" i="59" s="1"/>
  <c r="L539" i="58"/>
  <c r="H539" i="58" s="1"/>
  <c r="M457" i="58"/>
  <c r="I457" i="58" s="1"/>
  <c r="M539" i="58"/>
  <c r="I539" i="58" s="1"/>
  <c r="K129" i="59"/>
  <c r="G129" i="59" s="1"/>
  <c r="L129" i="53"/>
  <c r="H129" i="53" s="1"/>
  <c r="K211" i="51"/>
  <c r="G211" i="51" s="1"/>
  <c r="L293" i="57"/>
  <c r="H293" i="57" s="1"/>
  <c r="K375" i="57"/>
  <c r="G375" i="57" s="1"/>
  <c r="K375" i="58"/>
  <c r="G375" i="58" s="1"/>
  <c r="K539" i="55"/>
  <c r="G539" i="55" s="1"/>
  <c r="M47" i="53"/>
  <c r="I47" i="53" s="1"/>
  <c r="L211" i="54"/>
  <c r="H211" i="54" s="1"/>
  <c r="L129" i="50"/>
  <c r="H129" i="50" s="1"/>
  <c r="K211" i="58"/>
  <c r="G211" i="58" s="1"/>
  <c r="K457" i="50"/>
  <c r="G457" i="50" s="1"/>
  <c r="L375" i="55"/>
  <c r="H375" i="55" s="1"/>
  <c r="L457" i="52"/>
  <c r="H457" i="52" s="1"/>
  <c r="K47" i="53"/>
  <c r="G47" i="53" s="1"/>
  <c r="K211" i="50"/>
  <c r="G211" i="50" s="1"/>
  <c r="M375" i="50"/>
  <c r="I375" i="50" s="1"/>
  <c r="L457" i="53"/>
  <c r="H457" i="53" s="1"/>
  <c r="M457" i="53"/>
  <c r="I457" i="53" s="1"/>
  <c r="M539" i="57"/>
  <c r="I539" i="57" s="1"/>
  <c r="K129" i="55"/>
  <c r="G129" i="55" s="1"/>
  <c r="K293" i="50"/>
  <c r="G293" i="50" s="1"/>
  <c r="L211" i="57"/>
  <c r="H211" i="57" s="1"/>
  <c r="M293" i="56"/>
  <c r="I293" i="56" s="1"/>
  <c r="K539" i="54"/>
  <c r="G539" i="54" s="1"/>
  <c r="L539" i="57"/>
  <c r="H539" i="57" s="1"/>
  <c r="M129" i="51"/>
  <c r="I129" i="51" s="1"/>
  <c r="L47" i="50"/>
  <c r="H47" i="50" s="1"/>
  <c r="L47" i="51"/>
  <c r="H47" i="51" s="1"/>
  <c r="L47" i="59"/>
  <c r="H47" i="59" s="1"/>
  <c r="K47" i="55"/>
  <c r="G47" i="55" s="1"/>
  <c r="M129" i="53"/>
  <c r="I129" i="53" s="1"/>
  <c r="K129" i="50"/>
  <c r="G129" i="50" s="1"/>
  <c r="K129" i="57"/>
  <c r="G129" i="57" s="1"/>
  <c r="K211" i="53"/>
  <c r="G211" i="53" s="1"/>
  <c r="M293" i="54"/>
  <c r="I293" i="54" s="1"/>
  <c r="K293" i="54"/>
  <c r="G293" i="54" s="1"/>
  <c r="K211" i="57"/>
  <c r="G211" i="57" s="1"/>
  <c r="L293" i="59"/>
  <c r="H293" i="59" s="1"/>
  <c r="L375" i="54"/>
  <c r="H375" i="54" s="1"/>
  <c r="M375" i="51"/>
  <c r="I375" i="51" s="1"/>
  <c r="M211" i="52"/>
  <c r="I211" i="52" s="1"/>
  <c r="K375" i="59"/>
  <c r="G375" i="59" s="1"/>
  <c r="K375" i="56"/>
  <c r="G375" i="56" s="1"/>
  <c r="K293" i="58"/>
  <c r="G293" i="58" s="1"/>
  <c r="L457" i="54"/>
  <c r="H457" i="54" s="1"/>
  <c r="K539" i="51"/>
  <c r="G539" i="51" s="1"/>
  <c r="M457" i="57"/>
  <c r="I457" i="57" s="1"/>
  <c r="K457" i="59"/>
  <c r="G457" i="59" s="1"/>
  <c r="K375" i="55"/>
  <c r="G375" i="55" s="1"/>
  <c r="M539" i="55"/>
  <c r="I539" i="55" s="1"/>
  <c r="L539" i="52"/>
  <c r="H539" i="52" s="1"/>
  <c r="L129" i="55"/>
  <c r="H129" i="55" s="1"/>
  <c r="M129" i="58"/>
  <c r="I129" i="58" s="1"/>
  <c r="K293" i="51"/>
  <c r="G293" i="51" s="1"/>
  <c r="L211" i="55"/>
  <c r="H211" i="55" s="1"/>
  <c r="L539" i="54"/>
  <c r="H539" i="54" s="1"/>
  <c r="L539" i="59"/>
  <c r="H539" i="59" s="1"/>
  <c r="K129" i="56"/>
  <c r="G129" i="56" s="1"/>
  <c r="L47" i="54"/>
  <c r="H47" i="54" s="1"/>
  <c r="L211" i="51"/>
  <c r="H211" i="51" s="1"/>
  <c r="M293" i="59"/>
  <c r="I293" i="59" s="1"/>
  <c r="K457" i="51"/>
  <c r="G457" i="51" s="1"/>
  <c r="K293" i="55"/>
  <c r="G293" i="55" s="1"/>
  <c r="K539" i="58"/>
  <c r="G539" i="58" s="1"/>
  <c r="M129" i="59"/>
  <c r="I129" i="59" s="1"/>
  <c r="L47" i="57"/>
  <c r="H47" i="57" s="1"/>
  <c r="L129" i="52"/>
  <c r="H129" i="52" s="1"/>
  <c r="L375" i="51"/>
  <c r="H375" i="51" s="1"/>
  <c r="M539" i="50"/>
  <c r="I539" i="50" s="1"/>
  <c r="K457" i="56"/>
  <c r="G457" i="56" s="1"/>
  <c r="L539" i="55"/>
  <c r="H539" i="55" s="1"/>
  <c r="M47" i="56"/>
  <c r="I47" i="56" s="1"/>
  <c r="L211" i="53"/>
  <c r="H211" i="53" s="1"/>
  <c r="L375" i="50"/>
  <c r="H375" i="50" s="1"/>
  <c r="K293" i="52"/>
  <c r="G293" i="52" s="1"/>
  <c r="L293" i="52"/>
  <c r="H293" i="52" s="1"/>
  <c r="L457" i="56"/>
  <c r="H457" i="56" s="1"/>
  <c r="K128" i="48"/>
  <c r="G128" i="48" s="1"/>
  <c r="K292" i="48"/>
  <c r="G292" i="48" s="1"/>
  <c r="L538" i="48"/>
  <c r="H538" i="48" s="1"/>
  <c r="M538" i="48"/>
  <c r="I538" i="48" s="1"/>
  <c r="M456" i="48"/>
  <c r="I456" i="48" s="1"/>
  <c r="M128" i="48"/>
  <c r="I128" i="48" s="1"/>
  <c r="M374" i="48"/>
  <c r="I374" i="48" s="1"/>
  <c r="L456" i="48"/>
  <c r="H456" i="48" s="1"/>
  <c r="M210" i="48"/>
  <c r="I210" i="48" s="1"/>
  <c r="L292" i="48"/>
  <c r="H292" i="48" s="1"/>
  <c r="L128" i="48"/>
  <c r="H128" i="48" s="1"/>
  <c r="L374" i="48"/>
  <c r="H374" i="48" s="1"/>
  <c r="M46" i="48"/>
  <c r="I46" i="48" s="1"/>
  <c r="M292" i="48"/>
  <c r="I292" i="48" s="1"/>
  <c r="K210" i="48"/>
  <c r="G210" i="48" s="1"/>
  <c r="K374" i="48"/>
  <c r="G374" i="48" s="1"/>
  <c r="K456" i="48"/>
  <c r="G456" i="48" s="1"/>
  <c r="L210" i="48"/>
  <c r="H210" i="48" s="1"/>
  <c r="K538" i="48"/>
  <c r="G538" i="48" s="1"/>
  <c r="L46" i="48"/>
  <c r="H46" i="48" s="1"/>
  <c r="K46" i="48"/>
  <c r="G46" i="48" s="1"/>
  <c r="L54" i="41"/>
  <c r="K54" i="41"/>
  <c r="L295" i="45" l="1"/>
  <c r="H295" i="45" s="1"/>
  <c r="J131" i="45"/>
  <c r="F131" i="45" s="1"/>
  <c r="L705" i="45"/>
  <c r="H705" i="45" s="1"/>
  <c r="L377" i="45"/>
  <c r="H377" i="45" s="1"/>
  <c r="H49" i="42"/>
  <c r="G541" i="42"/>
  <c r="I623" i="42"/>
  <c r="H705" i="42"/>
  <c r="H869" i="42"/>
  <c r="I1115" i="42"/>
  <c r="J541" i="45"/>
  <c r="F541" i="45" s="1"/>
  <c r="H213" i="42"/>
  <c r="G1197" i="42"/>
  <c r="K705" i="45"/>
  <c r="G705" i="45" s="1"/>
  <c r="I131" i="42"/>
  <c r="J705" i="45"/>
  <c r="F705" i="45" s="1"/>
  <c r="I459" i="42"/>
  <c r="I1033" i="42"/>
  <c r="J213" i="45"/>
  <c r="F213" i="45" s="1"/>
  <c r="H131" i="42"/>
  <c r="J623" i="45"/>
  <c r="F623" i="45" s="1"/>
  <c r="K213" i="45"/>
  <c r="G213" i="45" s="1"/>
  <c r="L869" i="45"/>
  <c r="H869" i="45" s="1"/>
  <c r="L623" i="45"/>
  <c r="H623" i="45" s="1"/>
  <c r="I49" i="42"/>
  <c r="I295" i="42"/>
  <c r="I377" i="42"/>
  <c r="G705" i="42"/>
  <c r="G951" i="42"/>
  <c r="H1115" i="42"/>
  <c r="K295" i="45"/>
  <c r="G295" i="45" s="1"/>
  <c r="H541" i="42"/>
  <c r="G1033" i="42"/>
  <c r="L131" i="45"/>
  <c r="H131" i="45" s="1"/>
  <c r="H295" i="42"/>
  <c r="J459" i="45"/>
  <c r="F459" i="45" s="1"/>
  <c r="G869" i="42"/>
  <c r="J787" i="45"/>
  <c r="F787" i="45" s="1"/>
  <c r="H623" i="42"/>
  <c r="L541" i="45"/>
  <c r="H541" i="45" s="1"/>
  <c r="J295" i="45"/>
  <c r="F295" i="45" s="1"/>
  <c r="K869" i="45"/>
  <c r="G869" i="45" s="1"/>
  <c r="K459" i="45"/>
  <c r="G459" i="45" s="1"/>
  <c r="G49" i="42"/>
  <c r="G131" i="42"/>
  <c r="H377" i="42"/>
  <c r="I705" i="42"/>
  <c r="H951" i="42"/>
  <c r="I1197" i="42"/>
  <c r="K623" i="45"/>
  <c r="G623" i="45" s="1"/>
  <c r="I787" i="42"/>
  <c r="L459" i="45"/>
  <c r="H459" i="45" s="1"/>
  <c r="G787" i="42"/>
  <c r="L49" i="45"/>
  <c r="H49" i="45" s="1"/>
  <c r="G377" i="42"/>
  <c r="K541" i="45"/>
  <c r="G541" i="45" s="1"/>
  <c r="I541" i="42"/>
  <c r="G1115" i="42"/>
  <c r="L213" i="45"/>
  <c r="H213" i="45" s="1"/>
  <c r="J49" i="45"/>
  <c r="F49" i="45" s="1"/>
  <c r="K131" i="45"/>
  <c r="G131" i="45" s="1"/>
  <c r="K787" i="45"/>
  <c r="G787" i="45" s="1"/>
  <c r="H459" i="42"/>
  <c r="G295" i="42"/>
  <c r="G213" i="42"/>
  <c r="H787" i="42"/>
  <c r="I951" i="42"/>
  <c r="H1197" i="42"/>
  <c r="K49" i="45"/>
  <c r="G49" i="45" s="1"/>
  <c r="G459" i="42"/>
  <c r="L787" i="45"/>
  <c r="H787" i="45" s="1"/>
  <c r="G623" i="42"/>
  <c r="H1033" i="42"/>
  <c r="J869" i="45"/>
  <c r="F869" i="45" s="1"/>
  <c r="I213" i="42"/>
  <c r="J377" i="45"/>
  <c r="F377" i="45" s="1"/>
  <c r="K377" i="45"/>
  <c r="G377" i="45" s="1"/>
  <c r="I869" i="42"/>
  <c r="F57" i="41"/>
  <c r="H57" i="41"/>
  <c r="E57" i="41"/>
  <c r="G57" i="41"/>
  <c r="D58" i="41"/>
  <c r="M211" i="48"/>
  <c r="I211" i="48" s="1"/>
  <c r="L375" i="48"/>
  <c r="H375" i="48" s="1"/>
  <c r="L129" i="48"/>
  <c r="H129" i="48" s="1"/>
  <c r="K293" i="48"/>
  <c r="G293" i="48" s="1"/>
  <c r="K47" i="48"/>
  <c r="G47" i="48" s="1"/>
  <c r="K211" i="48"/>
  <c r="G211" i="48" s="1"/>
  <c r="M539" i="48"/>
  <c r="I539" i="48" s="1"/>
  <c r="K129" i="48"/>
  <c r="G129" i="48" s="1"/>
  <c r="L457" i="48"/>
  <c r="H457" i="48" s="1"/>
  <c r="M375" i="48"/>
  <c r="I375" i="48" s="1"/>
  <c r="M129" i="48"/>
  <c r="I129" i="48" s="1"/>
  <c r="L211" i="48"/>
  <c r="H211" i="48" s="1"/>
  <c r="K457" i="48"/>
  <c r="G457" i="48" s="1"/>
  <c r="K539" i="48"/>
  <c r="G539" i="48" s="1"/>
  <c r="M457" i="48"/>
  <c r="I457" i="48" s="1"/>
  <c r="K375" i="48"/>
  <c r="G375" i="48" s="1"/>
  <c r="M47" i="48"/>
  <c r="I47" i="48" s="1"/>
  <c r="L293" i="48"/>
  <c r="H293" i="48" s="1"/>
  <c r="L539" i="48"/>
  <c r="H539" i="48" s="1"/>
  <c r="M293" i="48"/>
  <c r="I293" i="48" s="1"/>
  <c r="L47" i="48"/>
  <c r="H47" i="48" s="1"/>
  <c r="K55" i="41"/>
  <c r="L55" i="41"/>
  <c r="G48" i="63"/>
  <c r="G294" i="63"/>
  <c r="F540" i="63"/>
  <c r="H130" i="63"/>
  <c r="F294" i="63"/>
  <c r="F48" i="63"/>
  <c r="G376" i="63"/>
  <c r="H376" i="63"/>
  <c r="H212" i="63"/>
  <c r="G458" i="63"/>
  <c r="G540" i="63"/>
  <c r="H48" i="63"/>
  <c r="G212" i="63"/>
  <c r="H540" i="63"/>
  <c r="H458" i="63"/>
  <c r="F458" i="63"/>
  <c r="F212" i="63"/>
  <c r="F376" i="63"/>
  <c r="G130" i="63"/>
  <c r="F130" i="63"/>
  <c r="H294" i="63"/>
  <c r="L129" i="49"/>
  <c r="H129" i="49" s="1"/>
  <c r="L211" i="49"/>
  <c r="H211" i="49" s="1"/>
  <c r="M293" i="49"/>
  <c r="I293" i="49" s="1"/>
  <c r="M457" i="49"/>
  <c r="I457" i="49" s="1"/>
  <c r="L539" i="49"/>
  <c r="H539" i="49" s="1"/>
  <c r="M129" i="47"/>
  <c r="I129" i="47" s="1"/>
  <c r="K293" i="47"/>
  <c r="G293" i="47" s="1"/>
  <c r="L47" i="47"/>
  <c r="H47" i="47" s="1"/>
  <c r="M539" i="49"/>
  <c r="I539" i="49" s="1"/>
  <c r="L211" i="47"/>
  <c r="H211" i="47" s="1"/>
  <c r="K129" i="49"/>
  <c r="G129" i="49" s="1"/>
  <c r="M211" i="47"/>
  <c r="I211" i="47" s="1"/>
  <c r="L293" i="49"/>
  <c r="H293" i="49" s="1"/>
  <c r="L457" i="47"/>
  <c r="H457" i="47" s="1"/>
  <c r="L457" i="49"/>
  <c r="H457" i="49" s="1"/>
  <c r="L47" i="49"/>
  <c r="H47" i="49" s="1"/>
  <c r="M539" i="47"/>
  <c r="I539" i="47" s="1"/>
  <c r="L129" i="47"/>
  <c r="H129" i="47" s="1"/>
  <c r="K375" i="47"/>
  <c r="G375" i="47" s="1"/>
  <c r="L375" i="49"/>
  <c r="H375" i="49" s="1"/>
  <c r="K47" i="49"/>
  <c r="G47" i="49" s="1"/>
  <c r="M129" i="49"/>
  <c r="I129" i="49" s="1"/>
  <c r="K211" i="49"/>
  <c r="G211" i="49" s="1"/>
  <c r="M375" i="49"/>
  <c r="I375" i="49" s="1"/>
  <c r="K539" i="47"/>
  <c r="G539" i="47" s="1"/>
  <c r="K457" i="49"/>
  <c r="G457" i="49" s="1"/>
  <c r="M375" i="47"/>
  <c r="I375" i="47" s="1"/>
  <c r="L375" i="47"/>
  <c r="H375" i="47" s="1"/>
  <c r="M293" i="47"/>
  <c r="I293" i="47" s="1"/>
  <c r="M47" i="49"/>
  <c r="I47" i="49" s="1"/>
  <c r="K539" i="49"/>
  <c r="G539" i="49" s="1"/>
  <c r="K47" i="47"/>
  <c r="G47" i="47" s="1"/>
  <c r="K129" i="47"/>
  <c r="G129" i="47" s="1"/>
  <c r="K211" i="47"/>
  <c r="G211" i="47" s="1"/>
  <c r="K375" i="49"/>
  <c r="G375" i="49" s="1"/>
  <c r="K457" i="47"/>
  <c r="G457" i="47" s="1"/>
  <c r="M457" i="47"/>
  <c r="I457" i="47" s="1"/>
  <c r="K293" i="49"/>
  <c r="G293" i="49" s="1"/>
  <c r="M47" i="47"/>
  <c r="I47" i="47" s="1"/>
  <c r="L539" i="47"/>
  <c r="H539" i="47" s="1"/>
  <c r="M211" i="49"/>
  <c r="I211" i="49" s="1"/>
  <c r="L293" i="47"/>
  <c r="H293" i="47" s="1"/>
  <c r="J294" i="61"/>
  <c r="F294" i="61" s="1"/>
  <c r="K540" i="61"/>
  <c r="G540" i="61" s="1"/>
  <c r="K786" i="61"/>
  <c r="G786" i="61" s="1"/>
  <c r="J704" i="61"/>
  <c r="F704" i="61" s="1"/>
  <c r="J48" i="61"/>
  <c r="F48" i="61" s="1"/>
  <c r="K458" i="61"/>
  <c r="G458" i="61" s="1"/>
  <c r="K294" i="61"/>
  <c r="G294" i="61" s="1"/>
  <c r="L868" i="61"/>
  <c r="H868" i="61" s="1"/>
  <c r="J540" i="61"/>
  <c r="F540" i="61" s="1"/>
  <c r="L212" i="61"/>
  <c r="H212" i="61" s="1"/>
  <c r="J376" i="61"/>
  <c r="F376" i="61" s="1"/>
  <c r="L376" i="61"/>
  <c r="H376" i="61" s="1"/>
  <c r="K130" i="61"/>
  <c r="G130" i="61" s="1"/>
  <c r="J458" i="61"/>
  <c r="F458" i="61" s="1"/>
  <c r="L48" i="61"/>
  <c r="H48" i="61" s="1"/>
  <c r="L704" i="61"/>
  <c r="H704" i="61" s="1"/>
  <c r="K376" i="61"/>
  <c r="G376" i="61" s="1"/>
  <c r="J212" i="61"/>
  <c r="F212" i="61" s="1"/>
  <c r="L786" i="61"/>
  <c r="H786" i="61" s="1"/>
  <c r="J786" i="61"/>
  <c r="F786" i="61" s="1"/>
  <c r="K868" i="61"/>
  <c r="G868" i="61" s="1"/>
  <c r="K622" i="61"/>
  <c r="G622" i="61" s="1"/>
  <c r="J622" i="61"/>
  <c r="F622" i="61" s="1"/>
  <c r="L294" i="61"/>
  <c r="H294" i="61" s="1"/>
  <c r="K704" i="61"/>
  <c r="G704" i="61" s="1"/>
  <c r="L540" i="61"/>
  <c r="H540" i="61" s="1"/>
  <c r="L622" i="61"/>
  <c r="H622" i="61" s="1"/>
  <c r="L130" i="61"/>
  <c r="H130" i="61" s="1"/>
  <c r="J868" i="61"/>
  <c r="F868" i="61" s="1"/>
  <c r="K212" i="61"/>
  <c r="G212" i="61" s="1"/>
  <c r="J130" i="61"/>
  <c r="F130" i="61" s="1"/>
  <c r="K48" i="61"/>
  <c r="G48" i="61" s="1"/>
  <c r="L458" i="61"/>
  <c r="H458" i="61" s="1"/>
  <c r="Q56" i="41"/>
  <c r="N56" i="41"/>
  <c r="M56" i="41"/>
  <c r="I56" i="41"/>
  <c r="J56" i="41"/>
  <c r="T56" i="41"/>
  <c r="R56" i="41"/>
  <c r="O56" i="41"/>
  <c r="S56" i="41"/>
  <c r="P56" i="41"/>
  <c r="G1359" i="42"/>
  <c r="H1523" i="42"/>
  <c r="H1769" i="42"/>
  <c r="I1933" i="42"/>
  <c r="G1441" i="42"/>
  <c r="G2015" i="42"/>
  <c r="I1277" i="42"/>
  <c r="H1359" i="42"/>
  <c r="G1605" i="42"/>
  <c r="I1769" i="42"/>
  <c r="I2015" i="42"/>
  <c r="I1851" i="42"/>
  <c r="G1277" i="42"/>
  <c r="G1687" i="42"/>
  <c r="G1769" i="42"/>
  <c r="I1359" i="42"/>
  <c r="H1605" i="42"/>
  <c r="H1851" i="42"/>
  <c r="G1933" i="42"/>
  <c r="H1687" i="42"/>
  <c r="I1687" i="42"/>
  <c r="G1523" i="42"/>
  <c r="H2015" i="42"/>
  <c r="H1441" i="42"/>
  <c r="I1605" i="42"/>
  <c r="G1851" i="42"/>
  <c r="I1441" i="42"/>
  <c r="H1933" i="42"/>
  <c r="H1277" i="42"/>
  <c r="I1523" i="42"/>
  <c r="K130" i="50"/>
  <c r="G130" i="50" s="1"/>
  <c r="M130" i="56"/>
  <c r="I130" i="56" s="1"/>
  <c r="K212" i="59"/>
  <c r="G212" i="59" s="1"/>
  <c r="M48" i="58"/>
  <c r="I48" i="58" s="1"/>
  <c r="K130" i="57"/>
  <c r="G130" i="57" s="1"/>
  <c r="M130" i="57"/>
  <c r="I130" i="57" s="1"/>
  <c r="K48" i="57"/>
  <c r="G48" i="57" s="1"/>
  <c r="K130" i="55"/>
  <c r="G130" i="55" s="1"/>
  <c r="L130" i="58"/>
  <c r="H130" i="58" s="1"/>
  <c r="L294" i="51"/>
  <c r="H294" i="51" s="1"/>
  <c r="L130" i="59"/>
  <c r="H130" i="59" s="1"/>
  <c r="M130" i="59"/>
  <c r="I130" i="59" s="1"/>
  <c r="K458" i="59"/>
  <c r="G458" i="59" s="1"/>
  <c r="K212" i="50"/>
  <c r="G212" i="50" s="1"/>
  <c r="M294" i="53"/>
  <c r="I294" i="53" s="1"/>
  <c r="K376" i="51"/>
  <c r="G376" i="51" s="1"/>
  <c r="M294" i="58"/>
  <c r="I294" i="58" s="1"/>
  <c r="M376" i="58"/>
  <c r="I376" i="58" s="1"/>
  <c r="M458" i="56"/>
  <c r="I458" i="56" s="1"/>
  <c r="M458" i="51"/>
  <c r="I458" i="51" s="1"/>
  <c r="L458" i="56"/>
  <c r="H458" i="56" s="1"/>
  <c r="K540" i="54"/>
  <c r="G540" i="54" s="1"/>
  <c r="K376" i="57"/>
  <c r="G376" i="57" s="1"/>
  <c r="M458" i="55"/>
  <c r="I458" i="55" s="1"/>
  <c r="L540" i="52"/>
  <c r="H540" i="52" s="1"/>
  <c r="L540" i="50"/>
  <c r="H540" i="50" s="1"/>
  <c r="K458" i="57"/>
  <c r="G458" i="57" s="1"/>
  <c r="M48" i="56"/>
  <c r="I48" i="56" s="1"/>
  <c r="K212" i="54"/>
  <c r="G212" i="54" s="1"/>
  <c r="M130" i="54"/>
  <c r="I130" i="54" s="1"/>
  <c r="L212" i="57"/>
  <c r="H212" i="57" s="1"/>
  <c r="L540" i="56"/>
  <c r="H540" i="56" s="1"/>
  <c r="L458" i="52"/>
  <c r="H458" i="52" s="1"/>
  <c r="K48" i="50"/>
  <c r="G48" i="50" s="1"/>
  <c r="L212" i="54"/>
  <c r="H212" i="54" s="1"/>
  <c r="K212" i="55"/>
  <c r="G212" i="55" s="1"/>
  <c r="L130" i="55"/>
  <c r="H130" i="55" s="1"/>
  <c r="L212" i="50"/>
  <c r="H212" i="50" s="1"/>
  <c r="K294" i="50"/>
  <c r="G294" i="50" s="1"/>
  <c r="M458" i="58"/>
  <c r="I458" i="58" s="1"/>
  <c r="M212" i="54"/>
  <c r="I212" i="54" s="1"/>
  <c r="L48" i="57"/>
  <c r="H48" i="57" s="1"/>
  <c r="K294" i="51"/>
  <c r="G294" i="51" s="1"/>
  <c r="L376" i="51"/>
  <c r="H376" i="51" s="1"/>
  <c r="K458" i="51"/>
  <c r="G458" i="51" s="1"/>
  <c r="K540" i="53"/>
  <c r="G540" i="53" s="1"/>
  <c r="M540" i="57"/>
  <c r="I540" i="57" s="1"/>
  <c r="L48" i="55"/>
  <c r="H48" i="55" s="1"/>
  <c r="L130" i="54"/>
  <c r="H130" i="54" s="1"/>
  <c r="M294" i="51"/>
  <c r="I294" i="51" s="1"/>
  <c r="K540" i="59"/>
  <c r="G540" i="59" s="1"/>
  <c r="M376" i="52"/>
  <c r="I376" i="52" s="1"/>
  <c r="L540" i="55"/>
  <c r="H540" i="55" s="1"/>
  <c r="L130" i="50"/>
  <c r="H130" i="50" s="1"/>
  <c r="K130" i="53"/>
  <c r="G130" i="53" s="1"/>
  <c r="L130" i="56"/>
  <c r="H130" i="56" s="1"/>
  <c r="L130" i="51"/>
  <c r="H130" i="51" s="1"/>
  <c r="L48" i="51"/>
  <c r="H48" i="51" s="1"/>
  <c r="M48" i="57"/>
  <c r="I48" i="57" s="1"/>
  <c r="K48" i="53"/>
  <c r="G48" i="53" s="1"/>
  <c r="M212" i="56"/>
  <c r="I212" i="56" s="1"/>
  <c r="L212" i="58"/>
  <c r="H212" i="58" s="1"/>
  <c r="M294" i="56"/>
  <c r="I294" i="56" s="1"/>
  <c r="M212" i="51"/>
  <c r="I212" i="51" s="1"/>
  <c r="M212" i="53"/>
  <c r="I212" i="53" s="1"/>
  <c r="K294" i="53"/>
  <c r="G294" i="53" s="1"/>
  <c r="L294" i="52"/>
  <c r="H294" i="52" s="1"/>
  <c r="L294" i="55"/>
  <c r="H294" i="55" s="1"/>
  <c r="K376" i="56"/>
  <c r="G376" i="56" s="1"/>
  <c r="M294" i="50"/>
  <c r="I294" i="50" s="1"/>
  <c r="L376" i="54"/>
  <c r="H376" i="54" s="1"/>
  <c r="M294" i="57"/>
  <c r="I294" i="57" s="1"/>
  <c r="K376" i="55"/>
  <c r="G376" i="55" s="1"/>
  <c r="L294" i="57"/>
  <c r="H294" i="57" s="1"/>
  <c r="M458" i="53"/>
  <c r="I458" i="53" s="1"/>
  <c r="K458" i="54"/>
  <c r="G458" i="54" s="1"/>
  <c r="K458" i="52"/>
  <c r="G458" i="52" s="1"/>
  <c r="L458" i="58"/>
  <c r="H458" i="58" s="1"/>
  <c r="K458" i="50"/>
  <c r="G458" i="50" s="1"/>
  <c r="M458" i="57"/>
  <c r="I458" i="57" s="1"/>
  <c r="K48" i="52"/>
  <c r="G48" i="52" s="1"/>
  <c r="L130" i="52"/>
  <c r="H130" i="52" s="1"/>
  <c r="K130" i="52"/>
  <c r="G130" i="52" s="1"/>
  <c r="M294" i="55"/>
  <c r="I294" i="55" s="1"/>
  <c r="K376" i="54"/>
  <c r="G376" i="54" s="1"/>
  <c r="K540" i="58"/>
  <c r="G540" i="58" s="1"/>
  <c r="L458" i="50"/>
  <c r="H458" i="50" s="1"/>
  <c r="L130" i="53"/>
  <c r="H130" i="53" s="1"/>
  <c r="K376" i="59"/>
  <c r="G376" i="59" s="1"/>
  <c r="K294" i="59"/>
  <c r="G294" i="59" s="1"/>
  <c r="L376" i="56"/>
  <c r="H376" i="56" s="1"/>
  <c r="L376" i="52"/>
  <c r="H376" i="52" s="1"/>
  <c r="K540" i="55"/>
  <c r="G540" i="55" s="1"/>
  <c r="M48" i="59"/>
  <c r="I48" i="59" s="1"/>
  <c r="K48" i="58"/>
  <c r="G48" i="58" s="1"/>
  <c r="M130" i="55"/>
  <c r="I130" i="55" s="1"/>
  <c r="L458" i="59"/>
  <c r="H458" i="59" s="1"/>
  <c r="M376" i="54"/>
  <c r="I376" i="54" s="1"/>
  <c r="L458" i="55"/>
  <c r="H458" i="55" s="1"/>
  <c r="K540" i="57"/>
  <c r="G540" i="57" s="1"/>
  <c r="M130" i="53"/>
  <c r="I130" i="53" s="1"/>
  <c r="M294" i="59"/>
  <c r="I294" i="59" s="1"/>
  <c r="K212" i="51"/>
  <c r="G212" i="51" s="1"/>
  <c r="K212" i="57"/>
  <c r="G212" i="57" s="1"/>
  <c r="K540" i="51"/>
  <c r="G540" i="51" s="1"/>
  <c r="L540" i="58"/>
  <c r="H540" i="58" s="1"/>
  <c r="M130" i="51"/>
  <c r="I130" i="51" s="1"/>
  <c r="M212" i="59"/>
  <c r="I212" i="59" s="1"/>
  <c r="M48" i="51"/>
  <c r="I48" i="51" s="1"/>
  <c r="M48" i="55"/>
  <c r="I48" i="55" s="1"/>
  <c r="L48" i="56"/>
  <c r="H48" i="56" s="1"/>
  <c r="M48" i="52"/>
  <c r="I48" i="52" s="1"/>
  <c r="L48" i="58"/>
  <c r="H48" i="58" s="1"/>
  <c r="K130" i="54"/>
  <c r="G130" i="54" s="1"/>
  <c r="L294" i="59"/>
  <c r="H294" i="59" s="1"/>
  <c r="L212" i="53"/>
  <c r="H212" i="53" s="1"/>
  <c r="K212" i="52"/>
  <c r="G212" i="52" s="1"/>
  <c r="K130" i="59"/>
  <c r="G130" i="59" s="1"/>
  <c r="M458" i="59"/>
  <c r="I458" i="59" s="1"/>
  <c r="L294" i="54"/>
  <c r="H294" i="54" s="1"/>
  <c r="L294" i="53"/>
  <c r="H294" i="53" s="1"/>
  <c r="M212" i="57"/>
  <c r="I212" i="57" s="1"/>
  <c r="K376" i="53"/>
  <c r="G376" i="53" s="1"/>
  <c r="M540" i="51"/>
  <c r="I540" i="51" s="1"/>
  <c r="K540" i="56"/>
  <c r="G540" i="56" s="1"/>
  <c r="L376" i="53"/>
  <c r="H376" i="53" s="1"/>
  <c r="K376" i="50"/>
  <c r="G376" i="50" s="1"/>
  <c r="L540" i="53"/>
  <c r="H540" i="53" s="1"/>
  <c r="M458" i="52"/>
  <c r="I458" i="52" s="1"/>
  <c r="L458" i="54"/>
  <c r="H458" i="54" s="1"/>
  <c r="L376" i="50"/>
  <c r="H376" i="50" s="1"/>
  <c r="M540" i="50"/>
  <c r="I540" i="50" s="1"/>
  <c r="L212" i="59"/>
  <c r="H212" i="59" s="1"/>
  <c r="M130" i="58"/>
  <c r="I130" i="58" s="1"/>
  <c r="L212" i="51"/>
  <c r="H212" i="51" s="1"/>
  <c r="M376" i="56"/>
  <c r="I376" i="56" s="1"/>
  <c r="K458" i="53"/>
  <c r="G458" i="53" s="1"/>
  <c r="M540" i="54"/>
  <c r="I540" i="54" s="1"/>
  <c r="M48" i="54"/>
  <c r="I48" i="54" s="1"/>
  <c r="M212" i="58"/>
  <c r="I212" i="58" s="1"/>
  <c r="M294" i="54"/>
  <c r="I294" i="54" s="1"/>
  <c r="K376" i="58"/>
  <c r="G376" i="58" s="1"/>
  <c r="M540" i="53"/>
  <c r="I540" i="53" s="1"/>
  <c r="M540" i="55"/>
  <c r="I540" i="55" s="1"/>
  <c r="K48" i="51"/>
  <c r="G48" i="51" s="1"/>
  <c r="K212" i="56"/>
  <c r="G212" i="56" s="1"/>
  <c r="K294" i="56"/>
  <c r="G294" i="56" s="1"/>
  <c r="L294" i="58"/>
  <c r="H294" i="58" s="1"/>
  <c r="L376" i="55"/>
  <c r="H376" i="55" s="1"/>
  <c r="L458" i="53"/>
  <c r="H458" i="53" s="1"/>
  <c r="K48" i="59"/>
  <c r="G48" i="59" s="1"/>
  <c r="L48" i="52"/>
  <c r="H48" i="52" s="1"/>
  <c r="L294" i="56"/>
  <c r="H294" i="56" s="1"/>
  <c r="K294" i="55"/>
  <c r="G294" i="55" s="1"/>
  <c r="M376" i="53"/>
  <c r="I376" i="53" s="1"/>
  <c r="K458" i="58"/>
  <c r="G458" i="58" s="1"/>
  <c r="L540" i="57"/>
  <c r="H540" i="57" s="1"/>
  <c r="L48" i="50"/>
  <c r="H48" i="50" s="1"/>
  <c r="L48" i="59"/>
  <c r="H48" i="59" s="1"/>
  <c r="K130" i="56"/>
  <c r="G130" i="56" s="1"/>
  <c r="L130" i="57"/>
  <c r="H130" i="57" s="1"/>
  <c r="L48" i="54"/>
  <c r="H48" i="54" s="1"/>
  <c r="M48" i="53"/>
  <c r="I48" i="53" s="1"/>
  <c r="M130" i="52"/>
  <c r="I130" i="52" s="1"/>
  <c r="L212" i="56"/>
  <c r="H212" i="56" s="1"/>
  <c r="K212" i="58"/>
  <c r="G212" i="58" s="1"/>
  <c r="L376" i="59"/>
  <c r="H376" i="59" s="1"/>
  <c r="M212" i="55"/>
  <c r="I212" i="55" s="1"/>
  <c r="K212" i="53"/>
  <c r="G212" i="53" s="1"/>
  <c r="M540" i="59"/>
  <c r="I540" i="59" s="1"/>
  <c r="M212" i="50"/>
  <c r="I212" i="50" s="1"/>
  <c r="K294" i="58"/>
  <c r="G294" i="58" s="1"/>
  <c r="M376" i="51"/>
  <c r="I376" i="51" s="1"/>
  <c r="K458" i="56"/>
  <c r="G458" i="56" s="1"/>
  <c r="L376" i="58"/>
  <c r="H376" i="58" s="1"/>
  <c r="M376" i="55"/>
  <c r="I376" i="55" s="1"/>
  <c r="L458" i="51"/>
  <c r="H458" i="51" s="1"/>
  <c r="L540" i="54"/>
  <c r="H540" i="54" s="1"/>
  <c r="K458" i="55"/>
  <c r="G458" i="55" s="1"/>
  <c r="M458" i="54"/>
  <c r="I458" i="54" s="1"/>
  <c r="M540" i="58"/>
  <c r="I540" i="58" s="1"/>
  <c r="K540" i="52"/>
  <c r="G540" i="52" s="1"/>
  <c r="M458" i="50"/>
  <c r="I458" i="50" s="1"/>
  <c r="M130" i="50"/>
  <c r="I130" i="50" s="1"/>
  <c r="K130" i="51"/>
  <c r="G130" i="51" s="1"/>
  <c r="M376" i="59"/>
  <c r="I376" i="59" s="1"/>
  <c r="M294" i="52"/>
  <c r="I294" i="52" s="1"/>
  <c r="K294" i="57"/>
  <c r="G294" i="57" s="1"/>
  <c r="L540" i="51"/>
  <c r="H540" i="51" s="1"/>
  <c r="M540" i="52"/>
  <c r="I540" i="52" s="1"/>
  <c r="K48" i="54"/>
  <c r="G48" i="54" s="1"/>
  <c r="K48" i="55"/>
  <c r="G48" i="55" s="1"/>
  <c r="L212" i="52"/>
  <c r="H212" i="52" s="1"/>
  <c r="K294" i="52"/>
  <c r="G294" i="52" s="1"/>
  <c r="L294" i="50"/>
  <c r="H294" i="50" s="1"/>
  <c r="L376" i="57"/>
  <c r="H376" i="57" s="1"/>
  <c r="L458" i="57"/>
  <c r="H458" i="57" s="1"/>
  <c r="K48" i="56"/>
  <c r="G48" i="56" s="1"/>
  <c r="L212" i="55"/>
  <c r="H212" i="55" s="1"/>
  <c r="M212" i="52"/>
  <c r="I212" i="52" s="1"/>
  <c r="K294" i="54"/>
  <c r="G294" i="54" s="1"/>
  <c r="M540" i="56"/>
  <c r="I540" i="56" s="1"/>
  <c r="M376" i="50"/>
  <c r="I376" i="50" s="1"/>
  <c r="M48" i="50"/>
  <c r="I48" i="50" s="1"/>
  <c r="L48" i="53"/>
  <c r="H48" i="53" s="1"/>
  <c r="K130" i="58"/>
  <c r="G130" i="58" s="1"/>
  <c r="L540" i="59"/>
  <c r="H540" i="59" s="1"/>
  <c r="K376" i="52"/>
  <c r="G376" i="52" s="1"/>
  <c r="M376" i="57"/>
  <c r="I376" i="57" s="1"/>
  <c r="K540" i="50"/>
  <c r="G540" i="50" s="1"/>
  <c r="J542" i="45" l="1"/>
  <c r="F542" i="45" s="1"/>
  <c r="J460" i="45"/>
  <c r="F460" i="45" s="1"/>
  <c r="K132" i="45"/>
  <c r="G132" i="45" s="1"/>
  <c r="L296" i="45"/>
  <c r="H296" i="45" s="1"/>
  <c r="G132" i="42"/>
  <c r="G296" i="42"/>
  <c r="G542" i="42"/>
  <c r="I706" i="42"/>
  <c r="H952" i="42"/>
  <c r="G1198" i="42"/>
  <c r="J378" i="45"/>
  <c r="F378" i="45" s="1"/>
  <c r="I378" i="42"/>
  <c r="K378" i="45"/>
  <c r="G378" i="45" s="1"/>
  <c r="I624" i="42"/>
  <c r="K50" i="45"/>
  <c r="G50" i="45" s="1"/>
  <c r="I132" i="42"/>
  <c r="G870" i="42"/>
  <c r="J870" i="45"/>
  <c r="F870" i="45" s="1"/>
  <c r="I460" i="42"/>
  <c r="J624" i="45"/>
  <c r="F624" i="45" s="1"/>
  <c r="K870" i="45"/>
  <c r="G870" i="45" s="1"/>
  <c r="K788" i="45"/>
  <c r="G788" i="45" s="1"/>
  <c r="L788" i="45"/>
  <c r="H788" i="45" s="1"/>
  <c r="H50" i="42"/>
  <c r="I296" i="42"/>
  <c r="H542" i="42"/>
  <c r="G788" i="42"/>
  <c r="G952" i="42"/>
  <c r="I1198" i="42"/>
  <c r="L870" i="45"/>
  <c r="H870" i="45" s="1"/>
  <c r="H214" i="42"/>
  <c r="I1034" i="42"/>
  <c r="J788" i="45"/>
  <c r="F788" i="45" s="1"/>
  <c r="H460" i="42"/>
  <c r="L624" i="45"/>
  <c r="H624" i="45" s="1"/>
  <c r="G214" i="42"/>
  <c r="G1116" i="42"/>
  <c r="L542" i="45"/>
  <c r="H542" i="45" s="1"/>
  <c r="G706" i="42"/>
  <c r="K214" i="45"/>
  <c r="G214" i="45" s="1"/>
  <c r="L132" i="45"/>
  <c r="H132" i="45" s="1"/>
  <c r="J706" i="45"/>
  <c r="F706" i="45" s="1"/>
  <c r="L214" i="45"/>
  <c r="H214" i="45" s="1"/>
  <c r="H132" i="42"/>
  <c r="G378" i="42"/>
  <c r="I542" i="42"/>
  <c r="H788" i="42"/>
  <c r="G1034" i="42"/>
  <c r="H1198" i="42"/>
  <c r="K624" i="45"/>
  <c r="G624" i="45" s="1"/>
  <c r="I870" i="42"/>
  <c r="J50" i="45"/>
  <c r="F50" i="45" s="1"/>
  <c r="K542" i="45"/>
  <c r="G542" i="45" s="1"/>
  <c r="H870" i="42"/>
  <c r="K706" i="45"/>
  <c r="G706" i="45" s="1"/>
  <c r="G460" i="42"/>
  <c r="L50" i="45"/>
  <c r="H50" i="45" s="1"/>
  <c r="G50" i="42"/>
  <c r="I952" i="42"/>
  <c r="K460" i="45"/>
  <c r="G460" i="45" s="1"/>
  <c r="J132" i="45"/>
  <c r="F132" i="45" s="1"/>
  <c r="L378" i="45"/>
  <c r="H378" i="45" s="1"/>
  <c r="L460" i="45"/>
  <c r="H460" i="45" s="1"/>
  <c r="I50" i="42"/>
  <c r="H378" i="42"/>
  <c r="G624" i="42"/>
  <c r="I788" i="42"/>
  <c r="H1034" i="42"/>
  <c r="L706" i="45"/>
  <c r="H706" i="45" s="1"/>
  <c r="H624" i="42"/>
  <c r="J296" i="45"/>
  <c r="F296" i="45" s="1"/>
  <c r="I214" i="42"/>
  <c r="I1116" i="42"/>
  <c r="K296" i="45"/>
  <c r="G296" i="45" s="1"/>
  <c r="H706" i="42"/>
  <c r="J214" i="45"/>
  <c r="F214" i="45" s="1"/>
  <c r="H296" i="42"/>
  <c r="H1116" i="42"/>
  <c r="G58" i="41"/>
  <c r="H58" i="41"/>
  <c r="D59" i="41"/>
  <c r="E58" i="41"/>
  <c r="F58" i="41"/>
  <c r="G1442" i="42"/>
  <c r="I1688" i="42"/>
  <c r="I1852" i="42"/>
  <c r="I1360" i="42"/>
  <c r="G1852" i="42"/>
  <c r="H1442" i="42"/>
  <c r="G1278" i="42"/>
  <c r="I1442" i="42"/>
  <c r="G1688" i="42"/>
  <c r="I1934" i="42"/>
  <c r="G2016" i="42"/>
  <c r="G1606" i="42"/>
  <c r="H1934" i="42"/>
  <c r="H1606" i="42"/>
  <c r="I1278" i="42"/>
  <c r="H1524" i="42"/>
  <c r="H1688" i="42"/>
  <c r="H2016" i="42"/>
  <c r="I1770" i="42"/>
  <c r="G1770" i="42"/>
  <c r="G1360" i="42"/>
  <c r="H1852" i="42"/>
  <c r="H1278" i="42"/>
  <c r="I1524" i="42"/>
  <c r="H1770" i="42"/>
  <c r="I2016" i="42"/>
  <c r="G1524" i="42"/>
  <c r="H1360" i="42"/>
  <c r="G1934" i="42"/>
  <c r="I1606" i="42"/>
  <c r="K623" i="61"/>
  <c r="G623" i="61" s="1"/>
  <c r="J377" i="61"/>
  <c r="F377" i="61" s="1"/>
  <c r="L787" i="61"/>
  <c r="H787" i="61" s="1"/>
  <c r="K459" i="61"/>
  <c r="G459" i="61" s="1"/>
  <c r="K131" i="61"/>
  <c r="G131" i="61" s="1"/>
  <c r="L541" i="61"/>
  <c r="H541" i="61" s="1"/>
  <c r="K49" i="61"/>
  <c r="G49" i="61" s="1"/>
  <c r="L869" i="61"/>
  <c r="H869" i="61" s="1"/>
  <c r="J623" i="61"/>
  <c r="F623" i="61" s="1"/>
  <c r="J213" i="61"/>
  <c r="F213" i="61" s="1"/>
  <c r="K787" i="61"/>
  <c r="G787" i="61" s="1"/>
  <c r="J541" i="61"/>
  <c r="F541" i="61" s="1"/>
  <c r="L377" i="61"/>
  <c r="H377" i="61" s="1"/>
  <c r="K705" i="61"/>
  <c r="G705" i="61" s="1"/>
  <c r="J787" i="61"/>
  <c r="F787" i="61" s="1"/>
  <c r="K541" i="61"/>
  <c r="G541" i="61" s="1"/>
  <c r="K869" i="61"/>
  <c r="G869" i="61" s="1"/>
  <c r="K377" i="61"/>
  <c r="G377" i="61" s="1"/>
  <c r="J705" i="61"/>
  <c r="F705" i="61" s="1"/>
  <c r="J459" i="61"/>
  <c r="F459" i="61" s="1"/>
  <c r="J49" i="61"/>
  <c r="F49" i="61" s="1"/>
  <c r="L705" i="61"/>
  <c r="H705" i="61" s="1"/>
  <c r="L49" i="61"/>
  <c r="H49" i="61" s="1"/>
  <c r="L131" i="61"/>
  <c r="H131" i="61" s="1"/>
  <c r="L623" i="61"/>
  <c r="H623" i="61" s="1"/>
  <c r="L213" i="61"/>
  <c r="H213" i="61" s="1"/>
  <c r="J131" i="61"/>
  <c r="F131" i="61" s="1"/>
  <c r="K295" i="61"/>
  <c r="G295" i="61" s="1"/>
  <c r="L295" i="61"/>
  <c r="H295" i="61" s="1"/>
  <c r="J295" i="61"/>
  <c r="F295" i="61" s="1"/>
  <c r="J869" i="61"/>
  <c r="F869" i="61" s="1"/>
  <c r="L459" i="61"/>
  <c r="H459" i="61" s="1"/>
  <c r="K213" i="61"/>
  <c r="G213" i="61" s="1"/>
  <c r="O57" i="41"/>
  <c r="N57" i="41"/>
  <c r="P57" i="41"/>
  <c r="J57" i="41"/>
  <c r="I57" i="41"/>
  <c r="M57" i="41"/>
  <c r="Q57" i="41"/>
  <c r="R57" i="41"/>
  <c r="S57" i="41"/>
  <c r="T57" i="41"/>
  <c r="M212" i="48"/>
  <c r="I212" i="48" s="1"/>
  <c r="L376" i="48"/>
  <c r="H376" i="48" s="1"/>
  <c r="L294" i="48"/>
  <c r="H294" i="48" s="1"/>
  <c r="M458" i="48"/>
  <c r="I458" i="48" s="1"/>
  <c r="M376" i="48"/>
  <c r="I376" i="48" s="1"/>
  <c r="L212" i="48"/>
  <c r="H212" i="48" s="1"/>
  <c r="L458" i="48"/>
  <c r="H458" i="48" s="1"/>
  <c r="L130" i="48"/>
  <c r="H130" i="48" s="1"/>
  <c r="M130" i="48"/>
  <c r="I130" i="48" s="1"/>
  <c r="L48" i="48"/>
  <c r="H48" i="48" s="1"/>
  <c r="K212" i="48"/>
  <c r="G212" i="48" s="1"/>
  <c r="L540" i="48"/>
  <c r="H540" i="48" s="1"/>
  <c r="K458" i="48"/>
  <c r="G458" i="48" s="1"/>
  <c r="K540" i="48"/>
  <c r="G540" i="48" s="1"/>
  <c r="K130" i="48"/>
  <c r="G130" i="48" s="1"/>
  <c r="K48" i="48"/>
  <c r="G48" i="48" s="1"/>
  <c r="M294" i="48"/>
  <c r="I294" i="48" s="1"/>
  <c r="M540" i="48"/>
  <c r="I540" i="48" s="1"/>
  <c r="M48" i="48"/>
  <c r="I48" i="48" s="1"/>
  <c r="K294" i="48"/>
  <c r="G294" i="48" s="1"/>
  <c r="K376" i="48"/>
  <c r="G376" i="48" s="1"/>
  <c r="K56" i="41"/>
  <c r="L56" i="41"/>
  <c r="L130" i="47"/>
  <c r="H130" i="47" s="1"/>
  <c r="K212" i="47"/>
  <c r="G212" i="47" s="1"/>
  <c r="L294" i="47"/>
  <c r="H294" i="47" s="1"/>
  <c r="M294" i="49"/>
  <c r="I294" i="49" s="1"/>
  <c r="M458" i="47"/>
  <c r="I458" i="47" s="1"/>
  <c r="L540" i="49"/>
  <c r="H540" i="49" s="1"/>
  <c r="L130" i="49"/>
  <c r="H130" i="49" s="1"/>
  <c r="K48" i="47"/>
  <c r="G48" i="47" s="1"/>
  <c r="M458" i="49"/>
  <c r="I458" i="49" s="1"/>
  <c r="K540" i="47"/>
  <c r="G540" i="47" s="1"/>
  <c r="M376" i="47"/>
  <c r="I376" i="47" s="1"/>
  <c r="L48" i="47"/>
  <c r="H48" i="47" s="1"/>
  <c r="K130" i="49"/>
  <c r="G130" i="49" s="1"/>
  <c r="K294" i="47"/>
  <c r="G294" i="47" s="1"/>
  <c r="K376" i="47"/>
  <c r="G376" i="47" s="1"/>
  <c r="M376" i="49"/>
  <c r="I376" i="49" s="1"/>
  <c r="M48" i="47"/>
  <c r="I48" i="47" s="1"/>
  <c r="M540" i="49"/>
  <c r="I540" i="49" s="1"/>
  <c r="K294" i="49"/>
  <c r="G294" i="49" s="1"/>
  <c r="K130" i="47"/>
  <c r="G130" i="47" s="1"/>
  <c r="L458" i="49"/>
  <c r="H458" i="49" s="1"/>
  <c r="M294" i="47"/>
  <c r="I294" i="47" s="1"/>
  <c r="L48" i="49"/>
  <c r="H48" i="49" s="1"/>
  <c r="M130" i="49"/>
  <c r="I130" i="49" s="1"/>
  <c r="K212" i="49"/>
  <c r="G212" i="49" s="1"/>
  <c r="L376" i="49"/>
  <c r="H376" i="49" s="1"/>
  <c r="M540" i="47"/>
  <c r="I540" i="47" s="1"/>
  <c r="L458" i="47"/>
  <c r="H458" i="47" s="1"/>
  <c r="K376" i="49"/>
  <c r="G376" i="49" s="1"/>
  <c r="L212" i="49"/>
  <c r="H212" i="49" s="1"/>
  <c r="K48" i="49"/>
  <c r="G48" i="49" s="1"/>
  <c r="K458" i="47"/>
  <c r="G458" i="47" s="1"/>
  <c r="M48" i="49"/>
  <c r="I48" i="49" s="1"/>
  <c r="M212" i="47"/>
  <c r="I212" i="47" s="1"/>
  <c r="M212" i="49"/>
  <c r="I212" i="49" s="1"/>
  <c r="L540" i="47"/>
  <c r="H540" i="47" s="1"/>
  <c r="K458" i="49"/>
  <c r="G458" i="49" s="1"/>
  <c r="L294" i="49"/>
  <c r="H294" i="49" s="1"/>
  <c r="L212" i="47"/>
  <c r="H212" i="47" s="1"/>
  <c r="L376" i="47"/>
  <c r="H376" i="47" s="1"/>
  <c r="M130" i="47"/>
  <c r="I130" i="47" s="1"/>
  <c r="K540" i="49"/>
  <c r="G540" i="49" s="1"/>
  <c r="M131" i="50"/>
  <c r="I131" i="50" s="1"/>
  <c r="K213" i="56"/>
  <c r="G213" i="56" s="1"/>
  <c r="M131" i="53"/>
  <c r="I131" i="53" s="1"/>
  <c r="M131" i="55"/>
  <c r="I131" i="55" s="1"/>
  <c r="M49" i="54"/>
  <c r="I49" i="54" s="1"/>
  <c r="L49" i="58"/>
  <c r="H49" i="58" s="1"/>
  <c r="K131" i="57"/>
  <c r="G131" i="57" s="1"/>
  <c r="M131" i="54"/>
  <c r="I131" i="54" s="1"/>
  <c r="L131" i="51"/>
  <c r="H131" i="51" s="1"/>
  <c r="M213" i="57"/>
  <c r="I213" i="57" s="1"/>
  <c r="M213" i="53"/>
  <c r="I213" i="53" s="1"/>
  <c r="M213" i="55"/>
  <c r="I213" i="55" s="1"/>
  <c r="M295" i="57"/>
  <c r="I295" i="57" s="1"/>
  <c r="L295" i="50"/>
  <c r="H295" i="50" s="1"/>
  <c r="L295" i="55"/>
  <c r="H295" i="55" s="1"/>
  <c r="M295" i="54"/>
  <c r="I295" i="54" s="1"/>
  <c r="L377" i="53"/>
  <c r="H377" i="53" s="1"/>
  <c r="M377" i="55"/>
  <c r="I377" i="55" s="1"/>
  <c r="L377" i="57"/>
  <c r="H377" i="57" s="1"/>
  <c r="M377" i="50"/>
  <c r="I377" i="50" s="1"/>
  <c r="K377" i="54"/>
  <c r="G377" i="54" s="1"/>
  <c r="K541" i="50"/>
  <c r="G541" i="50" s="1"/>
  <c r="L459" i="59"/>
  <c r="H459" i="59" s="1"/>
  <c r="M459" i="50"/>
  <c r="I459" i="50" s="1"/>
  <c r="L541" i="53"/>
  <c r="H541" i="53" s="1"/>
  <c r="M459" i="53"/>
  <c r="I459" i="53" s="1"/>
  <c r="L541" i="54"/>
  <c r="H541" i="54" s="1"/>
  <c r="K131" i="53"/>
  <c r="G131" i="53" s="1"/>
  <c r="K49" i="57"/>
  <c r="G49" i="57" s="1"/>
  <c r="M213" i="51"/>
  <c r="I213" i="51" s="1"/>
  <c r="K377" i="53"/>
  <c r="G377" i="53" s="1"/>
  <c r="L459" i="52"/>
  <c r="H459" i="52" s="1"/>
  <c r="K541" i="52"/>
  <c r="G541" i="52" s="1"/>
  <c r="L49" i="50"/>
  <c r="H49" i="50" s="1"/>
  <c r="M49" i="56"/>
  <c r="I49" i="56" s="1"/>
  <c r="K213" i="55"/>
  <c r="G213" i="55" s="1"/>
  <c r="M295" i="55"/>
  <c r="I295" i="55" s="1"/>
  <c r="M377" i="52"/>
  <c r="I377" i="52" s="1"/>
  <c r="M541" i="55"/>
  <c r="I541" i="55" s="1"/>
  <c r="L459" i="55"/>
  <c r="H459" i="55" s="1"/>
  <c r="K49" i="56"/>
  <c r="G49" i="56" s="1"/>
  <c r="K131" i="58"/>
  <c r="G131" i="58" s="1"/>
  <c r="K213" i="59"/>
  <c r="G213" i="59" s="1"/>
  <c r="M295" i="52"/>
  <c r="I295" i="52" s="1"/>
  <c r="M377" i="59"/>
  <c r="I377" i="59" s="1"/>
  <c r="M541" i="51"/>
  <c r="I541" i="51" s="1"/>
  <c r="M459" i="52"/>
  <c r="I459" i="52" s="1"/>
  <c r="L131" i="56"/>
  <c r="H131" i="56" s="1"/>
  <c r="M131" i="57"/>
  <c r="I131" i="57" s="1"/>
  <c r="L213" i="54"/>
  <c r="H213" i="54" s="1"/>
  <c r="M295" i="50"/>
  <c r="I295" i="50" s="1"/>
  <c r="M377" i="53"/>
  <c r="I377" i="53" s="1"/>
  <c r="L541" i="59"/>
  <c r="H541" i="59" s="1"/>
  <c r="L131" i="50"/>
  <c r="H131" i="50" s="1"/>
  <c r="M49" i="52"/>
  <c r="I49" i="52" s="1"/>
  <c r="K49" i="59"/>
  <c r="G49" i="59" s="1"/>
  <c r="M49" i="53"/>
  <c r="I49" i="53" s="1"/>
  <c r="M131" i="56"/>
  <c r="I131" i="56" s="1"/>
  <c r="L49" i="55"/>
  <c r="H49" i="55" s="1"/>
  <c r="L131" i="52"/>
  <c r="H131" i="52" s="1"/>
  <c r="M131" i="51"/>
  <c r="I131" i="51" s="1"/>
  <c r="K131" i="51"/>
  <c r="G131" i="51" s="1"/>
  <c r="K213" i="51"/>
  <c r="G213" i="51" s="1"/>
  <c r="L295" i="58"/>
  <c r="H295" i="58" s="1"/>
  <c r="M295" i="58"/>
  <c r="I295" i="58" s="1"/>
  <c r="L377" i="56"/>
  <c r="H377" i="56" s="1"/>
  <c r="K295" i="57"/>
  <c r="G295" i="57" s="1"/>
  <c r="M377" i="56"/>
  <c r="I377" i="56" s="1"/>
  <c r="K377" i="58"/>
  <c r="G377" i="58" s="1"/>
  <c r="K541" i="58"/>
  <c r="G541" i="58" s="1"/>
  <c r="M459" i="58"/>
  <c r="I459" i="58" s="1"/>
  <c r="K459" i="58"/>
  <c r="G459" i="58" s="1"/>
  <c r="L459" i="56"/>
  <c r="H459" i="56" s="1"/>
  <c r="L541" i="58"/>
  <c r="H541" i="58" s="1"/>
  <c r="L459" i="50"/>
  <c r="H459" i="50" s="1"/>
  <c r="K459" i="59"/>
  <c r="G459" i="59" s="1"/>
  <c r="K459" i="51"/>
  <c r="G459" i="51" s="1"/>
  <c r="K459" i="55"/>
  <c r="G459" i="55" s="1"/>
  <c r="K541" i="59"/>
  <c r="G541" i="59" s="1"/>
  <c r="L541" i="52"/>
  <c r="H541" i="52" s="1"/>
  <c r="L131" i="55"/>
  <c r="H131" i="55" s="1"/>
  <c r="L131" i="59"/>
  <c r="H131" i="59" s="1"/>
  <c r="M213" i="54"/>
  <c r="I213" i="54" s="1"/>
  <c r="L377" i="58"/>
  <c r="H377" i="58" s="1"/>
  <c r="K541" i="56"/>
  <c r="G541" i="56" s="1"/>
  <c r="K459" i="52"/>
  <c r="G459" i="52" s="1"/>
  <c r="L541" i="57"/>
  <c r="H541" i="57" s="1"/>
  <c r="K49" i="58"/>
  <c r="G49" i="58" s="1"/>
  <c r="M131" i="52"/>
  <c r="I131" i="52" s="1"/>
  <c r="K213" i="54"/>
  <c r="G213" i="54" s="1"/>
  <c r="K295" i="53"/>
  <c r="G295" i="53" s="1"/>
  <c r="M541" i="58"/>
  <c r="I541" i="58" s="1"/>
  <c r="M459" i="54"/>
  <c r="I459" i="54" s="1"/>
  <c r="M49" i="51"/>
  <c r="I49" i="51" s="1"/>
  <c r="K131" i="55"/>
  <c r="G131" i="55" s="1"/>
  <c r="M213" i="59"/>
  <c r="I213" i="59" s="1"/>
  <c r="K377" i="56"/>
  <c r="G377" i="56" s="1"/>
  <c r="K377" i="51"/>
  <c r="G377" i="51" s="1"/>
  <c r="K541" i="51"/>
  <c r="G541" i="51" s="1"/>
  <c r="M541" i="59"/>
  <c r="I541" i="59" s="1"/>
  <c r="M49" i="57"/>
  <c r="I49" i="57" s="1"/>
  <c r="L213" i="58"/>
  <c r="H213" i="58" s="1"/>
  <c r="K213" i="53"/>
  <c r="G213" i="53" s="1"/>
  <c r="L377" i="55"/>
  <c r="H377" i="55" s="1"/>
  <c r="K377" i="59"/>
  <c r="G377" i="59" s="1"/>
  <c r="M541" i="52"/>
  <c r="I541" i="52" s="1"/>
  <c r="K131" i="50"/>
  <c r="G131" i="50" s="1"/>
  <c r="M213" i="56"/>
  <c r="I213" i="56" s="1"/>
  <c r="L131" i="53"/>
  <c r="H131" i="53" s="1"/>
  <c r="K49" i="55"/>
  <c r="G49" i="55" s="1"/>
  <c r="L49" i="54"/>
  <c r="H49" i="54" s="1"/>
  <c r="K49" i="53"/>
  <c r="G49" i="53" s="1"/>
  <c r="K131" i="59"/>
  <c r="G131" i="59" s="1"/>
  <c r="M131" i="59"/>
  <c r="I131" i="59" s="1"/>
  <c r="L213" i="55"/>
  <c r="H213" i="55" s="1"/>
  <c r="K213" i="50"/>
  <c r="G213" i="50" s="1"/>
  <c r="K295" i="56"/>
  <c r="G295" i="56" s="1"/>
  <c r="M213" i="52"/>
  <c r="I213" i="52" s="1"/>
  <c r="L295" i="51"/>
  <c r="H295" i="51" s="1"/>
  <c r="M377" i="58"/>
  <c r="I377" i="58" s="1"/>
  <c r="M295" i="51"/>
  <c r="I295" i="51" s="1"/>
  <c r="M295" i="59"/>
  <c r="I295" i="59" s="1"/>
  <c r="M541" i="56"/>
  <c r="I541" i="56" s="1"/>
  <c r="L377" i="52"/>
  <c r="H377" i="52" s="1"/>
  <c r="L377" i="59"/>
  <c r="H377" i="59" s="1"/>
  <c r="M459" i="56"/>
  <c r="I459" i="56" s="1"/>
  <c r="L541" i="50"/>
  <c r="H541" i="50" s="1"/>
  <c r="M541" i="57"/>
  <c r="I541" i="57" s="1"/>
  <c r="K459" i="50"/>
  <c r="G459" i="50" s="1"/>
  <c r="L459" i="54"/>
  <c r="H459" i="54" s="1"/>
  <c r="L459" i="53"/>
  <c r="H459" i="53" s="1"/>
  <c r="K459" i="53"/>
  <c r="G459" i="53" s="1"/>
  <c r="K49" i="51"/>
  <c r="G49" i="51" s="1"/>
  <c r="M131" i="58"/>
  <c r="I131" i="58" s="1"/>
  <c r="L295" i="57"/>
  <c r="H295" i="57" s="1"/>
  <c r="K295" i="52"/>
  <c r="G295" i="52" s="1"/>
  <c r="L377" i="51"/>
  <c r="H377" i="51" s="1"/>
  <c r="M459" i="55"/>
  <c r="I459" i="55" s="1"/>
  <c r="L49" i="53"/>
  <c r="H49" i="53" s="1"/>
  <c r="K131" i="54"/>
  <c r="G131" i="54" s="1"/>
  <c r="L213" i="51"/>
  <c r="H213" i="51" s="1"/>
  <c r="K295" i="54"/>
  <c r="G295" i="54" s="1"/>
  <c r="L459" i="58"/>
  <c r="H459" i="58" s="1"/>
  <c r="L541" i="55"/>
  <c r="H541" i="55" s="1"/>
  <c r="M541" i="50"/>
  <c r="I541" i="50" s="1"/>
  <c r="L49" i="51"/>
  <c r="H49" i="51" s="1"/>
  <c r="M213" i="58"/>
  <c r="I213" i="58" s="1"/>
  <c r="K295" i="58"/>
  <c r="G295" i="58" s="1"/>
  <c r="L295" i="53"/>
  <c r="H295" i="53" s="1"/>
  <c r="L377" i="54"/>
  <c r="H377" i="54" s="1"/>
  <c r="M459" i="59"/>
  <c r="I459" i="59" s="1"/>
  <c r="L213" i="56"/>
  <c r="H213" i="56" s="1"/>
  <c r="L49" i="57"/>
  <c r="H49" i="57" s="1"/>
  <c r="L213" i="50"/>
  <c r="H213" i="50" s="1"/>
  <c r="K295" i="51"/>
  <c r="G295" i="51" s="1"/>
  <c r="L541" i="56"/>
  <c r="H541" i="56" s="1"/>
  <c r="L459" i="57"/>
  <c r="H459" i="57" s="1"/>
  <c r="M541" i="53"/>
  <c r="I541" i="53" s="1"/>
  <c r="M49" i="50"/>
  <c r="I49" i="50" s="1"/>
  <c r="L49" i="52"/>
  <c r="H49" i="52" s="1"/>
  <c r="M49" i="59"/>
  <c r="I49" i="59" s="1"/>
  <c r="K131" i="56"/>
  <c r="G131" i="56" s="1"/>
  <c r="L49" i="56"/>
  <c r="H49" i="56" s="1"/>
  <c r="K49" i="54"/>
  <c r="G49" i="54" s="1"/>
  <c r="K213" i="58"/>
  <c r="G213" i="58" s="1"/>
  <c r="L131" i="54"/>
  <c r="H131" i="54" s="1"/>
  <c r="M213" i="50"/>
  <c r="I213" i="50" s="1"/>
  <c r="L213" i="57"/>
  <c r="H213" i="57" s="1"/>
  <c r="L213" i="53"/>
  <c r="H213" i="53" s="1"/>
  <c r="K213" i="52"/>
  <c r="G213" i="52" s="1"/>
  <c r="K295" i="59"/>
  <c r="G295" i="59" s="1"/>
  <c r="K295" i="50"/>
  <c r="G295" i="50" s="1"/>
  <c r="K295" i="55"/>
  <c r="G295" i="55" s="1"/>
  <c r="L295" i="54"/>
  <c r="H295" i="54" s="1"/>
  <c r="K377" i="55"/>
  <c r="G377" i="55" s="1"/>
  <c r="M377" i="57"/>
  <c r="I377" i="57" s="1"/>
  <c r="K377" i="57"/>
  <c r="G377" i="57" s="1"/>
  <c r="M377" i="51"/>
  <c r="I377" i="51" s="1"/>
  <c r="K541" i="57"/>
  <c r="G541" i="57" s="1"/>
  <c r="M459" i="51"/>
  <c r="I459" i="51" s="1"/>
  <c r="L459" i="51"/>
  <c r="H459" i="51" s="1"/>
  <c r="K541" i="53"/>
  <c r="G541" i="53" s="1"/>
  <c r="K541" i="54"/>
  <c r="G541" i="54" s="1"/>
  <c r="L541" i="51"/>
  <c r="H541" i="51" s="1"/>
  <c r="K49" i="50"/>
  <c r="G49" i="50" s="1"/>
  <c r="M49" i="58"/>
  <c r="I49" i="58" s="1"/>
  <c r="K213" i="57"/>
  <c r="G213" i="57" s="1"/>
  <c r="M295" i="56"/>
  <c r="I295" i="56" s="1"/>
  <c r="L295" i="59"/>
  <c r="H295" i="59" s="1"/>
  <c r="L377" i="50"/>
  <c r="H377" i="50" s="1"/>
  <c r="K541" i="55"/>
  <c r="G541" i="55" s="1"/>
  <c r="L49" i="59"/>
  <c r="H49" i="59" s="1"/>
  <c r="K131" i="52"/>
  <c r="G131" i="52" s="1"/>
  <c r="L213" i="59"/>
  <c r="H213" i="59" s="1"/>
  <c r="M295" i="53"/>
  <c r="I295" i="53" s="1"/>
  <c r="K459" i="56"/>
  <c r="G459" i="56" s="1"/>
  <c r="K459" i="54"/>
  <c r="G459" i="54" s="1"/>
  <c r="M49" i="55"/>
  <c r="I49" i="55" s="1"/>
  <c r="L131" i="57"/>
  <c r="H131" i="57" s="1"/>
  <c r="L213" i="52"/>
  <c r="H213" i="52" s="1"/>
  <c r="K377" i="50"/>
  <c r="G377" i="50" s="1"/>
  <c r="M377" i="54"/>
  <c r="I377" i="54" s="1"/>
  <c r="M541" i="54"/>
  <c r="I541" i="54" s="1"/>
  <c r="K49" i="52"/>
  <c r="G49" i="52" s="1"/>
  <c r="L131" i="58"/>
  <c r="H131" i="58" s="1"/>
  <c r="L295" i="56"/>
  <c r="H295" i="56" s="1"/>
  <c r="L295" i="52"/>
  <c r="H295" i="52" s="1"/>
  <c r="K377" i="52"/>
  <c r="G377" i="52" s="1"/>
  <c r="K459" i="57"/>
  <c r="G459" i="57" s="1"/>
  <c r="M459" i="57"/>
  <c r="I459" i="57" s="1"/>
  <c r="H131" i="63"/>
  <c r="F131" i="63"/>
  <c r="G541" i="63"/>
  <c r="F49" i="63"/>
  <c r="F213" i="63"/>
  <c r="H49" i="63"/>
  <c r="H459" i="63"/>
  <c r="G131" i="63"/>
  <c r="G377" i="63"/>
  <c r="H541" i="63"/>
  <c r="H377" i="63"/>
  <c r="G459" i="63"/>
  <c r="H295" i="63"/>
  <c r="H213" i="63"/>
  <c r="F459" i="63"/>
  <c r="G49" i="63"/>
  <c r="G295" i="63"/>
  <c r="F541" i="63"/>
  <c r="F295" i="63"/>
  <c r="F377" i="63"/>
  <c r="G213" i="63"/>
  <c r="J624" i="61" l="1"/>
  <c r="F624" i="61" s="1"/>
  <c r="J296" i="61"/>
  <c r="F296" i="61" s="1"/>
  <c r="J214" i="61"/>
  <c r="F214" i="61" s="1"/>
  <c r="K378" i="61"/>
  <c r="G378" i="61" s="1"/>
  <c r="J132" i="61"/>
  <c r="F132" i="61" s="1"/>
  <c r="L214" i="61"/>
  <c r="H214" i="61" s="1"/>
  <c r="K296" i="61"/>
  <c r="G296" i="61" s="1"/>
  <c r="J460" i="61"/>
  <c r="F460" i="61" s="1"/>
  <c r="L624" i="61"/>
  <c r="H624" i="61" s="1"/>
  <c r="L870" i="61"/>
  <c r="H870" i="61" s="1"/>
  <c r="L132" i="61"/>
  <c r="H132" i="61" s="1"/>
  <c r="K788" i="61"/>
  <c r="G788" i="61" s="1"/>
  <c r="K460" i="61"/>
  <c r="G460" i="61" s="1"/>
  <c r="J542" i="61"/>
  <c r="F542" i="61" s="1"/>
  <c r="J706" i="61"/>
  <c r="F706" i="61" s="1"/>
  <c r="K624" i="61"/>
  <c r="G624" i="61" s="1"/>
  <c r="J50" i="61"/>
  <c r="F50" i="61" s="1"/>
  <c r="K132" i="61"/>
  <c r="G132" i="61" s="1"/>
  <c r="L706" i="61"/>
  <c r="H706" i="61" s="1"/>
  <c r="L378" i="61"/>
  <c r="H378" i="61" s="1"/>
  <c r="K870" i="61"/>
  <c r="G870" i="61" s="1"/>
  <c r="L788" i="61"/>
  <c r="H788" i="61" s="1"/>
  <c r="L542" i="61"/>
  <c r="H542" i="61" s="1"/>
  <c r="J788" i="61"/>
  <c r="F788" i="61" s="1"/>
  <c r="K706" i="61"/>
  <c r="G706" i="61" s="1"/>
  <c r="K50" i="61"/>
  <c r="G50" i="61" s="1"/>
  <c r="K214" i="61"/>
  <c r="G214" i="61" s="1"/>
  <c r="K542" i="61"/>
  <c r="G542" i="61" s="1"/>
  <c r="J870" i="61"/>
  <c r="F870" i="61" s="1"/>
  <c r="L460" i="61"/>
  <c r="H460" i="61" s="1"/>
  <c r="L50" i="61"/>
  <c r="H50" i="61" s="1"/>
  <c r="J378" i="61"/>
  <c r="F378" i="61" s="1"/>
  <c r="L296" i="61"/>
  <c r="H296" i="61" s="1"/>
  <c r="S58" i="41"/>
  <c r="M58" i="41"/>
  <c r="Q58" i="41"/>
  <c r="I58" i="41"/>
  <c r="R58" i="41"/>
  <c r="P58" i="41"/>
  <c r="J58" i="41"/>
  <c r="T58" i="41"/>
  <c r="N58" i="41"/>
  <c r="O58" i="41"/>
  <c r="L49" i="48"/>
  <c r="H49" i="48" s="1"/>
  <c r="M213" i="48"/>
  <c r="I213" i="48" s="1"/>
  <c r="K459" i="48"/>
  <c r="G459" i="48" s="1"/>
  <c r="K377" i="48"/>
  <c r="G377" i="48" s="1"/>
  <c r="M49" i="48"/>
  <c r="I49" i="48" s="1"/>
  <c r="L295" i="48"/>
  <c r="H295" i="48" s="1"/>
  <c r="L541" i="48"/>
  <c r="H541" i="48" s="1"/>
  <c r="M377" i="48"/>
  <c r="I377" i="48" s="1"/>
  <c r="L377" i="48"/>
  <c r="H377" i="48" s="1"/>
  <c r="K49" i="48"/>
  <c r="G49" i="48" s="1"/>
  <c r="M295" i="48"/>
  <c r="I295" i="48" s="1"/>
  <c r="K541" i="48"/>
  <c r="G541" i="48" s="1"/>
  <c r="M541" i="48"/>
  <c r="I541" i="48" s="1"/>
  <c r="L131" i="48"/>
  <c r="H131" i="48" s="1"/>
  <c r="L213" i="48"/>
  <c r="H213" i="48" s="1"/>
  <c r="K213" i="48"/>
  <c r="G213" i="48" s="1"/>
  <c r="M131" i="48"/>
  <c r="I131" i="48" s="1"/>
  <c r="K295" i="48"/>
  <c r="G295" i="48" s="1"/>
  <c r="M459" i="48"/>
  <c r="I459" i="48" s="1"/>
  <c r="K131" i="48"/>
  <c r="G131" i="48" s="1"/>
  <c r="L459" i="48"/>
  <c r="H459" i="48" s="1"/>
  <c r="L57" i="41"/>
  <c r="K57" i="41"/>
  <c r="I1361" i="42"/>
  <c r="I1607" i="42"/>
  <c r="H1853" i="42"/>
  <c r="G2017" i="42"/>
  <c r="I1279" i="42"/>
  <c r="H2017" i="42"/>
  <c r="G1361" i="42"/>
  <c r="G1607" i="42"/>
  <c r="G1935" i="42"/>
  <c r="G1443" i="42"/>
  <c r="H1607" i="42"/>
  <c r="G1853" i="42"/>
  <c r="I1689" i="42"/>
  <c r="H1279" i="42"/>
  <c r="H1525" i="42"/>
  <c r="I1771" i="42"/>
  <c r="H1443" i="42"/>
  <c r="H1689" i="42"/>
  <c r="I1853" i="42"/>
  <c r="I1525" i="42"/>
  <c r="G1525" i="42"/>
  <c r="G1771" i="42"/>
  <c r="G1279" i="42"/>
  <c r="I1443" i="42"/>
  <c r="G1689" i="42"/>
  <c r="I1935" i="42"/>
  <c r="H1935" i="42"/>
  <c r="H1771" i="42"/>
  <c r="I2017" i="42"/>
  <c r="H1361" i="42"/>
  <c r="M132" i="51"/>
  <c r="I132" i="51" s="1"/>
  <c r="M50" i="53"/>
  <c r="I50" i="53" s="1"/>
  <c r="L50" i="57"/>
  <c r="H50" i="57" s="1"/>
  <c r="L50" i="52"/>
  <c r="H50" i="52" s="1"/>
  <c r="M50" i="59"/>
  <c r="I50" i="59" s="1"/>
  <c r="M50" i="57"/>
  <c r="I50" i="57" s="1"/>
  <c r="K378" i="50"/>
  <c r="G378" i="50" s="1"/>
  <c r="L296" i="52"/>
  <c r="H296" i="52" s="1"/>
  <c r="M214" i="51"/>
  <c r="I214" i="51" s="1"/>
  <c r="M214" i="52"/>
  <c r="I214" i="52" s="1"/>
  <c r="L132" i="59"/>
  <c r="H132" i="59" s="1"/>
  <c r="L460" i="50"/>
  <c r="H460" i="50" s="1"/>
  <c r="M296" i="59"/>
  <c r="I296" i="59" s="1"/>
  <c r="M296" i="57"/>
  <c r="I296" i="57" s="1"/>
  <c r="K296" i="57"/>
  <c r="G296" i="57" s="1"/>
  <c r="M296" i="55"/>
  <c r="I296" i="55" s="1"/>
  <c r="L296" i="54"/>
  <c r="H296" i="54" s="1"/>
  <c r="M378" i="51"/>
  <c r="I378" i="51" s="1"/>
  <c r="L460" i="58"/>
  <c r="H460" i="58" s="1"/>
  <c r="M378" i="53"/>
  <c r="I378" i="53" s="1"/>
  <c r="L378" i="55"/>
  <c r="H378" i="55" s="1"/>
  <c r="L542" i="59"/>
  <c r="H542" i="59" s="1"/>
  <c r="M542" i="58"/>
  <c r="I542" i="58" s="1"/>
  <c r="L542" i="54"/>
  <c r="H542" i="54" s="1"/>
  <c r="L542" i="55"/>
  <c r="H542" i="55" s="1"/>
  <c r="L542" i="56"/>
  <c r="H542" i="56" s="1"/>
  <c r="K50" i="52"/>
  <c r="G50" i="52" s="1"/>
  <c r="M378" i="50"/>
  <c r="I378" i="50" s="1"/>
  <c r="M132" i="54"/>
  <c r="I132" i="54" s="1"/>
  <c r="L296" i="57"/>
  <c r="H296" i="57" s="1"/>
  <c r="L378" i="59"/>
  <c r="H378" i="59" s="1"/>
  <c r="M542" i="57"/>
  <c r="I542" i="57" s="1"/>
  <c r="M296" i="50"/>
  <c r="I296" i="50" s="1"/>
  <c r="L50" i="51"/>
  <c r="H50" i="51" s="1"/>
  <c r="K132" i="55"/>
  <c r="G132" i="55" s="1"/>
  <c r="K296" i="59"/>
  <c r="G296" i="59" s="1"/>
  <c r="M296" i="54"/>
  <c r="I296" i="54" s="1"/>
  <c r="K378" i="55"/>
  <c r="G378" i="55" s="1"/>
  <c r="L460" i="53"/>
  <c r="H460" i="53" s="1"/>
  <c r="K132" i="51"/>
  <c r="G132" i="51" s="1"/>
  <c r="K214" i="51"/>
  <c r="G214" i="51" s="1"/>
  <c r="L132" i="55"/>
  <c r="H132" i="55" s="1"/>
  <c r="K460" i="52"/>
  <c r="G460" i="52" s="1"/>
  <c r="K378" i="57"/>
  <c r="G378" i="57" s="1"/>
  <c r="K378" i="54"/>
  <c r="G378" i="54" s="1"/>
  <c r="K132" i="57"/>
  <c r="G132" i="57" s="1"/>
  <c r="M214" i="57"/>
  <c r="I214" i="57" s="1"/>
  <c r="M214" i="53"/>
  <c r="I214" i="53" s="1"/>
  <c r="K378" i="51"/>
  <c r="G378" i="51" s="1"/>
  <c r="L378" i="56"/>
  <c r="H378" i="56" s="1"/>
  <c r="K460" i="56"/>
  <c r="G460" i="56" s="1"/>
  <c r="K50" i="50"/>
  <c r="G50" i="50" s="1"/>
  <c r="K296" i="50"/>
  <c r="G296" i="50" s="1"/>
  <c r="L50" i="55"/>
  <c r="H50" i="55" s="1"/>
  <c r="L132" i="57"/>
  <c r="H132" i="57" s="1"/>
  <c r="K50" i="51"/>
  <c r="G50" i="51" s="1"/>
  <c r="K50" i="59"/>
  <c r="G50" i="59" s="1"/>
  <c r="L214" i="57"/>
  <c r="H214" i="57" s="1"/>
  <c r="L378" i="50"/>
  <c r="H378" i="50" s="1"/>
  <c r="L378" i="52"/>
  <c r="H378" i="52" s="1"/>
  <c r="K132" i="58"/>
  <c r="G132" i="58" s="1"/>
  <c r="L214" i="52"/>
  <c r="H214" i="52" s="1"/>
  <c r="M132" i="58"/>
  <c r="I132" i="58" s="1"/>
  <c r="M214" i="55"/>
  <c r="I214" i="55" s="1"/>
  <c r="M460" i="52"/>
  <c r="I460" i="52" s="1"/>
  <c r="K296" i="58"/>
  <c r="G296" i="58" s="1"/>
  <c r="L296" i="51"/>
  <c r="H296" i="51" s="1"/>
  <c r="L296" i="55"/>
  <c r="H296" i="55" s="1"/>
  <c r="M296" i="53"/>
  <c r="I296" i="53" s="1"/>
  <c r="L378" i="51"/>
  <c r="H378" i="51" s="1"/>
  <c r="L378" i="54"/>
  <c r="H378" i="54" s="1"/>
  <c r="L542" i="51"/>
  <c r="H542" i="51" s="1"/>
  <c r="K542" i="51"/>
  <c r="G542" i="51" s="1"/>
  <c r="M460" i="57"/>
  <c r="I460" i="57" s="1"/>
  <c r="M378" i="54"/>
  <c r="I378" i="54" s="1"/>
  <c r="K542" i="54"/>
  <c r="G542" i="54" s="1"/>
  <c r="M542" i="56"/>
  <c r="I542" i="56" s="1"/>
  <c r="M542" i="55"/>
  <c r="I542" i="55" s="1"/>
  <c r="M132" i="50"/>
  <c r="I132" i="50" s="1"/>
  <c r="M50" i="54"/>
  <c r="I50" i="54" s="1"/>
  <c r="K378" i="52"/>
  <c r="G378" i="52" s="1"/>
  <c r="L214" i="53"/>
  <c r="H214" i="53" s="1"/>
  <c r="K378" i="58"/>
  <c r="G378" i="58" s="1"/>
  <c r="M542" i="51"/>
  <c r="I542" i="51" s="1"/>
  <c r="K460" i="55"/>
  <c r="G460" i="55" s="1"/>
  <c r="K50" i="57"/>
  <c r="G50" i="57" s="1"/>
  <c r="K214" i="57"/>
  <c r="G214" i="57" s="1"/>
  <c r="K460" i="50"/>
  <c r="G460" i="50" s="1"/>
  <c r="M296" i="51"/>
  <c r="I296" i="51" s="1"/>
  <c r="M378" i="58"/>
  <c r="I378" i="58" s="1"/>
  <c r="M378" i="55"/>
  <c r="I378" i="55" s="1"/>
  <c r="L50" i="56"/>
  <c r="H50" i="56" s="1"/>
  <c r="L214" i="58"/>
  <c r="H214" i="58" s="1"/>
  <c r="M460" i="50"/>
  <c r="I460" i="50" s="1"/>
  <c r="M542" i="52"/>
  <c r="I542" i="52" s="1"/>
  <c r="K378" i="53"/>
  <c r="G378" i="53" s="1"/>
  <c r="K460" i="53"/>
  <c r="G460" i="53" s="1"/>
  <c r="L296" i="50"/>
  <c r="H296" i="50" s="1"/>
  <c r="K50" i="54"/>
  <c r="G50" i="54" s="1"/>
  <c r="M132" i="53"/>
  <c r="I132" i="53" s="1"/>
  <c r="K214" i="54"/>
  <c r="G214" i="54" s="1"/>
  <c r="L296" i="56"/>
  <c r="H296" i="56" s="1"/>
  <c r="L460" i="51"/>
  <c r="H460" i="51" s="1"/>
  <c r="M542" i="53"/>
  <c r="I542" i="53" s="1"/>
  <c r="L214" i="50"/>
  <c r="H214" i="50" s="1"/>
  <c r="M50" i="50"/>
  <c r="I50" i="50" s="1"/>
  <c r="L50" i="50"/>
  <c r="H50" i="50" s="1"/>
  <c r="M50" i="52"/>
  <c r="I50" i="52" s="1"/>
  <c r="M132" i="52"/>
  <c r="I132" i="52" s="1"/>
  <c r="L50" i="58"/>
  <c r="H50" i="58" s="1"/>
  <c r="L214" i="51"/>
  <c r="H214" i="51" s="1"/>
  <c r="K132" i="53"/>
  <c r="G132" i="53" s="1"/>
  <c r="K214" i="58"/>
  <c r="G214" i="58" s="1"/>
  <c r="M132" i="56"/>
  <c r="I132" i="56" s="1"/>
  <c r="M214" i="58"/>
  <c r="I214" i="58" s="1"/>
  <c r="L132" i="58"/>
  <c r="H132" i="58" s="1"/>
  <c r="M214" i="54"/>
  <c r="I214" i="54" s="1"/>
  <c r="K214" i="56"/>
  <c r="G214" i="56" s="1"/>
  <c r="K296" i="51"/>
  <c r="G296" i="51" s="1"/>
  <c r="K542" i="50"/>
  <c r="G542" i="50" s="1"/>
  <c r="M296" i="56"/>
  <c r="I296" i="56" s="1"/>
  <c r="L378" i="57"/>
  <c r="H378" i="57" s="1"/>
  <c r="K296" i="54"/>
  <c r="G296" i="54" s="1"/>
  <c r="L378" i="53"/>
  <c r="H378" i="53" s="1"/>
  <c r="L542" i="58"/>
  <c r="H542" i="58" s="1"/>
  <c r="M460" i="59"/>
  <c r="I460" i="59" s="1"/>
  <c r="K542" i="59"/>
  <c r="G542" i="59" s="1"/>
  <c r="K542" i="58"/>
  <c r="G542" i="58" s="1"/>
  <c r="M460" i="54"/>
  <c r="I460" i="54" s="1"/>
  <c r="K542" i="53"/>
  <c r="G542" i="53" s="1"/>
  <c r="L460" i="55"/>
  <c r="H460" i="55" s="1"/>
  <c r="M132" i="57"/>
  <c r="I132" i="57" s="1"/>
  <c r="M296" i="52"/>
  <c r="I296" i="52" s="1"/>
  <c r="K542" i="52"/>
  <c r="G542" i="52" s="1"/>
  <c r="L296" i="59"/>
  <c r="H296" i="59" s="1"/>
  <c r="K460" i="57"/>
  <c r="G460" i="57" s="1"/>
  <c r="M542" i="54"/>
  <c r="I542" i="54" s="1"/>
  <c r="K132" i="52"/>
  <c r="G132" i="52" s="1"/>
  <c r="M378" i="52"/>
  <c r="I378" i="52" s="1"/>
  <c r="K132" i="59"/>
  <c r="G132" i="59" s="1"/>
  <c r="L542" i="50"/>
  <c r="H542" i="50" s="1"/>
  <c r="M378" i="56"/>
  <c r="I378" i="56" s="1"/>
  <c r="K542" i="56"/>
  <c r="G542" i="56" s="1"/>
  <c r="M214" i="50"/>
  <c r="I214" i="50" s="1"/>
  <c r="M50" i="56"/>
  <c r="I50" i="56" s="1"/>
  <c r="L132" i="56"/>
  <c r="H132" i="56" s="1"/>
  <c r="K214" i="55"/>
  <c r="G214" i="55" s="1"/>
  <c r="K296" i="55"/>
  <c r="G296" i="55" s="1"/>
  <c r="K542" i="57"/>
  <c r="G542" i="57" s="1"/>
  <c r="M460" i="55"/>
  <c r="I460" i="55" s="1"/>
  <c r="K50" i="53"/>
  <c r="G50" i="53" s="1"/>
  <c r="M50" i="55"/>
  <c r="I50" i="55" s="1"/>
  <c r="K132" i="54"/>
  <c r="G132" i="54" s="1"/>
  <c r="L214" i="56"/>
  <c r="H214" i="56" s="1"/>
  <c r="L378" i="58"/>
  <c r="H378" i="58" s="1"/>
  <c r="M460" i="51"/>
  <c r="I460" i="51" s="1"/>
  <c r="L542" i="53"/>
  <c r="H542" i="53" s="1"/>
  <c r="K132" i="50"/>
  <c r="G132" i="50" s="1"/>
  <c r="K214" i="50"/>
  <c r="G214" i="50" s="1"/>
  <c r="M50" i="51"/>
  <c r="I50" i="51" s="1"/>
  <c r="L50" i="59"/>
  <c r="H50" i="59" s="1"/>
  <c r="K50" i="56"/>
  <c r="G50" i="56" s="1"/>
  <c r="K50" i="58"/>
  <c r="G50" i="58" s="1"/>
  <c r="L214" i="59"/>
  <c r="H214" i="59" s="1"/>
  <c r="M214" i="59"/>
  <c r="I214" i="59" s="1"/>
  <c r="K296" i="52"/>
  <c r="G296" i="52" s="1"/>
  <c r="L132" i="54"/>
  <c r="H132" i="54" s="1"/>
  <c r="K132" i="56"/>
  <c r="G132" i="56" s="1"/>
  <c r="L542" i="52"/>
  <c r="H542" i="52" s="1"/>
  <c r="L460" i="52"/>
  <c r="H460" i="52" s="1"/>
  <c r="K214" i="53"/>
  <c r="G214" i="53" s="1"/>
  <c r="L214" i="54"/>
  <c r="H214" i="54" s="1"/>
  <c r="L214" i="55"/>
  <c r="H214" i="55" s="1"/>
  <c r="K378" i="59"/>
  <c r="G378" i="59" s="1"/>
  <c r="K296" i="56"/>
  <c r="G296" i="56" s="1"/>
  <c r="M378" i="59"/>
  <c r="I378" i="59" s="1"/>
  <c r="K460" i="58"/>
  <c r="G460" i="58" s="1"/>
  <c r="L460" i="59"/>
  <c r="H460" i="59" s="1"/>
  <c r="M542" i="59"/>
  <c r="I542" i="59" s="1"/>
  <c r="L460" i="57"/>
  <c r="H460" i="57" s="1"/>
  <c r="L460" i="56"/>
  <c r="H460" i="56" s="1"/>
  <c r="L460" i="54"/>
  <c r="H460" i="54" s="1"/>
  <c r="M460" i="53"/>
  <c r="I460" i="53" s="1"/>
  <c r="L50" i="53"/>
  <c r="H50" i="53" s="1"/>
  <c r="M50" i="58"/>
  <c r="I50" i="58" s="1"/>
  <c r="L132" i="53"/>
  <c r="H132" i="53" s="1"/>
  <c r="M296" i="58"/>
  <c r="I296" i="58" s="1"/>
  <c r="K296" i="53"/>
  <c r="G296" i="53" s="1"/>
  <c r="K460" i="51"/>
  <c r="G460" i="51" s="1"/>
  <c r="M460" i="56"/>
  <c r="I460" i="56" s="1"/>
  <c r="K50" i="55"/>
  <c r="G50" i="55" s="1"/>
  <c r="L132" i="52"/>
  <c r="H132" i="52" s="1"/>
  <c r="M132" i="59"/>
  <c r="I132" i="59" s="1"/>
  <c r="M542" i="50"/>
  <c r="I542" i="50" s="1"/>
  <c r="M378" i="57"/>
  <c r="I378" i="57" s="1"/>
  <c r="K378" i="56"/>
  <c r="G378" i="56" s="1"/>
  <c r="K460" i="54"/>
  <c r="G460" i="54" s="1"/>
  <c r="L132" i="50"/>
  <c r="H132" i="50" s="1"/>
  <c r="L50" i="54"/>
  <c r="H50" i="54" s="1"/>
  <c r="M132" i="55"/>
  <c r="I132" i="55" s="1"/>
  <c r="L296" i="58"/>
  <c r="H296" i="58" s="1"/>
  <c r="L296" i="53"/>
  <c r="H296" i="53" s="1"/>
  <c r="L542" i="57"/>
  <c r="H542" i="57" s="1"/>
  <c r="K542" i="55"/>
  <c r="G542" i="55" s="1"/>
  <c r="L132" i="51"/>
  <c r="H132" i="51" s="1"/>
  <c r="K214" i="59"/>
  <c r="G214" i="59" s="1"/>
  <c r="K214" i="52"/>
  <c r="G214" i="52" s="1"/>
  <c r="M214" i="56"/>
  <c r="I214" i="56" s="1"/>
  <c r="M460" i="58"/>
  <c r="I460" i="58" s="1"/>
  <c r="K460" i="59"/>
  <c r="G460" i="59" s="1"/>
  <c r="M49" i="47"/>
  <c r="I49" i="47" s="1"/>
  <c r="M213" i="49"/>
  <c r="I213" i="49" s="1"/>
  <c r="K295" i="47"/>
  <c r="G295" i="47" s="1"/>
  <c r="L541" i="49"/>
  <c r="H541" i="49" s="1"/>
  <c r="L459" i="49"/>
  <c r="H459" i="49" s="1"/>
  <c r="M131" i="49"/>
  <c r="I131" i="49" s="1"/>
  <c r="K459" i="47"/>
  <c r="G459" i="47" s="1"/>
  <c r="M295" i="49"/>
  <c r="I295" i="49" s="1"/>
  <c r="L213" i="47"/>
  <c r="H213" i="47" s="1"/>
  <c r="K459" i="49"/>
  <c r="G459" i="49" s="1"/>
  <c r="L49" i="47"/>
  <c r="H49" i="47" s="1"/>
  <c r="K131" i="47"/>
  <c r="G131" i="47" s="1"/>
  <c r="L213" i="49"/>
  <c r="H213" i="49" s="1"/>
  <c r="K377" i="47"/>
  <c r="G377" i="47" s="1"/>
  <c r="M541" i="47"/>
  <c r="I541" i="47" s="1"/>
  <c r="K541" i="47"/>
  <c r="G541" i="47" s="1"/>
  <c r="M295" i="47"/>
  <c r="I295" i="47" s="1"/>
  <c r="L131" i="49"/>
  <c r="H131" i="49" s="1"/>
  <c r="M459" i="47"/>
  <c r="I459" i="47" s="1"/>
  <c r="K49" i="49"/>
  <c r="G49" i="49" s="1"/>
  <c r="L459" i="47"/>
  <c r="H459" i="47" s="1"/>
  <c r="K295" i="49"/>
  <c r="G295" i="49" s="1"/>
  <c r="K49" i="47"/>
  <c r="G49" i="47" s="1"/>
  <c r="M131" i="47"/>
  <c r="I131" i="47" s="1"/>
  <c r="K213" i="49"/>
  <c r="G213" i="49" s="1"/>
  <c r="K377" i="49"/>
  <c r="G377" i="49" s="1"/>
  <c r="M541" i="49"/>
  <c r="I541" i="49" s="1"/>
  <c r="K541" i="49"/>
  <c r="G541" i="49" s="1"/>
  <c r="L49" i="49"/>
  <c r="H49" i="49" s="1"/>
  <c r="K213" i="47"/>
  <c r="G213" i="47" s="1"/>
  <c r="L295" i="47"/>
  <c r="H295" i="47" s="1"/>
  <c r="K131" i="49"/>
  <c r="G131" i="49" s="1"/>
  <c r="M459" i="49"/>
  <c r="I459" i="49" s="1"/>
  <c r="M49" i="49"/>
  <c r="I49" i="49" s="1"/>
  <c r="L131" i="47"/>
  <c r="H131" i="47" s="1"/>
  <c r="L295" i="49"/>
  <c r="H295" i="49" s="1"/>
  <c r="M377" i="47"/>
  <c r="I377" i="47" s="1"/>
  <c r="L541" i="47"/>
  <c r="H541" i="47" s="1"/>
  <c r="L377" i="49"/>
  <c r="H377" i="49" s="1"/>
  <c r="M377" i="49"/>
  <c r="I377" i="49" s="1"/>
  <c r="L377" i="47"/>
  <c r="H377" i="47" s="1"/>
  <c r="M213" i="47"/>
  <c r="I213" i="47" s="1"/>
  <c r="G50" i="63"/>
  <c r="F132" i="63"/>
  <c r="G378" i="63"/>
  <c r="F542" i="63"/>
  <c r="G542" i="63"/>
  <c r="H460" i="63"/>
  <c r="G132" i="63"/>
  <c r="G214" i="63"/>
  <c r="H50" i="63"/>
  <c r="G460" i="63"/>
  <c r="H214" i="63"/>
  <c r="H296" i="63"/>
  <c r="F50" i="63"/>
  <c r="H378" i="63"/>
  <c r="F378" i="63"/>
  <c r="F296" i="63"/>
  <c r="H542" i="63"/>
  <c r="F460" i="63"/>
  <c r="G296" i="63"/>
  <c r="F214" i="63"/>
  <c r="H132" i="63"/>
  <c r="J871" i="45"/>
  <c r="F871" i="45" s="1"/>
  <c r="K133" i="45"/>
  <c r="G133" i="45" s="1"/>
  <c r="J789" i="45"/>
  <c r="F789" i="45" s="1"/>
  <c r="K789" i="45"/>
  <c r="G789" i="45" s="1"/>
  <c r="G133" i="42"/>
  <c r="G297" i="42"/>
  <c r="G215" i="42"/>
  <c r="I789" i="42"/>
  <c r="I1035" i="42"/>
  <c r="G1199" i="42"/>
  <c r="L133" i="45"/>
  <c r="H133" i="45" s="1"/>
  <c r="H543" i="42"/>
  <c r="H1117" i="42"/>
  <c r="K379" i="45"/>
  <c r="G379" i="45" s="1"/>
  <c r="I379" i="42"/>
  <c r="J543" i="45"/>
  <c r="F543" i="45" s="1"/>
  <c r="I51" i="42"/>
  <c r="I953" i="42"/>
  <c r="L461" i="45"/>
  <c r="H461" i="45" s="1"/>
  <c r="H625" i="42"/>
  <c r="H1199" i="42"/>
  <c r="J707" i="45"/>
  <c r="F707" i="45" s="1"/>
  <c r="L215" i="45"/>
  <c r="H215" i="45" s="1"/>
  <c r="L871" i="45"/>
  <c r="H871" i="45" s="1"/>
  <c r="K871" i="45"/>
  <c r="G871" i="45" s="1"/>
  <c r="H133" i="42"/>
  <c r="I625" i="42"/>
  <c r="I461" i="42"/>
  <c r="G789" i="42"/>
  <c r="H1035" i="42"/>
  <c r="L297" i="45"/>
  <c r="H297" i="45" s="1"/>
  <c r="H215" i="42"/>
  <c r="K51" i="45"/>
  <c r="G51" i="45" s="1"/>
  <c r="L543" i="45"/>
  <c r="H543" i="45" s="1"/>
  <c r="G707" i="42"/>
  <c r="K297" i="45"/>
  <c r="G297" i="45" s="1"/>
  <c r="H297" i="42"/>
  <c r="I1199" i="42"/>
  <c r="K215" i="45"/>
  <c r="G215" i="45" s="1"/>
  <c r="I543" i="42"/>
  <c r="J379" i="45"/>
  <c r="F379" i="45" s="1"/>
  <c r="L707" i="45"/>
  <c r="H707" i="45" s="1"/>
  <c r="J215" i="45"/>
  <c r="F215" i="45" s="1"/>
  <c r="K543" i="45"/>
  <c r="G543" i="45" s="1"/>
  <c r="G625" i="42"/>
  <c r="I215" i="42"/>
  <c r="I297" i="42"/>
  <c r="H871" i="42"/>
  <c r="G1035" i="42"/>
  <c r="L51" i="45"/>
  <c r="H51" i="45" s="1"/>
  <c r="H51" i="42"/>
  <c r="I871" i="42"/>
  <c r="G51" i="42"/>
  <c r="H953" i="42"/>
  <c r="J297" i="45"/>
  <c r="F297" i="45" s="1"/>
  <c r="H707" i="42"/>
  <c r="L379" i="45"/>
  <c r="H379" i="45" s="1"/>
  <c r="H789" i="42"/>
  <c r="J51" i="45"/>
  <c r="F51" i="45" s="1"/>
  <c r="K461" i="45"/>
  <c r="G461" i="45" s="1"/>
  <c r="J133" i="45"/>
  <c r="F133" i="45" s="1"/>
  <c r="K707" i="45"/>
  <c r="G707" i="45" s="1"/>
  <c r="J625" i="45"/>
  <c r="F625" i="45" s="1"/>
  <c r="H379" i="42"/>
  <c r="G461" i="42"/>
  <c r="G543" i="42"/>
  <c r="G871" i="42"/>
  <c r="G1117" i="42"/>
  <c r="K625" i="45"/>
  <c r="G625" i="45" s="1"/>
  <c r="I707" i="42"/>
  <c r="L625" i="45"/>
  <c r="H625" i="45" s="1"/>
  <c r="H461" i="42"/>
  <c r="I1117" i="42"/>
  <c r="L789" i="45"/>
  <c r="H789" i="45" s="1"/>
  <c r="G379" i="42"/>
  <c r="J461" i="45"/>
  <c r="F461" i="45" s="1"/>
  <c r="I133" i="42"/>
  <c r="G953" i="42"/>
  <c r="D60" i="41"/>
  <c r="F59" i="41"/>
  <c r="G59" i="41"/>
  <c r="H59" i="41"/>
  <c r="E59" i="41"/>
  <c r="G215" i="63" l="1"/>
  <c r="H133" i="63"/>
  <c r="H215" i="63"/>
  <c r="G297" i="63"/>
  <c r="G379" i="63"/>
  <c r="F133" i="63"/>
  <c r="F379" i="63"/>
  <c r="G133" i="63"/>
  <c r="G461" i="63"/>
  <c r="H461" i="63"/>
  <c r="G51" i="63"/>
  <c r="H543" i="63"/>
  <c r="H297" i="63"/>
  <c r="F543" i="63"/>
  <c r="H51" i="63"/>
  <c r="H379" i="63"/>
  <c r="F215" i="63"/>
  <c r="G543" i="63"/>
  <c r="F51" i="63"/>
  <c r="F461" i="63"/>
  <c r="F297" i="63"/>
  <c r="M133" i="50"/>
  <c r="I133" i="50" s="1"/>
  <c r="M215" i="51"/>
  <c r="I215" i="51" s="1"/>
  <c r="L51" i="55"/>
  <c r="H51" i="55" s="1"/>
  <c r="M51" i="56"/>
  <c r="I51" i="56" s="1"/>
  <c r="K51" i="57"/>
  <c r="G51" i="57" s="1"/>
  <c r="L133" i="52"/>
  <c r="H133" i="52" s="1"/>
  <c r="L215" i="57"/>
  <c r="H215" i="57" s="1"/>
  <c r="M133" i="55"/>
  <c r="I133" i="55" s="1"/>
  <c r="M133" i="57"/>
  <c r="I133" i="57" s="1"/>
  <c r="M133" i="53"/>
  <c r="I133" i="53" s="1"/>
  <c r="K133" i="59"/>
  <c r="G133" i="59" s="1"/>
  <c r="L215" i="55"/>
  <c r="H215" i="55" s="1"/>
  <c r="L297" i="58"/>
  <c r="H297" i="58" s="1"/>
  <c r="L379" i="52"/>
  <c r="H379" i="52" s="1"/>
  <c r="L297" i="55"/>
  <c r="H297" i="55" s="1"/>
  <c r="K379" i="50"/>
  <c r="G379" i="50" s="1"/>
  <c r="M461" i="51"/>
  <c r="I461" i="51" s="1"/>
  <c r="K379" i="57"/>
  <c r="G379" i="57" s="1"/>
  <c r="L543" i="51"/>
  <c r="H543" i="51" s="1"/>
  <c r="M379" i="53"/>
  <c r="I379" i="53" s="1"/>
  <c r="L543" i="50"/>
  <c r="H543" i="50" s="1"/>
  <c r="M543" i="50"/>
  <c r="I543" i="50" s="1"/>
  <c r="K379" i="54"/>
  <c r="G379" i="54" s="1"/>
  <c r="L543" i="54"/>
  <c r="H543" i="54" s="1"/>
  <c r="M543" i="53"/>
  <c r="I543" i="53" s="1"/>
  <c r="L543" i="56"/>
  <c r="H543" i="56" s="1"/>
  <c r="M51" i="55"/>
  <c r="I51" i="55" s="1"/>
  <c r="M51" i="59"/>
  <c r="I51" i="59" s="1"/>
  <c r="L133" i="53"/>
  <c r="H133" i="53" s="1"/>
  <c r="K215" i="53"/>
  <c r="G215" i="53" s="1"/>
  <c r="L461" i="59"/>
  <c r="H461" i="59" s="1"/>
  <c r="L379" i="54"/>
  <c r="H379" i="54" s="1"/>
  <c r="M461" i="56"/>
  <c r="I461" i="56" s="1"/>
  <c r="L51" i="51"/>
  <c r="H51" i="51" s="1"/>
  <c r="L51" i="58"/>
  <c r="H51" i="58" s="1"/>
  <c r="K133" i="55"/>
  <c r="G133" i="55" s="1"/>
  <c r="K297" i="50"/>
  <c r="G297" i="50" s="1"/>
  <c r="K297" i="53"/>
  <c r="G297" i="53" s="1"/>
  <c r="M379" i="55"/>
  <c r="I379" i="55" s="1"/>
  <c r="K461" i="53"/>
  <c r="G461" i="53" s="1"/>
  <c r="M133" i="56"/>
  <c r="I133" i="56" s="1"/>
  <c r="L215" i="50"/>
  <c r="H215" i="50" s="1"/>
  <c r="M297" i="51"/>
  <c r="I297" i="51" s="1"/>
  <c r="M215" i="54"/>
  <c r="I215" i="54" s="1"/>
  <c r="M543" i="51"/>
  <c r="I543" i="51" s="1"/>
  <c r="L543" i="58"/>
  <c r="H543" i="58" s="1"/>
  <c r="K133" i="50"/>
  <c r="G133" i="50" s="1"/>
  <c r="K51" i="54"/>
  <c r="G51" i="54" s="1"/>
  <c r="M297" i="59"/>
  <c r="I297" i="59" s="1"/>
  <c r="K379" i="52"/>
  <c r="G379" i="52" s="1"/>
  <c r="K543" i="59"/>
  <c r="G543" i="59" s="1"/>
  <c r="K379" i="56"/>
  <c r="G379" i="56" s="1"/>
  <c r="M461" i="53"/>
  <c r="I461" i="53" s="1"/>
  <c r="L215" i="58"/>
  <c r="H215" i="58" s="1"/>
  <c r="M215" i="58"/>
  <c r="I215" i="58" s="1"/>
  <c r="L51" i="52"/>
  <c r="H51" i="52" s="1"/>
  <c r="M51" i="53"/>
  <c r="I51" i="53" s="1"/>
  <c r="L51" i="56"/>
  <c r="H51" i="56" s="1"/>
  <c r="K51" i="51"/>
  <c r="G51" i="51" s="1"/>
  <c r="K133" i="52"/>
  <c r="G133" i="52" s="1"/>
  <c r="K215" i="59"/>
  <c r="G215" i="59" s="1"/>
  <c r="M215" i="52"/>
  <c r="I215" i="52" s="1"/>
  <c r="M297" i="52"/>
  <c r="I297" i="52" s="1"/>
  <c r="K215" i="52"/>
  <c r="G215" i="52" s="1"/>
  <c r="K297" i="57"/>
  <c r="G297" i="57" s="1"/>
  <c r="M379" i="59"/>
  <c r="I379" i="59" s="1"/>
  <c r="M215" i="53"/>
  <c r="I215" i="53" s="1"/>
  <c r="K461" i="59"/>
  <c r="G461" i="59" s="1"/>
  <c r="K543" i="52"/>
  <c r="G543" i="52" s="1"/>
  <c r="L379" i="58"/>
  <c r="H379" i="58" s="1"/>
  <c r="L297" i="54"/>
  <c r="H297" i="54" s="1"/>
  <c r="L379" i="57"/>
  <c r="H379" i="57" s="1"/>
  <c r="M461" i="50"/>
  <c r="I461" i="50" s="1"/>
  <c r="K461" i="50"/>
  <c r="G461" i="50" s="1"/>
  <c r="M379" i="56"/>
  <c r="I379" i="56" s="1"/>
  <c r="K543" i="58"/>
  <c r="G543" i="58" s="1"/>
  <c r="L461" i="54"/>
  <c r="H461" i="54" s="1"/>
  <c r="M543" i="54"/>
  <c r="I543" i="54" s="1"/>
  <c r="K461" i="56"/>
  <c r="G461" i="56" s="1"/>
  <c r="K133" i="56"/>
  <c r="G133" i="56" s="1"/>
  <c r="M51" i="58"/>
  <c r="I51" i="58" s="1"/>
  <c r="L133" i="57"/>
  <c r="H133" i="57" s="1"/>
  <c r="L379" i="59"/>
  <c r="H379" i="59" s="1"/>
  <c r="K379" i="58"/>
  <c r="G379" i="58" s="1"/>
  <c r="K379" i="55"/>
  <c r="G379" i="55" s="1"/>
  <c r="M543" i="56"/>
  <c r="I543" i="56" s="1"/>
  <c r="L215" i="51"/>
  <c r="H215" i="51" s="1"/>
  <c r="K51" i="52"/>
  <c r="G51" i="52" s="1"/>
  <c r="L215" i="52"/>
  <c r="H215" i="52" s="1"/>
  <c r="L215" i="54"/>
  <c r="H215" i="54" s="1"/>
  <c r="M461" i="52"/>
  <c r="I461" i="52" s="1"/>
  <c r="L461" i="57"/>
  <c r="H461" i="57" s="1"/>
  <c r="K461" i="55"/>
  <c r="G461" i="55" s="1"/>
  <c r="L51" i="59"/>
  <c r="H51" i="59" s="1"/>
  <c r="L215" i="59"/>
  <c r="H215" i="59" s="1"/>
  <c r="L297" i="50"/>
  <c r="H297" i="50" s="1"/>
  <c r="L379" i="50"/>
  <c r="H379" i="50" s="1"/>
  <c r="M379" i="58"/>
  <c r="I379" i="58" s="1"/>
  <c r="M543" i="55"/>
  <c r="I543" i="55" s="1"/>
  <c r="K51" i="53"/>
  <c r="G51" i="53" s="1"/>
  <c r="L133" i="58"/>
  <c r="H133" i="58" s="1"/>
  <c r="M215" i="59"/>
  <c r="I215" i="59" s="1"/>
  <c r="M297" i="58"/>
  <c r="I297" i="58" s="1"/>
  <c r="M543" i="59"/>
  <c r="I543" i="59" s="1"/>
  <c r="M461" i="57"/>
  <c r="I461" i="57" s="1"/>
  <c r="L461" i="55"/>
  <c r="H461" i="55" s="1"/>
  <c r="L133" i="56"/>
  <c r="H133" i="56" s="1"/>
  <c r="M51" i="51"/>
  <c r="I51" i="51" s="1"/>
  <c r="K133" i="54"/>
  <c r="G133" i="54" s="1"/>
  <c r="K51" i="59"/>
  <c r="G51" i="59" s="1"/>
  <c r="K51" i="55"/>
  <c r="G51" i="55" s="1"/>
  <c r="M51" i="54"/>
  <c r="I51" i="54" s="1"/>
  <c r="K133" i="51"/>
  <c r="G133" i="51" s="1"/>
  <c r="K297" i="51"/>
  <c r="G297" i="51" s="1"/>
  <c r="L297" i="51"/>
  <c r="H297" i="51" s="1"/>
  <c r="M133" i="59"/>
  <c r="I133" i="59" s="1"/>
  <c r="M297" i="57"/>
  <c r="I297" i="57" s="1"/>
  <c r="M297" i="50"/>
  <c r="I297" i="50" s="1"/>
  <c r="K215" i="56"/>
  <c r="G215" i="56" s="1"/>
  <c r="L215" i="53"/>
  <c r="H215" i="53" s="1"/>
  <c r="K297" i="55"/>
  <c r="G297" i="55" s="1"/>
  <c r="M297" i="54"/>
  <c r="I297" i="54" s="1"/>
  <c r="L297" i="53"/>
  <c r="H297" i="53" s="1"/>
  <c r="M297" i="56"/>
  <c r="I297" i="56" s="1"/>
  <c r="K543" i="51"/>
  <c r="G543" i="51" s="1"/>
  <c r="L379" i="53"/>
  <c r="H379" i="53" s="1"/>
  <c r="L379" i="55"/>
  <c r="H379" i="55" s="1"/>
  <c r="M379" i="54"/>
  <c r="I379" i="54" s="1"/>
  <c r="M543" i="58"/>
  <c r="I543" i="58" s="1"/>
  <c r="L461" i="53"/>
  <c r="H461" i="53" s="1"/>
  <c r="L543" i="53"/>
  <c r="H543" i="53" s="1"/>
  <c r="K461" i="54"/>
  <c r="G461" i="54" s="1"/>
  <c r="L51" i="57"/>
  <c r="H51" i="57" s="1"/>
  <c r="M215" i="50"/>
  <c r="I215" i="50" s="1"/>
  <c r="M215" i="55"/>
  <c r="I215" i="55" s="1"/>
  <c r="M543" i="52"/>
  <c r="I543" i="52" s="1"/>
  <c r="L461" i="50"/>
  <c r="H461" i="50" s="1"/>
  <c r="K543" i="54"/>
  <c r="G543" i="54" s="1"/>
  <c r="M51" i="52"/>
  <c r="I51" i="52" s="1"/>
  <c r="K215" i="50"/>
  <c r="G215" i="50" s="1"/>
  <c r="L297" i="57"/>
  <c r="H297" i="57" s="1"/>
  <c r="L215" i="56"/>
  <c r="H215" i="56" s="1"/>
  <c r="L297" i="56"/>
  <c r="H297" i="56" s="1"/>
  <c r="K543" i="57"/>
  <c r="G543" i="57" s="1"/>
  <c r="L51" i="50"/>
  <c r="H51" i="50" s="1"/>
  <c r="M133" i="52"/>
  <c r="I133" i="52" s="1"/>
  <c r="K215" i="57"/>
  <c r="G215" i="57" s="1"/>
  <c r="M379" i="52"/>
  <c r="I379" i="52" s="1"/>
  <c r="M461" i="59"/>
  <c r="I461" i="59" s="1"/>
  <c r="K379" i="53"/>
  <c r="G379" i="53" s="1"/>
  <c r="M461" i="54"/>
  <c r="I461" i="54" s="1"/>
  <c r="M133" i="54"/>
  <c r="I133" i="54" s="1"/>
  <c r="M215" i="57"/>
  <c r="I215" i="57" s="1"/>
  <c r="K297" i="52"/>
  <c r="G297" i="52" s="1"/>
  <c r="L543" i="52"/>
  <c r="H543" i="52" s="1"/>
  <c r="K461" i="58"/>
  <c r="G461" i="58" s="1"/>
  <c r="L543" i="55"/>
  <c r="H543" i="55" s="1"/>
  <c r="M51" i="50"/>
  <c r="I51" i="50" s="1"/>
  <c r="K215" i="58"/>
  <c r="G215" i="58" s="1"/>
  <c r="K215" i="51"/>
  <c r="G215" i="51" s="1"/>
  <c r="L51" i="53"/>
  <c r="H51" i="53" s="1"/>
  <c r="M133" i="58"/>
  <c r="I133" i="58" s="1"/>
  <c r="K51" i="58"/>
  <c r="G51" i="58" s="1"/>
  <c r="M51" i="57"/>
  <c r="I51" i="57" s="1"/>
  <c r="L133" i="51"/>
  <c r="H133" i="51" s="1"/>
  <c r="L133" i="55"/>
  <c r="H133" i="55" s="1"/>
  <c r="L297" i="59"/>
  <c r="H297" i="59" s="1"/>
  <c r="K133" i="57"/>
  <c r="G133" i="57" s="1"/>
  <c r="M379" i="51"/>
  <c r="I379" i="51" s="1"/>
  <c r="K379" i="51"/>
  <c r="G379" i="51" s="1"/>
  <c r="K297" i="58"/>
  <c r="G297" i="58" s="1"/>
  <c r="K215" i="54"/>
  <c r="G215" i="54" s="1"/>
  <c r="K297" i="56"/>
  <c r="G297" i="56" s="1"/>
  <c r="M297" i="53"/>
  <c r="I297" i="53" s="1"/>
  <c r="L543" i="59"/>
  <c r="H543" i="59" s="1"/>
  <c r="K461" i="52"/>
  <c r="G461" i="52" s="1"/>
  <c r="L461" i="51"/>
  <c r="H461" i="51" s="1"/>
  <c r="L379" i="56"/>
  <c r="H379" i="56" s="1"/>
  <c r="K543" i="50"/>
  <c r="G543" i="50" s="1"/>
  <c r="L543" i="57"/>
  <c r="H543" i="57" s="1"/>
  <c r="L461" i="58"/>
  <c r="H461" i="58" s="1"/>
  <c r="K543" i="55"/>
  <c r="G543" i="55" s="1"/>
  <c r="M461" i="55"/>
  <c r="I461" i="55" s="1"/>
  <c r="K543" i="53"/>
  <c r="G543" i="53" s="1"/>
  <c r="K51" i="50"/>
  <c r="G51" i="50" s="1"/>
  <c r="L51" i="54"/>
  <c r="H51" i="54" s="1"/>
  <c r="L133" i="59"/>
  <c r="H133" i="59" s="1"/>
  <c r="K215" i="55"/>
  <c r="G215" i="55" s="1"/>
  <c r="K297" i="54"/>
  <c r="G297" i="54" s="1"/>
  <c r="M379" i="50"/>
  <c r="I379" i="50" s="1"/>
  <c r="M543" i="57"/>
  <c r="I543" i="57" s="1"/>
  <c r="L133" i="54"/>
  <c r="H133" i="54" s="1"/>
  <c r="M133" i="51"/>
  <c r="I133" i="51" s="1"/>
  <c r="L297" i="52"/>
  <c r="H297" i="52" s="1"/>
  <c r="M297" i="55"/>
  <c r="I297" i="55" s="1"/>
  <c r="K461" i="51"/>
  <c r="G461" i="51" s="1"/>
  <c r="K543" i="56"/>
  <c r="G543" i="56" s="1"/>
  <c r="L133" i="50"/>
  <c r="H133" i="50" s="1"/>
  <c r="K51" i="56"/>
  <c r="G51" i="56" s="1"/>
  <c r="K133" i="53"/>
  <c r="G133" i="53" s="1"/>
  <c r="K379" i="59"/>
  <c r="G379" i="59" s="1"/>
  <c r="L461" i="52"/>
  <c r="H461" i="52" s="1"/>
  <c r="M461" i="58"/>
  <c r="I461" i="58" s="1"/>
  <c r="L461" i="56"/>
  <c r="H461" i="56" s="1"/>
  <c r="K133" i="58"/>
  <c r="G133" i="58" s="1"/>
  <c r="K297" i="59"/>
  <c r="G297" i="59" s="1"/>
  <c r="L379" i="51"/>
  <c r="H379" i="51" s="1"/>
  <c r="M215" i="56"/>
  <c r="I215" i="56" s="1"/>
  <c r="M379" i="57"/>
  <c r="I379" i="57" s="1"/>
  <c r="K461" i="57"/>
  <c r="G461" i="57" s="1"/>
  <c r="L626" i="45"/>
  <c r="H626" i="45" s="1"/>
  <c r="L544" i="45"/>
  <c r="H544" i="45" s="1"/>
  <c r="L52" i="45"/>
  <c r="H52" i="45" s="1"/>
  <c r="L708" i="45"/>
  <c r="H708" i="45" s="1"/>
  <c r="H52" i="42"/>
  <c r="I626" i="42"/>
  <c r="H380" i="42"/>
  <c r="I708" i="42"/>
  <c r="G954" i="42"/>
  <c r="I1118" i="42"/>
  <c r="J216" i="45"/>
  <c r="F216" i="45" s="1"/>
  <c r="G134" i="42"/>
  <c r="G1036" i="42"/>
  <c r="J626" i="45"/>
  <c r="F626" i="45" s="1"/>
  <c r="I544" i="42"/>
  <c r="K216" i="45"/>
  <c r="G216" i="45" s="1"/>
  <c r="L380" i="45"/>
  <c r="H380" i="45" s="1"/>
  <c r="G872" i="42"/>
  <c r="J462" i="45"/>
  <c r="F462" i="45" s="1"/>
  <c r="I380" i="42"/>
  <c r="K872" i="45"/>
  <c r="G872" i="45" s="1"/>
  <c r="L298" i="45"/>
  <c r="H298" i="45" s="1"/>
  <c r="L462" i="45"/>
  <c r="H462" i="45" s="1"/>
  <c r="K380" i="45"/>
  <c r="G380" i="45" s="1"/>
  <c r="I52" i="42"/>
  <c r="G544" i="42"/>
  <c r="G298" i="42"/>
  <c r="G708" i="42"/>
  <c r="H954" i="42"/>
  <c r="I1200" i="42"/>
  <c r="K52" i="45"/>
  <c r="G52" i="45" s="1"/>
  <c r="H626" i="42"/>
  <c r="J134" i="45"/>
  <c r="F134" i="45" s="1"/>
  <c r="H134" i="42"/>
  <c r="H1036" i="42"/>
  <c r="K626" i="45"/>
  <c r="G626" i="45" s="1"/>
  <c r="H462" i="42"/>
  <c r="G1118" i="42"/>
  <c r="J52" i="45"/>
  <c r="F52" i="45" s="1"/>
  <c r="H708" i="42"/>
  <c r="J544" i="45"/>
  <c r="F544" i="45" s="1"/>
  <c r="L216" i="45"/>
  <c r="H216" i="45" s="1"/>
  <c r="K708" i="45"/>
  <c r="G708" i="45" s="1"/>
  <c r="J790" i="45"/>
  <c r="F790" i="45" s="1"/>
  <c r="G462" i="42"/>
  <c r="G216" i="42"/>
  <c r="G626" i="42"/>
  <c r="H790" i="42"/>
  <c r="I954" i="42"/>
  <c r="G1200" i="42"/>
  <c r="J298" i="45"/>
  <c r="F298" i="45" s="1"/>
  <c r="I790" i="42"/>
  <c r="J380" i="45"/>
  <c r="F380" i="45" s="1"/>
  <c r="H544" i="42"/>
  <c r="J872" i="45"/>
  <c r="F872" i="45" s="1"/>
  <c r="I298" i="42"/>
  <c r="L134" i="45"/>
  <c r="H134" i="45" s="1"/>
  <c r="I462" i="42"/>
  <c r="I872" i="42"/>
  <c r="J708" i="45"/>
  <c r="F708" i="45" s="1"/>
  <c r="K462" i="45"/>
  <c r="G462" i="45" s="1"/>
  <c r="L790" i="45"/>
  <c r="H790" i="45" s="1"/>
  <c r="K544" i="45"/>
  <c r="G544" i="45" s="1"/>
  <c r="G52" i="42"/>
  <c r="H216" i="42"/>
  <c r="G380" i="42"/>
  <c r="G790" i="42"/>
  <c r="I1036" i="42"/>
  <c r="H1200" i="42"/>
  <c r="K134" i="45"/>
  <c r="G134" i="45" s="1"/>
  <c r="H298" i="42"/>
  <c r="K298" i="45"/>
  <c r="G298" i="45" s="1"/>
  <c r="H872" i="42"/>
  <c r="K790" i="45"/>
  <c r="G790" i="45" s="1"/>
  <c r="I216" i="42"/>
  <c r="L872" i="45"/>
  <c r="H872" i="45" s="1"/>
  <c r="I134" i="42"/>
  <c r="H1118" i="42"/>
  <c r="E60" i="41"/>
  <c r="F60" i="41"/>
  <c r="H60" i="41"/>
  <c r="D61" i="41"/>
  <c r="G60" i="41"/>
  <c r="L132" i="48"/>
  <c r="H132" i="48" s="1"/>
  <c r="K378" i="48"/>
  <c r="G378" i="48" s="1"/>
  <c r="L542" i="48"/>
  <c r="H542" i="48" s="1"/>
  <c r="K50" i="48"/>
  <c r="G50" i="48" s="1"/>
  <c r="K460" i="48"/>
  <c r="G460" i="48" s="1"/>
  <c r="L50" i="48"/>
  <c r="H50" i="48" s="1"/>
  <c r="K132" i="48"/>
  <c r="G132" i="48" s="1"/>
  <c r="L378" i="48"/>
  <c r="H378" i="48" s="1"/>
  <c r="L214" i="48"/>
  <c r="H214" i="48" s="1"/>
  <c r="M542" i="48"/>
  <c r="I542" i="48" s="1"/>
  <c r="M296" i="48"/>
  <c r="I296" i="48" s="1"/>
  <c r="K214" i="48"/>
  <c r="G214" i="48" s="1"/>
  <c r="M378" i="48"/>
  <c r="I378" i="48" s="1"/>
  <c r="L460" i="48"/>
  <c r="H460" i="48" s="1"/>
  <c r="L296" i="48"/>
  <c r="H296" i="48" s="1"/>
  <c r="M132" i="48"/>
  <c r="I132" i="48" s="1"/>
  <c r="K542" i="48"/>
  <c r="G542" i="48" s="1"/>
  <c r="M214" i="48"/>
  <c r="I214" i="48" s="1"/>
  <c r="M460" i="48"/>
  <c r="I460" i="48" s="1"/>
  <c r="M50" i="48"/>
  <c r="I50" i="48" s="1"/>
  <c r="K296" i="48"/>
  <c r="G296" i="48" s="1"/>
  <c r="K58" i="41"/>
  <c r="L58" i="41"/>
  <c r="M50" i="47"/>
  <c r="I50" i="47" s="1"/>
  <c r="L132" i="49"/>
  <c r="H132" i="49" s="1"/>
  <c r="M378" i="47"/>
  <c r="I378" i="47" s="1"/>
  <c r="L460" i="47"/>
  <c r="H460" i="47" s="1"/>
  <c r="M460" i="49"/>
  <c r="I460" i="49" s="1"/>
  <c r="M214" i="47"/>
  <c r="I214" i="47" s="1"/>
  <c r="M460" i="47"/>
  <c r="I460" i="47" s="1"/>
  <c r="K132" i="49"/>
  <c r="G132" i="49" s="1"/>
  <c r="K542" i="47"/>
  <c r="G542" i="47" s="1"/>
  <c r="L296" i="47"/>
  <c r="H296" i="47" s="1"/>
  <c r="L214" i="47"/>
  <c r="H214" i="47" s="1"/>
  <c r="M132" i="47"/>
  <c r="I132" i="47" s="1"/>
  <c r="M296" i="47"/>
  <c r="I296" i="47" s="1"/>
  <c r="K296" i="49"/>
  <c r="G296" i="49" s="1"/>
  <c r="M296" i="49"/>
  <c r="I296" i="49" s="1"/>
  <c r="L460" i="49"/>
  <c r="H460" i="49" s="1"/>
  <c r="K214" i="49"/>
  <c r="G214" i="49" s="1"/>
  <c r="L378" i="47"/>
  <c r="H378" i="47" s="1"/>
  <c r="M50" i="49"/>
  <c r="I50" i="49" s="1"/>
  <c r="K460" i="49"/>
  <c r="G460" i="49" s="1"/>
  <c r="M214" i="49"/>
  <c r="I214" i="49" s="1"/>
  <c r="K214" i="47"/>
  <c r="G214" i="47" s="1"/>
  <c r="L132" i="47"/>
  <c r="H132" i="47" s="1"/>
  <c r="K296" i="47"/>
  <c r="G296" i="47" s="1"/>
  <c r="K460" i="47"/>
  <c r="G460" i="47" s="1"/>
  <c r="L378" i="49"/>
  <c r="H378" i="49" s="1"/>
  <c r="L542" i="49"/>
  <c r="H542" i="49" s="1"/>
  <c r="M378" i="49"/>
  <c r="I378" i="49" s="1"/>
  <c r="M542" i="47"/>
  <c r="I542" i="47" s="1"/>
  <c r="M132" i="49"/>
  <c r="I132" i="49" s="1"/>
  <c r="L542" i="47"/>
  <c r="H542" i="47" s="1"/>
  <c r="K132" i="47"/>
  <c r="G132" i="47" s="1"/>
  <c r="L50" i="47"/>
  <c r="H50" i="47" s="1"/>
  <c r="L214" i="49"/>
  <c r="H214" i="49" s="1"/>
  <c r="L296" i="49"/>
  <c r="H296" i="49" s="1"/>
  <c r="K378" i="49"/>
  <c r="G378" i="49" s="1"/>
  <c r="K50" i="47"/>
  <c r="G50" i="47" s="1"/>
  <c r="L50" i="49"/>
  <c r="H50" i="49" s="1"/>
  <c r="K542" i="49"/>
  <c r="G542" i="49" s="1"/>
  <c r="K378" i="47"/>
  <c r="G378" i="47" s="1"/>
  <c r="K50" i="49"/>
  <c r="G50" i="49" s="1"/>
  <c r="M542" i="49"/>
  <c r="I542" i="49" s="1"/>
  <c r="J625" i="61"/>
  <c r="F625" i="61" s="1"/>
  <c r="K51" i="61"/>
  <c r="G51" i="61" s="1"/>
  <c r="L789" i="61"/>
  <c r="H789" i="61" s="1"/>
  <c r="L461" i="61"/>
  <c r="H461" i="61" s="1"/>
  <c r="K543" i="61"/>
  <c r="G543" i="61" s="1"/>
  <c r="K133" i="61"/>
  <c r="G133" i="61" s="1"/>
  <c r="J543" i="61"/>
  <c r="F543" i="61" s="1"/>
  <c r="J871" i="61"/>
  <c r="F871" i="61" s="1"/>
  <c r="K379" i="61"/>
  <c r="G379" i="61" s="1"/>
  <c r="L215" i="61"/>
  <c r="H215" i="61" s="1"/>
  <c r="K789" i="61"/>
  <c r="G789" i="61" s="1"/>
  <c r="K625" i="61"/>
  <c r="G625" i="61" s="1"/>
  <c r="K871" i="61"/>
  <c r="G871" i="61" s="1"/>
  <c r="K215" i="61"/>
  <c r="G215" i="61" s="1"/>
  <c r="L51" i="61"/>
  <c r="H51" i="61" s="1"/>
  <c r="K297" i="61"/>
  <c r="G297" i="61" s="1"/>
  <c r="L871" i="61"/>
  <c r="H871" i="61" s="1"/>
  <c r="J51" i="61"/>
  <c r="F51" i="61" s="1"/>
  <c r="J379" i="61"/>
  <c r="F379" i="61" s="1"/>
  <c r="J461" i="61"/>
  <c r="F461" i="61" s="1"/>
  <c r="K461" i="61"/>
  <c r="G461" i="61" s="1"/>
  <c r="L133" i="61"/>
  <c r="H133" i="61" s="1"/>
  <c r="J789" i="61"/>
  <c r="F789" i="61" s="1"/>
  <c r="K707" i="61"/>
  <c r="G707" i="61" s="1"/>
  <c r="J133" i="61"/>
  <c r="F133" i="61" s="1"/>
  <c r="L625" i="61"/>
  <c r="H625" i="61" s="1"/>
  <c r="L543" i="61"/>
  <c r="H543" i="61" s="1"/>
  <c r="L297" i="61"/>
  <c r="H297" i="61" s="1"/>
  <c r="J707" i="61"/>
  <c r="F707" i="61" s="1"/>
  <c r="L707" i="61"/>
  <c r="H707" i="61" s="1"/>
  <c r="L379" i="61"/>
  <c r="H379" i="61" s="1"/>
  <c r="J297" i="61"/>
  <c r="F297" i="61" s="1"/>
  <c r="J215" i="61"/>
  <c r="F215" i="61" s="1"/>
  <c r="I59" i="41"/>
  <c r="R59" i="41"/>
  <c r="Q59" i="41"/>
  <c r="S59" i="41"/>
  <c r="P59" i="41"/>
  <c r="N59" i="41"/>
  <c r="O59" i="41"/>
  <c r="T59" i="41"/>
  <c r="M59" i="41"/>
  <c r="J59" i="41"/>
  <c r="I1362" i="42"/>
  <c r="G1526" i="42"/>
  <c r="H1772" i="42"/>
  <c r="G2018" i="42"/>
  <c r="I1690" i="42"/>
  <c r="G1280" i="42"/>
  <c r="G1772" i="42"/>
  <c r="H1362" i="42"/>
  <c r="H1608" i="42"/>
  <c r="I1772" i="42"/>
  <c r="H1936" i="42"/>
  <c r="H1854" i="42"/>
  <c r="I2018" i="42"/>
  <c r="I1526" i="42"/>
  <c r="I1936" i="42"/>
  <c r="G1362" i="42"/>
  <c r="G1608" i="42"/>
  <c r="G1854" i="42"/>
  <c r="G1936" i="42"/>
  <c r="G1690" i="42"/>
  <c r="H1280" i="42"/>
  <c r="H1690" i="42"/>
  <c r="H1526" i="42"/>
  <c r="I1444" i="42"/>
  <c r="I1608" i="42"/>
  <c r="I1854" i="42"/>
  <c r="H1444" i="42"/>
  <c r="G1444" i="42"/>
  <c r="H2018" i="42"/>
  <c r="I1280" i="42"/>
  <c r="K51" i="47" l="1"/>
  <c r="G51" i="47" s="1"/>
  <c r="K461" i="47"/>
  <c r="G461" i="47" s="1"/>
  <c r="K133" i="49"/>
  <c r="G133" i="49" s="1"/>
  <c r="K543" i="47"/>
  <c r="G543" i="47" s="1"/>
  <c r="K297" i="49"/>
  <c r="G297" i="49" s="1"/>
  <c r="K461" i="49"/>
  <c r="G461" i="49" s="1"/>
  <c r="L215" i="47"/>
  <c r="H215" i="47" s="1"/>
  <c r="L461" i="47"/>
  <c r="H461" i="47" s="1"/>
  <c r="M543" i="49"/>
  <c r="I543" i="49" s="1"/>
  <c r="M543" i="47"/>
  <c r="I543" i="47" s="1"/>
  <c r="M461" i="47"/>
  <c r="I461" i="47" s="1"/>
  <c r="L461" i="49"/>
  <c r="H461" i="49" s="1"/>
  <c r="M51" i="47"/>
  <c r="I51" i="47" s="1"/>
  <c r="M215" i="47"/>
  <c r="I215" i="47" s="1"/>
  <c r="K297" i="47"/>
  <c r="G297" i="47" s="1"/>
  <c r="M379" i="47"/>
  <c r="I379" i="47" s="1"/>
  <c r="M379" i="49"/>
  <c r="I379" i="49" s="1"/>
  <c r="M461" i="49"/>
  <c r="I461" i="49" s="1"/>
  <c r="M215" i="49"/>
  <c r="I215" i="49" s="1"/>
  <c r="L133" i="49"/>
  <c r="H133" i="49" s="1"/>
  <c r="M297" i="49"/>
  <c r="I297" i="49" s="1"/>
  <c r="K215" i="47"/>
  <c r="G215" i="47" s="1"/>
  <c r="L51" i="47"/>
  <c r="H51" i="47" s="1"/>
  <c r="M133" i="49"/>
  <c r="I133" i="49" s="1"/>
  <c r="M133" i="47"/>
  <c r="I133" i="47" s="1"/>
  <c r="L133" i="47"/>
  <c r="H133" i="47" s="1"/>
  <c r="L379" i="49"/>
  <c r="H379" i="49" s="1"/>
  <c r="L51" i="49"/>
  <c r="H51" i="49" s="1"/>
  <c r="L543" i="49"/>
  <c r="H543" i="49" s="1"/>
  <c r="K215" i="49"/>
  <c r="G215" i="49" s="1"/>
  <c r="K51" i="49"/>
  <c r="G51" i="49" s="1"/>
  <c r="K543" i="49"/>
  <c r="G543" i="49" s="1"/>
  <c r="K379" i="47"/>
  <c r="G379" i="47" s="1"/>
  <c r="M51" i="49"/>
  <c r="I51" i="49" s="1"/>
  <c r="M297" i="47"/>
  <c r="I297" i="47" s="1"/>
  <c r="K133" i="47"/>
  <c r="G133" i="47" s="1"/>
  <c r="L215" i="49"/>
  <c r="H215" i="49" s="1"/>
  <c r="K379" i="49"/>
  <c r="G379" i="49" s="1"/>
  <c r="L543" i="47"/>
  <c r="H543" i="47" s="1"/>
  <c r="L379" i="47"/>
  <c r="H379" i="47" s="1"/>
  <c r="L297" i="47"/>
  <c r="H297" i="47" s="1"/>
  <c r="L297" i="49"/>
  <c r="H297" i="49" s="1"/>
  <c r="J216" i="61"/>
  <c r="F216" i="61" s="1"/>
  <c r="J134" i="61"/>
  <c r="F134" i="61" s="1"/>
  <c r="K708" i="61"/>
  <c r="G708" i="61" s="1"/>
  <c r="J52" i="61"/>
  <c r="F52" i="61" s="1"/>
  <c r="K626" i="61"/>
  <c r="G626" i="61" s="1"/>
  <c r="J380" i="61"/>
  <c r="F380" i="61" s="1"/>
  <c r="J544" i="61"/>
  <c r="F544" i="61" s="1"/>
  <c r="K134" i="61"/>
  <c r="G134" i="61" s="1"/>
  <c r="L216" i="61"/>
  <c r="H216" i="61" s="1"/>
  <c r="L380" i="61"/>
  <c r="H380" i="61" s="1"/>
  <c r="L134" i="61"/>
  <c r="H134" i="61" s="1"/>
  <c r="J872" i="61"/>
  <c r="F872" i="61" s="1"/>
  <c r="K380" i="61"/>
  <c r="G380" i="61" s="1"/>
  <c r="K298" i="61"/>
  <c r="G298" i="61" s="1"/>
  <c r="K872" i="61"/>
  <c r="G872" i="61" s="1"/>
  <c r="J298" i="61"/>
  <c r="F298" i="61" s="1"/>
  <c r="K462" i="61"/>
  <c r="G462" i="61" s="1"/>
  <c r="L626" i="61"/>
  <c r="H626" i="61" s="1"/>
  <c r="L790" i="61"/>
  <c r="H790" i="61" s="1"/>
  <c r="L708" i="61"/>
  <c r="H708" i="61" s="1"/>
  <c r="J708" i="61"/>
  <c r="F708" i="61" s="1"/>
  <c r="L52" i="61"/>
  <c r="H52" i="61" s="1"/>
  <c r="K790" i="61"/>
  <c r="G790" i="61" s="1"/>
  <c r="K544" i="61"/>
  <c r="G544" i="61" s="1"/>
  <c r="L544" i="61"/>
  <c r="H544" i="61" s="1"/>
  <c r="J462" i="61"/>
  <c r="F462" i="61" s="1"/>
  <c r="J626" i="61"/>
  <c r="F626" i="61" s="1"/>
  <c r="L872" i="61"/>
  <c r="H872" i="61" s="1"/>
  <c r="K52" i="61"/>
  <c r="G52" i="61" s="1"/>
  <c r="L462" i="61"/>
  <c r="H462" i="61" s="1"/>
  <c r="L298" i="61"/>
  <c r="H298" i="61" s="1"/>
  <c r="K216" i="61"/>
  <c r="G216" i="61" s="1"/>
  <c r="J790" i="61"/>
  <c r="F790" i="61" s="1"/>
  <c r="O60" i="41"/>
  <c r="M60" i="41"/>
  <c r="I60" i="41"/>
  <c r="Q60" i="41"/>
  <c r="T60" i="41"/>
  <c r="N60" i="41"/>
  <c r="J60" i="41"/>
  <c r="R60" i="41"/>
  <c r="S60" i="41"/>
  <c r="P60" i="41"/>
  <c r="H462" i="63"/>
  <c r="G544" i="63"/>
  <c r="G52" i="63"/>
  <c r="H52" i="63"/>
  <c r="F52" i="63"/>
  <c r="F216" i="63"/>
  <c r="F544" i="63"/>
  <c r="H298" i="63"/>
  <c r="H380" i="63"/>
  <c r="H134" i="63"/>
  <c r="H216" i="63"/>
  <c r="G298" i="63"/>
  <c r="F134" i="63"/>
  <c r="G462" i="63"/>
  <c r="F380" i="63"/>
  <c r="F298" i="63"/>
  <c r="G134" i="63"/>
  <c r="G380" i="63"/>
  <c r="F462" i="63"/>
  <c r="G216" i="63"/>
  <c r="H544" i="63"/>
  <c r="G1281" i="42"/>
  <c r="I1527" i="42"/>
  <c r="G1773" i="42"/>
  <c r="H2019" i="42"/>
  <c r="G1609" i="42"/>
  <c r="G1691" i="42"/>
  <c r="H1281" i="42"/>
  <c r="G1363" i="42"/>
  <c r="H1527" i="42"/>
  <c r="H1773" i="42"/>
  <c r="G1937" i="42"/>
  <c r="I1445" i="42"/>
  <c r="H1445" i="42"/>
  <c r="G2019" i="42"/>
  <c r="G1527" i="42"/>
  <c r="H1363" i="42"/>
  <c r="H1609" i="42"/>
  <c r="I1773" i="42"/>
  <c r="I2019" i="42"/>
  <c r="H1691" i="42"/>
  <c r="G1445" i="42"/>
  <c r="I1691" i="42"/>
  <c r="I1363" i="42"/>
  <c r="I1609" i="42"/>
  <c r="H1855" i="42"/>
  <c r="H1937" i="42"/>
  <c r="G1855" i="42"/>
  <c r="I1855" i="42"/>
  <c r="I1281" i="42"/>
  <c r="I1937" i="42"/>
  <c r="M216" i="54"/>
  <c r="I216" i="54" s="1"/>
  <c r="L52" i="52"/>
  <c r="H52" i="52" s="1"/>
  <c r="L52" i="53"/>
  <c r="H52" i="53" s="1"/>
  <c r="K52" i="59"/>
  <c r="G52" i="59" s="1"/>
  <c r="M134" i="52"/>
  <c r="I134" i="52" s="1"/>
  <c r="K52" i="53"/>
  <c r="G52" i="53" s="1"/>
  <c r="M134" i="55"/>
  <c r="I134" i="55" s="1"/>
  <c r="L216" i="53"/>
  <c r="H216" i="53" s="1"/>
  <c r="L216" i="56"/>
  <c r="H216" i="56" s="1"/>
  <c r="K134" i="51"/>
  <c r="G134" i="51" s="1"/>
  <c r="M298" i="56"/>
  <c r="I298" i="56" s="1"/>
  <c r="L298" i="59"/>
  <c r="H298" i="59" s="1"/>
  <c r="K216" i="51"/>
  <c r="G216" i="51" s="1"/>
  <c r="L380" i="53"/>
  <c r="H380" i="53" s="1"/>
  <c r="M298" i="51"/>
  <c r="I298" i="51" s="1"/>
  <c r="L298" i="57"/>
  <c r="H298" i="57" s="1"/>
  <c r="M544" i="54"/>
  <c r="I544" i="54" s="1"/>
  <c r="L380" i="58"/>
  <c r="H380" i="58" s="1"/>
  <c r="K544" i="58"/>
  <c r="G544" i="58" s="1"/>
  <c r="L544" i="53"/>
  <c r="H544" i="53" s="1"/>
  <c r="M462" i="58"/>
  <c r="I462" i="58" s="1"/>
  <c r="L462" i="52"/>
  <c r="H462" i="52" s="1"/>
  <c r="M462" i="59"/>
  <c r="I462" i="59" s="1"/>
  <c r="L544" i="50"/>
  <c r="H544" i="50" s="1"/>
  <c r="K544" i="57"/>
  <c r="G544" i="57" s="1"/>
  <c r="L544" i="55"/>
  <c r="H544" i="55" s="1"/>
  <c r="L52" i="55"/>
  <c r="H52" i="55" s="1"/>
  <c r="K134" i="52"/>
  <c r="G134" i="52" s="1"/>
  <c r="K134" i="59"/>
  <c r="G134" i="59" s="1"/>
  <c r="L298" i="52"/>
  <c r="H298" i="52" s="1"/>
  <c r="M298" i="55"/>
  <c r="I298" i="55" s="1"/>
  <c r="K462" i="58"/>
  <c r="G462" i="58" s="1"/>
  <c r="M462" i="50"/>
  <c r="I462" i="50" s="1"/>
  <c r="L52" i="57"/>
  <c r="H52" i="57" s="1"/>
  <c r="L134" i="58"/>
  <c r="H134" i="58" s="1"/>
  <c r="M216" i="52"/>
  <c r="I216" i="52" s="1"/>
  <c r="K380" i="56"/>
  <c r="G380" i="56" s="1"/>
  <c r="L544" i="58"/>
  <c r="H544" i="58" s="1"/>
  <c r="K462" i="59"/>
  <c r="G462" i="59" s="1"/>
  <c r="M134" i="57"/>
  <c r="I134" i="57" s="1"/>
  <c r="K134" i="56"/>
  <c r="G134" i="56" s="1"/>
  <c r="L298" i="56"/>
  <c r="H298" i="56" s="1"/>
  <c r="L462" i="54"/>
  <c r="H462" i="54" s="1"/>
  <c r="K462" i="56"/>
  <c r="G462" i="56" s="1"/>
  <c r="M462" i="57"/>
  <c r="I462" i="57" s="1"/>
  <c r="K52" i="57"/>
  <c r="G52" i="57" s="1"/>
  <c r="K134" i="58"/>
  <c r="G134" i="58" s="1"/>
  <c r="K216" i="59"/>
  <c r="G216" i="59" s="1"/>
  <c r="L216" i="55"/>
  <c r="H216" i="55" s="1"/>
  <c r="M380" i="52"/>
  <c r="I380" i="52" s="1"/>
  <c r="L462" i="59"/>
  <c r="H462" i="59" s="1"/>
  <c r="L462" i="50"/>
  <c r="H462" i="50" s="1"/>
  <c r="L52" i="50"/>
  <c r="H52" i="50" s="1"/>
  <c r="L216" i="54"/>
  <c r="H216" i="54" s="1"/>
  <c r="L134" i="57"/>
  <c r="H134" i="57" s="1"/>
  <c r="L134" i="54"/>
  <c r="H134" i="54" s="1"/>
  <c r="M52" i="56"/>
  <c r="I52" i="56" s="1"/>
  <c r="M134" i="58"/>
  <c r="I134" i="58" s="1"/>
  <c r="K134" i="54"/>
  <c r="G134" i="54" s="1"/>
  <c r="L134" i="55"/>
  <c r="H134" i="55" s="1"/>
  <c r="L216" i="59"/>
  <c r="H216" i="59" s="1"/>
  <c r="L134" i="59"/>
  <c r="H134" i="59" s="1"/>
  <c r="K216" i="52"/>
  <c r="G216" i="52" s="1"/>
  <c r="M298" i="59"/>
  <c r="I298" i="59" s="1"/>
  <c r="L298" i="58"/>
  <c r="H298" i="58" s="1"/>
  <c r="M216" i="57"/>
  <c r="I216" i="57" s="1"/>
  <c r="M380" i="59"/>
  <c r="I380" i="59" s="1"/>
  <c r="K380" i="59"/>
  <c r="G380" i="59" s="1"/>
  <c r="M298" i="50"/>
  <c r="I298" i="50" s="1"/>
  <c r="K462" i="54"/>
  <c r="G462" i="54" s="1"/>
  <c r="L380" i="51"/>
  <c r="H380" i="51" s="1"/>
  <c r="K544" i="52"/>
  <c r="G544" i="52" s="1"/>
  <c r="M380" i="55"/>
  <c r="I380" i="55" s="1"/>
  <c r="K462" i="52"/>
  <c r="G462" i="52" s="1"/>
  <c r="L462" i="53"/>
  <c r="H462" i="53" s="1"/>
  <c r="K380" i="50"/>
  <c r="G380" i="50" s="1"/>
  <c r="K544" i="51"/>
  <c r="G544" i="51" s="1"/>
  <c r="L544" i="51"/>
  <c r="H544" i="51" s="1"/>
  <c r="L462" i="51"/>
  <c r="H462" i="51" s="1"/>
  <c r="M52" i="51"/>
  <c r="I52" i="51" s="1"/>
  <c r="M52" i="57"/>
  <c r="I52" i="57" s="1"/>
  <c r="M134" i="51"/>
  <c r="I134" i="51" s="1"/>
  <c r="K298" i="56"/>
  <c r="G298" i="56" s="1"/>
  <c r="L298" i="50"/>
  <c r="H298" i="50" s="1"/>
  <c r="M462" i="53"/>
  <c r="I462" i="53" s="1"/>
  <c r="K544" i="50"/>
  <c r="G544" i="50" s="1"/>
  <c r="K52" i="58"/>
  <c r="G52" i="58" s="1"/>
  <c r="K134" i="50"/>
  <c r="G134" i="50" s="1"/>
  <c r="K298" i="53"/>
  <c r="G298" i="53" s="1"/>
  <c r="L216" i="57"/>
  <c r="H216" i="57" s="1"/>
  <c r="L298" i="55"/>
  <c r="H298" i="55" s="1"/>
  <c r="M380" i="57"/>
  <c r="I380" i="57" s="1"/>
  <c r="M544" i="55"/>
  <c r="I544" i="55" s="1"/>
  <c r="M298" i="54"/>
  <c r="I298" i="54" s="1"/>
  <c r="L52" i="59"/>
  <c r="H52" i="59" s="1"/>
  <c r="L134" i="51"/>
  <c r="H134" i="51" s="1"/>
  <c r="M380" i="54"/>
  <c r="I380" i="54" s="1"/>
  <c r="M298" i="57"/>
  <c r="I298" i="57" s="1"/>
  <c r="L462" i="58"/>
  <c r="H462" i="58" s="1"/>
  <c r="L462" i="55"/>
  <c r="H462" i="55" s="1"/>
  <c r="M134" i="54"/>
  <c r="I134" i="54" s="1"/>
  <c r="L216" i="58"/>
  <c r="H216" i="58" s="1"/>
  <c r="M298" i="52"/>
  <c r="I298" i="52" s="1"/>
  <c r="K298" i="55"/>
  <c r="G298" i="55" s="1"/>
  <c r="L544" i="56"/>
  <c r="H544" i="56" s="1"/>
  <c r="M544" i="59"/>
  <c r="I544" i="59" s="1"/>
  <c r="K52" i="50"/>
  <c r="G52" i="50" s="1"/>
  <c r="M52" i="58"/>
  <c r="I52" i="58" s="1"/>
  <c r="L52" i="58"/>
  <c r="H52" i="58" s="1"/>
  <c r="K52" i="55"/>
  <c r="G52" i="55" s="1"/>
  <c r="L52" i="54"/>
  <c r="H52" i="54" s="1"/>
  <c r="K52" i="54"/>
  <c r="G52" i="54" s="1"/>
  <c r="L52" i="56"/>
  <c r="H52" i="56" s="1"/>
  <c r="M134" i="50"/>
  <c r="I134" i="50" s="1"/>
  <c r="M216" i="53"/>
  <c r="I216" i="53" s="1"/>
  <c r="L134" i="56"/>
  <c r="H134" i="56" s="1"/>
  <c r="K216" i="50"/>
  <c r="G216" i="50" s="1"/>
  <c r="M298" i="58"/>
  <c r="I298" i="58" s="1"/>
  <c r="M216" i="55"/>
  <c r="I216" i="55" s="1"/>
  <c r="M216" i="51"/>
  <c r="I216" i="51" s="1"/>
  <c r="L380" i="56"/>
  <c r="H380" i="56" s="1"/>
  <c r="L380" i="52"/>
  <c r="H380" i="52" s="1"/>
  <c r="K298" i="57"/>
  <c r="G298" i="57" s="1"/>
  <c r="M380" i="53"/>
  <c r="I380" i="53" s="1"/>
  <c r="K462" i="53"/>
  <c r="G462" i="53" s="1"/>
  <c r="K544" i="56"/>
  <c r="G544" i="56" s="1"/>
  <c r="M380" i="50"/>
  <c r="I380" i="50" s="1"/>
  <c r="L380" i="50"/>
  <c r="H380" i="50" s="1"/>
  <c r="K380" i="57"/>
  <c r="G380" i="57" s="1"/>
  <c r="K544" i="59"/>
  <c r="G544" i="59" s="1"/>
  <c r="M462" i="55"/>
  <c r="I462" i="55" s="1"/>
  <c r="K462" i="55"/>
  <c r="G462" i="55" s="1"/>
  <c r="L544" i="57"/>
  <c r="H544" i="57" s="1"/>
  <c r="K134" i="57"/>
  <c r="G134" i="57" s="1"/>
  <c r="M216" i="56"/>
  <c r="I216" i="56" s="1"/>
  <c r="K298" i="58"/>
  <c r="G298" i="58" s="1"/>
  <c r="L380" i="59"/>
  <c r="H380" i="59" s="1"/>
  <c r="K380" i="51"/>
  <c r="G380" i="51" s="1"/>
  <c r="K544" i="53"/>
  <c r="G544" i="53" s="1"/>
  <c r="K298" i="54"/>
  <c r="G298" i="54" s="1"/>
  <c r="M52" i="52"/>
  <c r="I52" i="52" s="1"/>
  <c r="K216" i="53"/>
  <c r="G216" i="53" s="1"/>
  <c r="K298" i="59"/>
  <c r="G298" i="59" s="1"/>
  <c r="M380" i="56"/>
  <c r="I380" i="56" s="1"/>
  <c r="L544" i="59"/>
  <c r="H544" i="59" s="1"/>
  <c r="M544" i="51"/>
  <c r="I544" i="51" s="1"/>
  <c r="M52" i="53"/>
  <c r="I52" i="53" s="1"/>
  <c r="M216" i="58"/>
  <c r="I216" i="58" s="1"/>
  <c r="M216" i="50"/>
  <c r="I216" i="50" s="1"/>
  <c r="K380" i="58"/>
  <c r="G380" i="58" s="1"/>
  <c r="L544" i="52"/>
  <c r="H544" i="52" s="1"/>
  <c r="M380" i="51"/>
  <c r="I380" i="51" s="1"/>
  <c r="K134" i="53"/>
  <c r="G134" i="53" s="1"/>
  <c r="M134" i="56"/>
  <c r="I134" i="56" s="1"/>
  <c r="M298" i="53"/>
  <c r="I298" i="53" s="1"/>
  <c r="L544" i="54"/>
  <c r="H544" i="54" s="1"/>
  <c r="M544" i="56"/>
  <c r="I544" i="56" s="1"/>
  <c r="K462" i="50"/>
  <c r="G462" i="50" s="1"/>
  <c r="M52" i="50"/>
  <c r="I52" i="50" s="1"/>
  <c r="K52" i="51"/>
  <c r="G52" i="51" s="1"/>
  <c r="K52" i="52"/>
  <c r="G52" i="52" s="1"/>
  <c r="M134" i="53"/>
  <c r="I134" i="53" s="1"/>
  <c r="M52" i="59"/>
  <c r="I52" i="59" s="1"/>
  <c r="K52" i="56"/>
  <c r="G52" i="56" s="1"/>
  <c r="L134" i="52"/>
  <c r="H134" i="52" s="1"/>
  <c r="K134" i="55"/>
  <c r="G134" i="55" s="1"/>
  <c r="M216" i="59"/>
  <c r="I216" i="59" s="1"/>
  <c r="K216" i="56"/>
  <c r="G216" i="56" s="1"/>
  <c r="K298" i="52"/>
  <c r="G298" i="52" s="1"/>
  <c r="K380" i="54"/>
  <c r="G380" i="54" s="1"/>
  <c r="K216" i="57"/>
  <c r="G216" i="57" s="1"/>
  <c r="L216" i="51"/>
  <c r="H216" i="51" s="1"/>
  <c r="K380" i="53"/>
  <c r="G380" i="53" s="1"/>
  <c r="L298" i="51"/>
  <c r="H298" i="51" s="1"/>
  <c r="M380" i="58"/>
  <c r="I380" i="58" s="1"/>
  <c r="K544" i="54"/>
  <c r="G544" i="54" s="1"/>
  <c r="M544" i="58"/>
  <c r="I544" i="58" s="1"/>
  <c r="M544" i="53"/>
  <c r="I544" i="53" s="1"/>
  <c r="L462" i="56"/>
  <c r="H462" i="56" s="1"/>
  <c r="L380" i="55"/>
  <c r="H380" i="55" s="1"/>
  <c r="M462" i="52"/>
  <c r="I462" i="52" s="1"/>
  <c r="K544" i="55"/>
  <c r="G544" i="55" s="1"/>
  <c r="L462" i="57"/>
  <c r="H462" i="57" s="1"/>
  <c r="M544" i="57"/>
  <c r="I544" i="57" s="1"/>
  <c r="L134" i="53"/>
  <c r="H134" i="53" s="1"/>
  <c r="L134" i="50"/>
  <c r="H134" i="50" s="1"/>
  <c r="L298" i="53"/>
  <c r="H298" i="53" s="1"/>
  <c r="K298" i="51"/>
  <c r="G298" i="51" s="1"/>
  <c r="K380" i="55"/>
  <c r="G380" i="55" s="1"/>
  <c r="K462" i="51"/>
  <c r="G462" i="51" s="1"/>
  <c r="M52" i="55"/>
  <c r="I52" i="55" s="1"/>
  <c r="K216" i="58"/>
  <c r="G216" i="58" s="1"/>
  <c r="L216" i="50"/>
  <c r="H216" i="50" s="1"/>
  <c r="K298" i="50"/>
  <c r="G298" i="50" s="1"/>
  <c r="M544" i="52"/>
  <c r="I544" i="52" s="1"/>
  <c r="M544" i="50"/>
  <c r="I544" i="50" s="1"/>
  <c r="L52" i="51"/>
  <c r="H52" i="51" s="1"/>
  <c r="M52" i="54"/>
  <c r="I52" i="54" s="1"/>
  <c r="L216" i="52"/>
  <c r="H216" i="52" s="1"/>
  <c r="L380" i="54"/>
  <c r="H380" i="54" s="1"/>
  <c r="K380" i="52"/>
  <c r="G380" i="52" s="1"/>
  <c r="L380" i="57"/>
  <c r="H380" i="57" s="1"/>
  <c r="M462" i="51"/>
  <c r="I462" i="51" s="1"/>
  <c r="L298" i="54"/>
  <c r="H298" i="54" s="1"/>
  <c r="K216" i="54"/>
  <c r="G216" i="54" s="1"/>
  <c r="M134" i="59"/>
  <c r="I134" i="59" s="1"/>
  <c r="K216" i="55"/>
  <c r="G216" i="55" s="1"/>
  <c r="M462" i="54"/>
  <c r="I462" i="54" s="1"/>
  <c r="M462" i="56"/>
  <c r="I462" i="56" s="1"/>
  <c r="K462" i="57"/>
  <c r="G462" i="57" s="1"/>
  <c r="M133" i="48"/>
  <c r="I133" i="48" s="1"/>
  <c r="M379" i="48"/>
  <c r="I379" i="48" s="1"/>
  <c r="M543" i="48"/>
  <c r="I543" i="48" s="1"/>
  <c r="K215" i="48"/>
  <c r="G215" i="48" s="1"/>
  <c r="L51" i="48"/>
  <c r="H51" i="48" s="1"/>
  <c r="M461" i="48"/>
  <c r="I461" i="48" s="1"/>
  <c r="L133" i="48"/>
  <c r="H133" i="48" s="1"/>
  <c r="K133" i="48"/>
  <c r="G133" i="48" s="1"/>
  <c r="K379" i="48"/>
  <c r="G379" i="48" s="1"/>
  <c r="L297" i="48"/>
  <c r="H297" i="48" s="1"/>
  <c r="K297" i="48"/>
  <c r="G297" i="48" s="1"/>
  <c r="L215" i="48"/>
  <c r="H215" i="48" s="1"/>
  <c r="L379" i="48"/>
  <c r="H379" i="48" s="1"/>
  <c r="M51" i="48"/>
  <c r="I51" i="48" s="1"/>
  <c r="M297" i="48"/>
  <c r="I297" i="48" s="1"/>
  <c r="K543" i="48"/>
  <c r="G543" i="48" s="1"/>
  <c r="M215" i="48"/>
  <c r="I215" i="48" s="1"/>
  <c r="L461" i="48"/>
  <c r="H461" i="48" s="1"/>
  <c r="K461" i="48"/>
  <c r="G461" i="48" s="1"/>
  <c r="L543" i="48"/>
  <c r="H543" i="48" s="1"/>
  <c r="K51" i="48"/>
  <c r="G51" i="48" s="1"/>
  <c r="L59" i="41"/>
  <c r="K59" i="41"/>
  <c r="J135" i="45"/>
  <c r="F135" i="45" s="1"/>
  <c r="J627" i="45"/>
  <c r="F627" i="45" s="1"/>
  <c r="J299" i="45"/>
  <c r="F299" i="45" s="1"/>
  <c r="L463" i="45"/>
  <c r="H463" i="45" s="1"/>
  <c r="L53" i="45"/>
  <c r="H53" i="45" s="1"/>
  <c r="I463" i="42"/>
  <c r="G463" i="42"/>
  <c r="H381" i="42"/>
  <c r="H873" i="42"/>
  <c r="G1119" i="42"/>
  <c r="K463" i="45"/>
  <c r="G463" i="45" s="1"/>
  <c r="H791" i="42"/>
  <c r="L627" i="45"/>
  <c r="H627" i="45" s="1"/>
  <c r="H545" i="42"/>
  <c r="G1201" i="42"/>
  <c r="K135" i="45"/>
  <c r="G135" i="45" s="1"/>
  <c r="I791" i="42"/>
  <c r="J545" i="45"/>
  <c r="F545" i="45" s="1"/>
  <c r="H135" i="42"/>
  <c r="J463" i="45"/>
  <c r="F463" i="45" s="1"/>
  <c r="K545" i="45"/>
  <c r="G545" i="45" s="1"/>
  <c r="K299" i="45"/>
  <c r="G299" i="45" s="1"/>
  <c r="J217" i="45"/>
  <c r="F217" i="45" s="1"/>
  <c r="G53" i="42"/>
  <c r="I299" i="42"/>
  <c r="G217" i="42"/>
  <c r="G709" i="42"/>
  <c r="I873" i="42"/>
  <c r="H1119" i="42"/>
  <c r="L299" i="45"/>
  <c r="H299" i="45" s="1"/>
  <c r="H217" i="42"/>
  <c r="L217" i="45"/>
  <c r="H217" i="45" s="1"/>
  <c r="G627" i="42"/>
  <c r="J53" i="45"/>
  <c r="F53" i="45" s="1"/>
  <c r="I135" i="42"/>
  <c r="I1037" i="42"/>
  <c r="L135" i="45"/>
  <c r="H135" i="45" s="1"/>
  <c r="I217" i="42"/>
  <c r="K53" i="45"/>
  <c r="G53" i="45" s="1"/>
  <c r="J791" i="45"/>
  <c r="F791" i="45" s="1"/>
  <c r="K627" i="45"/>
  <c r="G627" i="45" s="1"/>
  <c r="J709" i="45"/>
  <c r="F709" i="45" s="1"/>
  <c r="H53" i="42"/>
  <c r="G135" i="42"/>
  <c r="G545" i="42"/>
  <c r="I709" i="42"/>
  <c r="I955" i="42"/>
  <c r="I1119" i="42"/>
  <c r="K791" i="45"/>
  <c r="G791" i="45" s="1"/>
  <c r="I627" i="42"/>
  <c r="I1201" i="42"/>
  <c r="K709" i="45"/>
  <c r="G709" i="45" s="1"/>
  <c r="G791" i="42"/>
  <c r="L873" i="45"/>
  <c r="H873" i="45" s="1"/>
  <c r="I545" i="42"/>
  <c r="K381" i="45"/>
  <c r="G381" i="45" s="1"/>
  <c r="G873" i="42"/>
  <c r="J381" i="45"/>
  <c r="F381" i="45" s="1"/>
  <c r="J873" i="45"/>
  <c r="F873" i="45" s="1"/>
  <c r="K873" i="45"/>
  <c r="G873" i="45" s="1"/>
  <c r="L381" i="45"/>
  <c r="H381" i="45" s="1"/>
  <c r="I53" i="42"/>
  <c r="I381" i="42"/>
  <c r="G381" i="42"/>
  <c r="H709" i="42"/>
  <c r="H955" i="42"/>
  <c r="H1201" i="42"/>
  <c r="L709" i="45"/>
  <c r="H709" i="45" s="1"/>
  <c r="H463" i="42"/>
  <c r="G955" i="42"/>
  <c r="L545" i="45"/>
  <c r="H545" i="45" s="1"/>
  <c r="H299" i="42"/>
  <c r="G1037" i="42"/>
  <c r="K217" i="45"/>
  <c r="G217" i="45" s="1"/>
  <c r="G299" i="42"/>
  <c r="L791" i="45"/>
  <c r="H791" i="45" s="1"/>
  <c r="H627" i="42"/>
  <c r="H1037" i="42"/>
  <c r="H61" i="41"/>
  <c r="D62" i="41"/>
  <c r="G61" i="41"/>
  <c r="E61" i="41"/>
  <c r="F61" i="41"/>
  <c r="L53" i="50" l="1"/>
  <c r="H53" i="50" s="1"/>
  <c r="K135" i="55"/>
  <c r="G135" i="55" s="1"/>
  <c r="M53" i="54"/>
  <c r="I53" i="54" s="1"/>
  <c r="K53" i="56"/>
  <c r="G53" i="56" s="1"/>
  <c r="L53" i="55"/>
  <c r="H53" i="55" s="1"/>
  <c r="M135" i="53"/>
  <c r="I135" i="53" s="1"/>
  <c r="K135" i="50"/>
  <c r="G135" i="50" s="1"/>
  <c r="M299" i="50"/>
  <c r="I299" i="50" s="1"/>
  <c r="L135" i="56"/>
  <c r="H135" i="56" s="1"/>
  <c r="L217" i="50"/>
  <c r="H217" i="50" s="1"/>
  <c r="M299" i="58"/>
  <c r="I299" i="58" s="1"/>
  <c r="L299" i="54"/>
  <c r="H299" i="54" s="1"/>
  <c r="K217" i="52"/>
  <c r="G217" i="52" s="1"/>
  <c r="K381" i="50"/>
  <c r="G381" i="50" s="1"/>
  <c r="M381" i="59"/>
  <c r="I381" i="59" s="1"/>
  <c r="M381" i="55"/>
  <c r="I381" i="55" s="1"/>
  <c r="L299" i="53"/>
  <c r="H299" i="53" s="1"/>
  <c r="M463" i="55"/>
  <c r="I463" i="55" s="1"/>
  <c r="L545" i="58"/>
  <c r="H545" i="58" s="1"/>
  <c r="K381" i="56"/>
  <c r="G381" i="56" s="1"/>
  <c r="K463" i="55"/>
  <c r="G463" i="55" s="1"/>
  <c r="M463" i="56"/>
  <c r="I463" i="56" s="1"/>
  <c r="K381" i="52"/>
  <c r="G381" i="52" s="1"/>
  <c r="L463" i="53"/>
  <c r="H463" i="53" s="1"/>
  <c r="L463" i="52"/>
  <c r="H463" i="52" s="1"/>
  <c r="M463" i="57"/>
  <c r="I463" i="57" s="1"/>
  <c r="M135" i="58"/>
  <c r="I135" i="58" s="1"/>
  <c r="K135" i="58"/>
  <c r="G135" i="58" s="1"/>
  <c r="M217" i="58"/>
  <c r="I217" i="58" s="1"/>
  <c r="L545" i="54"/>
  <c r="H545" i="54" s="1"/>
  <c r="K463" i="50"/>
  <c r="G463" i="50" s="1"/>
  <c r="K545" i="55"/>
  <c r="G545" i="55" s="1"/>
  <c r="K545" i="57"/>
  <c r="G545" i="57" s="1"/>
  <c r="M53" i="58"/>
  <c r="I53" i="58" s="1"/>
  <c r="K217" i="50"/>
  <c r="G217" i="50" s="1"/>
  <c r="K299" i="54"/>
  <c r="G299" i="54" s="1"/>
  <c r="L381" i="55"/>
  <c r="H381" i="55" s="1"/>
  <c r="K299" i="51"/>
  <c r="G299" i="51" s="1"/>
  <c r="M463" i="52"/>
  <c r="I463" i="52" s="1"/>
  <c r="M53" i="51"/>
  <c r="I53" i="51" s="1"/>
  <c r="K53" i="54"/>
  <c r="G53" i="54" s="1"/>
  <c r="K217" i="54"/>
  <c r="G217" i="54" s="1"/>
  <c r="L299" i="55"/>
  <c r="H299" i="55" s="1"/>
  <c r="M463" i="54"/>
  <c r="I463" i="54" s="1"/>
  <c r="K545" i="50"/>
  <c r="G545" i="50" s="1"/>
  <c r="L545" i="51"/>
  <c r="H545" i="51" s="1"/>
  <c r="L53" i="51"/>
  <c r="H53" i="51" s="1"/>
  <c r="L217" i="54"/>
  <c r="H217" i="54" s="1"/>
  <c r="K217" i="53"/>
  <c r="G217" i="53" s="1"/>
  <c r="K381" i="55"/>
  <c r="G381" i="55" s="1"/>
  <c r="L545" i="59"/>
  <c r="H545" i="59" s="1"/>
  <c r="M463" i="51"/>
  <c r="I463" i="51" s="1"/>
  <c r="L135" i="51"/>
  <c r="H135" i="51" s="1"/>
  <c r="K53" i="58"/>
  <c r="G53" i="58" s="1"/>
  <c r="M135" i="54"/>
  <c r="I135" i="54" s="1"/>
  <c r="L53" i="53"/>
  <c r="H53" i="53" s="1"/>
  <c r="L53" i="57"/>
  <c r="H53" i="57" s="1"/>
  <c r="K53" i="59"/>
  <c r="G53" i="59" s="1"/>
  <c r="M217" i="50"/>
  <c r="I217" i="50" s="1"/>
  <c r="K135" i="56"/>
  <c r="G135" i="56" s="1"/>
  <c r="K381" i="54"/>
  <c r="G381" i="54" s="1"/>
  <c r="M135" i="57"/>
  <c r="I135" i="57" s="1"/>
  <c r="M135" i="52"/>
  <c r="I135" i="52" s="1"/>
  <c r="M299" i="55"/>
  <c r="I299" i="55" s="1"/>
  <c r="L217" i="57"/>
  <c r="H217" i="57" s="1"/>
  <c r="M299" i="53"/>
  <c r="I299" i="53" s="1"/>
  <c r="L217" i="51"/>
  <c r="H217" i="51" s="1"/>
  <c r="K381" i="58"/>
  <c r="G381" i="58" s="1"/>
  <c r="M545" i="55"/>
  <c r="I545" i="55" s="1"/>
  <c r="M463" i="59"/>
  <c r="I463" i="59" s="1"/>
  <c r="M545" i="50"/>
  <c r="I545" i="50" s="1"/>
  <c r="M299" i="51"/>
  <c r="I299" i="51" s="1"/>
  <c r="K545" i="58"/>
  <c r="G545" i="58" s="1"/>
  <c r="M545" i="53"/>
  <c r="I545" i="53" s="1"/>
  <c r="L545" i="56"/>
  <c r="H545" i="56" s="1"/>
  <c r="L381" i="51"/>
  <c r="H381" i="51" s="1"/>
  <c r="L545" i="57"/>
  <c r="H545" i="57" s="1"/>
  <c r="L545" i="52"/>
  <c r="H545" i="52" s="1"/>
  <c r="M53" i="53"/>
  <c r="I53" i="53" s="1"/>
  <c r="M135" i="50"/>
  <c r="I135" i="50" s="1"/>
  <c r="K135" i="52"/>
  <c r="G135" i="52" s="1"/>
  <c r="M299" i="56"/>
  <c r="I299" i="56" s="1"/>
  <c r="L299" i="57"/>
  <c r="H299" i="57" s="1"/>
  <c r="M381" i="52"/>
  <c r="I381" i="52" s="1"/>
  <c r="M53" i="50"/>
  <c r="I53" i="50" s="1"/>
  <c r="L53" i="52"/>
  <c r="H53" i="52" s="1"/>
  <c r="L381" i="54"/>
  <c r="H381" i="54" s="1"/>
  <c r="L299" i="58"/>
  <c r="H299" i="58" s="1"/>
  <c r="L381" i="58"/>
  <c r="H381" i="58" s="1"/>
  <c r="L381" i="56"/>
  <c r="H381" i="56" s="1"/>
  <c r="M545" i="56"/>
  <c r="I545" i="56" s="1"/>
  <c r="L463" i="57"/>
  <c r="H463" i="57" s="1"/>
  <c r="M53" i="52"/>
  <c r="I53" i="52" s="1"/>
  <c r="K217" i="59"/>
  <c r="G217" i="59" s="1"/>
  <c r="L135" i="57"/>
  <c r="H135" i="57" s="1"/>
  <c r="K299" i="56"/>
  <c r="G299" i="56" s="1"/>
  <c r="L463" i="55"/>
  <c r="H463" i="55" s="1"/>
  <c r="K545" i="53"/>
  <c r="G545" i="53" s="1"/>
  <c r="M545" i="52"/>
  <c r="I545" i="52" s="1"/>
  <c r="K53" i="50"/>
  <c r="G53" i="50" s="1"/>
  <c r="L135" i="58"/>
  <c r="H135" i="58" s="1"/>
  <c r="K217" i="56"/>
  <c r="G217" i="56" s="1"/>
  <c r="L299" i="59"/>
  <c r="H299" i="59" s="1"/>
  <c r="M381" i="58"/>
  <c r="I381" i="58" s="1"/>
  <c r="K463" i="58"/>
  <c r="G463" i="58" s="1"/>
  <c r="L381" i="52"/>
  <c r="H381" i="52" s="1"/>
  <c r="K135" i="51"/>
  <c r="G135" i="51" s="1"/>
  <c r="K53" i="57"/>
  <c r="G53" i="57" s="1"/>
  <c r="L135" i="54"/>
  <c r="H135" i="54" s="1"/>
  <c r="M53" i="55"/>
  <c r="I53" i="55" s="1"/>
  <c r="K53" i="51"/>
  <c r="G53" i="51" s="1"/>
  <c r="K135" i="53"/>
  <c r="G135" i="53" s="1"/>
  <c r="M135" i="56"/>
  <c r="I135" i="56" s="1"/>
  <c r="L217" i="59"/>
  <c r="H217" i="59" s="1"/>
  <c r="K135" i="59"/>
  <c r="G135" i="59" s="1"/>
  <c r="M299" i="59"/>
  <c r="I299" i="59" s="1"/>
  <c r="K135" i="57"/>
  <c r="G135" i="57" s="1"/>
  <c r="L217" i="53"/>
  <c r="H217" i="53" s="1"/>
  <c r="M381" i="50"/>
  <c r="I381" i="50" s="1"/>
  <c r="M217" i="51"/>
  <c r="I217" i="51" s="1"/>
  <c r="M217" i="57"/>
  <c r="I217" i="57" s="1"/>
  <c r="K381" i="59"/>
  <c r="G381" i="59" s="1"/>
  <c r="L463" i="50"/>
  <c r="H463" i="50" s="1"/>
  <c r="L463" i="58"/>
  <c r="H463" i="58" s="1"/>
  <c r="M381" i="53"/>
  <c r="I381" i="53" s="1"/>
  <c r="M463" i="58"/>
  <c r="I463" i="58" s="1"/>
  <c r="M545" i="59"/>
  <c r="I545" i="59" s="1"/>
  <c r="L463" i="56"/>
  <c r="H463" i="56" s="1"/>
  <c r="K381" i="51"/>
  <c r="G381" i="51" s="1"/>
  <c r="L381" i="57"/>
  <c r="H381" i="57" s="1"/>
  <c r="L463" i="51"/>
  <c r="H463" i="51" s="1"/>
  <c r="K463" i="57"/>
  <c r="G463" i="57" s="1"/>
  <c r="M217" i="55"/>
  <c r="I217" i="55" s="1"/>
  <c r="L135" i="50"/>
  <c r="H135" i="50" s="1"/>
  <c r="L135" i="59"/>
  <c r="H135" i="59" s="1"/>
  <c r="K463" i="54"/>
  <c r="G463" i="54" s="1"/>
  <c r="L299" i="51"/>
  <c r="H299" i="51" s="1"/>
  <c r="M381" i="51"/>
  <c r="I381" i="51" s="1"/>
  <c r="M135" i="51"/>
  <c r="I135" i="51" s="1"/>
  <c r="L135" i="55"/>
  <c r="H135" i="55" s="1"/>
  <c r="K299" i="58"/>
  <c r="G299" i="58" s="1"/>
  <c r="L381" i="50"/>
  <c r="H381" i="50" s="1"/>
  <c r="K463" i="59"/>
  <c r="G463" i="59" s="1"/>
  <c r="M299" i="57"/>
  <c r="I299" i="57" s="1"/>
  <c r="K463" i="51"/>
  <c r="G463" i="51" s="1"/>
  <c r="K53" i="53"/>
  <c r="G53" i="53" s="1"/>
  <c r="L135" i="53"/>
  <c r="H135" i="53" s="1"/>
  <c r="L135" i="52"/>
  <c r="H135" i="52" s="1"/>
  <c r="L381" i="59"/>
  <c r="H381" i="59" s="1"/>
  <c r="K381" i="53"/>
  <c r="G381" i="53" s="1"/>
  <c r="M463" i="53"/>
  <c r="I463" i="53" s="1"/>
  <c r="K53" i="55"/>
  <c r="G53" i="55" s="1"/>
  <c r="M135" i="55"/>
  <c r="I135" i="55" s="1"/>
  <c r="K299" i="50"/>
  <c r="G299" i="50" s="1"/>
  <c r="M135" i="59"/>
  <c r="I135" i="59" s="1"/>
  <c r="L217" i="52"/>
  <c r="H217" i="52" s="1"/>
  <c r="K299" i="57"/>
  <c r="G299" i="57" s="1"/>
  <c r="M381" i="57"/>
  <c r="I381" i="57" s="1"/>
  <c r="L53" i="54"/>
  <c r="H53" i="54" s="1"/>
  <c r="K135" i="54"/>
  <c r="G135" i="54" s="1"/>
  <c r="L53" i="56"/>
  <c r="H53" i="56" s="1"/>
  <c r="M53" i="57"/>
  <c r="I53" i="57" s="1"/>
  <c r="K53" i="52"/>
  <c r="G53" i="52" s="1"/>
  <c r="L53" i="59"/>
  <c r="H53" i="59" s="1"/>
  <c r="L299" i="50"/>
  <c r="H299" i="50" s="1"/>
  <c r="M381" i="54"/>
  <c r="I381" i="54" s="1"/>
  <c r="K299" i="55"/>
  <c r="G299" i="55" s="1"/>
  <c r="K217" i="58"/>
  <c r="G217" i="58" s="1"/>
  <c r="K299" i="59"/>
  <c r="G299" i="59" s="1"/>
  <c r="M217" i="59"/>
  <c r="I217" i="59" s="1"/>
  <c r="K217" i="57"/>
  <c r="G217" i="57" s="1"/>
  <c r="K299" i="53"/>
  <c r="G299" i="53" s="1"/>
  <c r="M545" i="54"/>
  <c r="I545" i="54" s="1"/>
  <c r="L299" i="56"/>
  <c r="H299" i="56" s="1"/>
  <c r="L463" i="59"/>
  <c r="H463" i="59" s="1"/>
  <c r="M545" i="58"/>
  <c r="I545" i="58" s="1"/>
  <c r="L545" i="55"/>
  <c r="H545" i="55" s="1"/>
  <c r="L381" i="53"/>
  <c r="H381" i="53" s="1"/>
  <c r="K299" i="52"/>
  <c r="G299" i="52" s="1"/>
  <c r="L545" i="53"/>
  <c r="H545" i="53" s="1"/>
  <c r="K545" i="56"/>
  <c r="G545" i="56" s="1"/>
  <c r="K463" i="53"/>
  <c r="G463" i="53" s="1"/>
  <c r="M545" i="51"/>
  <c r="I545" i="51" s="1"/>
  <c r="K545" i="52"/>
  <c r="G545" i="52" s="1"/>
  <c r="L217" i="55"/>
  <c r="H217" i="55" s="1"/>
  <c r="M53" i="56"/>
  <c r="I53" i="56" s="1"/>
  <c r="M299" i="54"/>
  <c r="I299" i="54" s="1"/>
  <c r="M217" i="52"/>
  <c r="I217" i="52" s="1"/>
  <c r="L545" i="50"/>
  <c r="H545" i="50" s="1"/>
  <c r="K463" i="56"/>
  <c r="G463" i="56" s="1"/>
  <c r="K463" i="52"/>
  <c r="G463" i="52" s="1"/>
  <c r="K217" i="55"/>
  <c r="G217" i="55" s="1"/>
  <c r="L217" i="56"/>
  <c r="H217" i="56" s="1"/>
  <c r="M217" i="53"/>
  <c r="I217" i="53" s="1"/>
  <c r="K217" i="51"/>
  <c r="G217" i="51" s="1"/>
  <c r="L299" i="52"/>
  <c r="H299" i="52" s="1"/>
  <c r="K381" i="57"/>
  <c r="G381" i="57" s="1"/>
  <c r="L53" i="58"/>
  <c r="H53" i="58" s="1"/>
  <c r="M53" i="59"/>
  <c r="I53" i="59" s="1"/>
  <c r="M217" i="54"/>
  <c r="I217" i="54" s="1"/>
  <c r="K545" i="54"/>
  <c r="G545" i="54" s="1"/>
  <c r="M463" i="50"/>
  <c r="I463" i="50" s="1"/>
  <c r="M381" i="56"/>
  <c r="I381" i="56" s="1"/>
  <c r="M545" i="57"/>
  <c r="I545" i="57" s="1"/>
  <c r="M217" i="56"/>
  <c r="I217" i="56" s="1"/>
  <c r="L217" i="58"/>
  <c r="H217" i="58" s="1"/>
  <c r="L463" i="54"/>
  <c r="H463" i="54" s="1"/>
  <c r="M299" i="52"/>
  <c r="I299" i="52" s="1"/>
  <c r="K545" i="59"/>
  <c r="G545" i="59" s="1"/>
  <c r="K545" i="51"/>
  <c r="G545" i="51" s="1"/>
  <c r="J464" i="45"/>
  <c r="F464" i="45" s="1"/>
  <c r="L546" i="45"/>
  <c r="H546" i="45" s="1"/>
  <c r="K546" i="45"/>
  <c r="G546" i="45" s="1"/>
  <c r="K54" i="45"/>
  <c r="G54" i="45" s="1"/>
  <c r="I54" i="42"/>
  <c r="I300" i="42"/>
  <c r="I464" i="42"/>
  <c r="H710" i="42"/>
  <c r="I956" i="42"/>
  <c r="I1120" i="42"/>
  <c r="J54" i="45"/>
  <c r="F54" i="45" s="1"/>
  <c r="H382" i="42"/>
  <c r="J300" i="45"/>
  <c r="F300" i="45" s="1"/>
  <c r="I874" i="42"/>
  <c r="J546" i="45"/>
  <c r="F546" i="45" s="1"/>
  <c r="H628" i="42"/>
  <c r="J382" i="45"/>
  <c r="F382" i="45" s="1"/>
  <c r="G464" i="42"/>
  <c r="K136" i="45"/>
  <c r="G136" i="45" s="1"/>
  <c r="L136" i="45"/>
  <c r="H136" i="45" s="1"/>
  <c r="J710" i="45"/>
  <c r="F710" i="45" s="1"/>
  <c r="L628" i="45"/>
  <c r="H628" i="45" s="1"/>
  <c r="H54" i="42"/>
  <c r="H300" i="42"/>
  <c r="I546" i="42"/>
  <c r="G710" i="42"/>
  <c r="H956" i="42"/>
  <c r="G1202" i="42"/>
  <c r="K382" i="45"/>
  <c r="G382" i="45" s="1"/>
  <c r="I792" i="42"/>
  <c r="L710" i="45"/>
  <c r="H710" i="45" s="1"/>
  <c r="G218" i="42"/>
  <c r="H1038" i="42"/>
  <c r="J874" i="45"/>
  <c r="F874" i="45" s="1"/>
  <c r="K874" i="45"/>
  <c r="G874" i="45" s="1"/>
  <c r="G874" i="42"/>
  <c r="J628" i="45"/>
  <c r="F628" i="45" s="1"/>
  <c r="G54" i="42"/>
  <c r="H874" i="42"/>
  <c r="L218" i="45"/>
  <c r="H218" i="45" s="1"/>
  <c r="K710" i="45"/>
  <c r="G710" i="45" s="1"/>
  <c r="L792" i="45"/>
  <c r="H792" i="45" s="1"/>
  <c r="L464" i="45"/>
  <c r="H464" i="45" s="1"/>
  <c r="I136" i="42"/>
  <c r="G300" i="42"/>
  <c r="G546" i="42"/>
  <c r="G792" i="42"/>
  <c r="G956" i="42"/>
  <c r="H1202" i="42"/>
  <c r="J136" i="45"/>
  <c r="F136" i="45" s="1"/>
  <c r="H136" i="42"/>
  <c r="I1038" i="42"/>
  <c r="L382" i="45"/>
  <c r="H382" i="45" s="1"/>
  <c r="G628" i="42"/>
  <c r="K218" i="45"/>
  <c r="G218" i="45" s="1"/>
  <c r="H218" i="42"/>
  <c r="H1120" i="42"/>
  <c r="K300" i="45"/>
  <c r="G300" i="45" s="1"/>
  <c r="I218" i="42"/>
  <c r="G1120" i="42"/>
  <c r="L874" i="45"/>
  <c r="H874" i="45" s="1"/>
  <c r="K792" i="45"/>
  <c r="G792" i="45" s="1"/>
  <c r="L54" i="45"/>
  <c r="H54" i="45" s="1"/>
  <c r="K628" i="45"/>
  <c r="G628" i="45" s="1"/>
  <c r="G136" i="42"/>
  <c r="G382" i="42"/>
  <c r="H546" i="42"/>
  <c r="H792" i="42"/>
  <c r="G1038" i="42"/>
  <c r="I1202" i="42"/>
  <c r="K464" i="45"/>
  <c r="G464" i="45" s="1"/>
  <c r="I628" i="42"/>
  <c r="J218" i="45"/>
  <c r="F218" i="45" s="1"/>
  <c r="I382" i="42"/>
  <c r="L300" i="45"/>
  <c r="H300" i="45" s="1"/>
  <c r="H464" i="42"/>
  <c r="J792" i="45"/>
  <c r="F792" i="45" s="1"/>
  <c r="I710" i="42"/>
  <c r="F62" i="41"/>
  <c r="D63" i="41"/>
  <c r="H62" i="41"/>
  <c r="G62" i="41"/>
  <c r="E62" i="41"/>
  <c r="L53" i="61"/>
  <c r="H53" i="61" s="1"/>
  <c r="K463" i="61"/>
  <c r="G463" i="61" s="1"/>
  <c r="L873" i="61"/>
  <c r="H873" i="61" s="1"/>
  <c r="K545" i="61"/>
  <c r="G545" i="61" s="1"/>
  <c r="J463" i="61"/>
  <c r="F463" i="61" s="1"/>
  <c r="L463" i="61"/>
  <c r="H463" i="61" s="1"/>
  <c r="K135" i="61"/>
  <c r="G135" i="61" s="1"/>
  <c r="L545" i="61"/>
  <c r="H545" i="61" s="1"/>
  <c r="J299" i="61"/>
  <c r="F299" i="61" s="1"/>
  <c r="L299" i="61"/>
  <c r="H299" i="61" s="1"/>
  <c r="J217" i="61"/>
  <c r="F217" i="61" s="1"/>
  <c r="J53" i="61"/>
  <c r="F53" i="61" s="1"/>
  <c r="J709" i="61"/>
  <c r="F709" i="61" s="1"/>
  <c r="K791" i="61"/>
  <c r="G791" i="61" s="1"/>
  <c r="J381" i="61"/>
  <c r="F381" i="61" s="1"/>
  <c r="L381" i="61"/>
  <c r="H381" i="61" s="1"/>
  <c r="K381" i="61"/>
  <c r="G381" i="61" s="1"/>
  <c r="K53" i="61"/>
  <c r="G53" i="61" s="1"/>
  <c r="L791" i="61"/>
  <c r="H791" i="61" s="1"/>
  <c r="J873" i="61"/>
  <c r="F873" i="61" s="1"/>
  <c r="J545" i="61"/>
  <c r="F545" i="61" s="1"/>
  <c r="L217" i="61"/>
  <c r="H217" i="61" s="1"/>
  <c r="L709" i="61"/>
  <c r="H709" i="61" s="1"/>
  <c r="K217" i="61"/>
  <c r="G217" i="61" s="1"/>
  <c r="J791" i="61"/>
  <c r="F791" i="61" s="1"/>
  <c r="K299" i="61"/>
  <c r="G299" i="61" s="1"/>
  <c r="L135" i="61"/>
  <c r="H135" i="61" s="1"/>
  <c r="J627" i="61"/>
  <c r="F627" i="61" s="1"/>
  <c r="K627" i="61"/>
  <c r="G627" i="61" s="1"/>
  <c r="L627" i="61"/>
  <c r="H627" i="61" s="1"/>
  <c r="J135" i="61"/>
  <c r="F135" i="61" s="1"/>
  <c r="K873" i="61"/>
  <c r="G873" i="61" s="1"/>
  <c r="K709" i="61"/>
  <c r="G709" i="61" s="1"/>
  <c r="J61" i="41"/>
  <c r="S61" i="41"/>
  <c r="Q61" i="41"/>
  <c r="O61" i="41"/>
  <c r="M61" i="41"/>
  <c r="P61" i="41"/>
  <c r="I61" i="41"/>
  <c r="N61" i="41"/>
  <c r="R61" i="41"/>
  <c r="T61" i="41"/>
  <c r="H1282" i="42"/>
  <c r="G1528" i="42"/>
  <c r="G1692" i="42"/>
  <c r="I2020" i="42"/>
  <c r="H1856" i="42"/>
  <c r="G1610" i="42"/>
  <c r="G1856" i="42"/>
  <c r="H1692" i="42"/>
  <c r="I1282" i="42"/>
  <c r="I1528" i="42"/>
  <c r="I1774" i="42"/>
  <c r="G1938" i="42"/>
  <c r="I1610" i="42"/>
  <c r="G1282" i="42"/>
  <c r="G1364" i="42"/>
  <c r="H1528" i="42"/>
  <c r="G1774" i="42"/>
  <c r="H2020" i="42"/>
  <c r="I1364" i="42"/>
  <c r="I1856" i="42"/>
  <c r="G1446" i="42"/>
  <c r="H1446" i="42"/>
  <c r="H1364" i="42"/>
  <c r="H1610" i="42"/>
  <c r="H1774" i="42"/>
  <c r="G2020" i="42"/>
  <c r="I1938" i="42"/>
  <c r="I1446" i="42"/>
  <c r="I1692" i="42"/>
  <c r="H1938" i="42"/>
  <c r="M52" i="47"/>
  <c r="I52" i="47" s="1"/>
  <c r="K216" i="47"/>
  <c r="G216" i="47" s="1"/>
  <c r="L298" i="47"/>
  <c r="H298" i="47" s="1"/>
  <c r="M380" i="49"/>
  <c r="I380" i="49" s="1"/>
  <c r="L544" i="49"/>
  <c r="H544" i="49" s="1"/>
  <c r="L52" i="49"/>
  <c r="H52" i="49" s="1"/>
  <c r="L544" i="47"/>
  <c r="H544" i="47" s="1"/>
  <c r="K298" i="47"/>
  <c r="G298" i="47" s="1"/>
  <c r="K134" i="49"/>
  <c r="G134" i="49" s="1"/>
  <c r="K52" i="49"/>
  <c r="G52" i="49" s="1"/>
  <c r="M462" i="47"/>
  <c r="I462" i="47" s="1"/>
  <c r="M52" i="49"/>
  <c r="I52" i="49" s="1"/>
  <c r="K134" i="47"/>
  <c r="G134" i="47" s="1"/>
  <c r="M380" i="47"/>
  <c r="I380" i="47" s="1"/>
  <c r="K462" i="47"/>
  <c r="G462" i="47" s="1"/>
  <c r="K544" i="49"/>
  <c r="G544" i="49" s="1"/>
  <c r="M216" i="49"/>
  <c r="I216" i="49" s="1"/>
  <c r="M298" i="49"/>
  <c r="I298" i="49" s="1"/>
  <c r="M298" i="47"/>
  <c r="I298" i="47" s="1"/>
  <c r="L216" i="49"/>
  <c r="H216" i="49" s="1"/>
  <c r="M134" i="49"/>
  <c r="I134" i="49" s="1"/>
  <c r="M216" i="47"/>
  <c r="I216" i="47" s="1"/>
  <c r="L380" i="47"/>
  <c r="H380" i="47" s="1"/>
  <c r="K544" i="47"/>
  <c r="G544" i="47" s="1"/>
  <c r="M462" i="49"/>
  <c r="I462" i="49" s="1"/>
  <c r="K298" i="49"/>
  <c r="G298" i="49" s="1"/>
  <c r="L134" i="47"/>
  <c r="H134" i="47" s="1"/>
  <c r="M544" i="49"/>
  <c r="I544" i="49" s="1"/>
  <c r="L298" i="49"/>
  <c r="H298" i="49" s="1"/>
  <c r="K380" i="49"/>
  <c r="G380" i="49" s="1"/>
  <c r="M134" i="47"/>
  <c r="I134" i="47" s="1"/>
  <c r="K216" i="49"/>
  <c r="G216" i="49" s="1"/>
  <c r="K380" i="47"/>
  <c r="G380" i="47" s="1"/>
  <c r="L462" i="47"/>
  <c r="H462" i="47" s="1"/>
  <c r="L462" i="49"/>
  <c r="H462" i="49" s="1"/>
  <c r="L134" i="49"/>
  <c r="H134" i="49" s="1"/>
  <c r="K462" i="49"/>
  <c r="G462" i="49" s="1"/>
  <c r="L52" i="47"/>
  <c r="H52" i="47" s="1"/>
  <c r="M544" i="47"/>
  <c r="I544" i="47" s="1"/>
  <c r="K52" i="47"/>
  <c r="G52" i="47" s="1"/>
  <c r="L380" i="49"/>
  <c r="H380" i="49" s="1"/>
  <c r="L216" i="47"/>
  <c r="H216" i="47" s="1"/>
  <c r="H299" i="63"/>
  <c r="G217" i="63"/>
  <c r="F463" i="63"/>
  <c r="H463" i="63"/>
  <c r="G135" i="63"/>
  <c r="H545" i="63"/>
  <c r="G299" i="63"/>
  <c r="G381" i="63"/>
  <c r="F545" i="63"/>
  <c r="H135" i="63"/>
  <c r="F53" i="63"/>
  <c r="H381" i="63"/>
  <c r="F299" i="63"/>
  <c r="F217" i="63"/>
  <c r="F381" i="63"/>
  <c r="H53" i="63"/>
  <c r="G463" i="63"/>
  <c r="G53" i="63"/>
  <c r="F135" i="63"/>
  <c r="H217" i="63"/>
  <c r="G545" i="63"/>
  <c r="K52" i="48"/>
  <c r="G52" i="48" s="1"/>
  <c r="M216" i="48"/>
  <c r="I216" i="48" s="1"/>
  <c r="M462" i="48"/>
  <c r="I462" i="48" s="1"/>
  <c r="K216" i="48"/>
  <c r="G216" i="48" s="1"/>
  <c r="M134" i="48"/>
  <c r="I134" i="48" s="1"/>
  <c r="M52" i="48"/>
  <c r="I52" i="48" s="1"/>
  <c r="L298" i="48"/>
  <c r="H298" i="48" s="1"/>
  <c r="M544" i="48"/>
  <c r="I544" i="48" s="1"/>
  <c r="L544" i="48"/>
  <c r="H544" i="48" s="1"/>
  <c r="L216" i="48"/>
  <c r="H216" i="48" s="1"/>
  <c r="L52" i="48"/>
  <c r="H52" i="48" s="1"/>
  <c r="K298" i="48"/>
  <c r="G298" i="48" s="1"/>
  <c r="K462" i="48"/>
  <c r="G462" i="48" s="1"/>
  <c r="L380" i="48"/>
  <c r="H380" i="48" s="1"/>
  <c r="K380" i="48"/>
  <c r="G380" i="48" s="1"/>
  <c r="L134" i="48"/>
  <c r="H134" i="48" s="1"/>
  <c r="M298" i="48"/>
  <c r="I298" i="48" s="1"/>
  <c r="L462" i="48"/>
  <c r="H462" i="48" s="1"/>
  <c r="K134" i="48"/>
  <c r="G134" i="48" s="1"/>
  <c r="M380" i="48"/>
  <c r="I380" i="48" s="1"/>
  <c r="K544" i="48"/>
  <c r="G544" i="48" s="1"/>
  <c r="L60" i="41"/>
  <c r="K60" i="41"/>
  <c r="G1365" i="42" l="1"/>
  <c r="G1529" i="42"/>
  <c r="G1775" i="42"/>
  <c r="I1939" i="42"/>
  <c r="G1447" i="42"/>
  <c r="I1693" i="42"/>
  <c r="I1529" i="42"/>
  <c r="G2021" i="42"/>
  <c r="H1365" i="42"/>
  <c r="H1611" i="42"/>
  <c r="I1775" i="42"/>
  <c r="H2021" i="42"/>
  <c r="G1693" i="42"/>
  <c r="I2021" i="42"/>
  <c r="I1283" i="42"/>
  <c r="H1775" i="42"/>
  <c r="I1365" i="42"/>
  <c r="I1611" i="42"/>
  <c r="G1857" i="42"/>
  <c r="H1939" i="42"/>
  <c r="I1857" i="42"/>
  <c r="H1283" i="42"/>
  <c r="H1693" i="42"/>
  <c r="H1529" i="42"/>
  <c r="H1447" i="42"/>
  <c r="G1611" i="42"/>
  <c r="H1857" i="42"/>
  <c r="I1447" i="42"/>
  <c r="G1939" i="42"/>
  <c r="G1283" i="42"/>
  <c r="M54" i="50"/>
  <c r="I54" i="50" s="1"/>
  <c r="L218" i="54"/>
  <c r="H218" i="54" s="1"/>
  <c r="K54" i="58"/>
  <c r="G54" i="58" s="1"/>
  <c r="L54" i="54"/>
  <c r="H54" i="54" s="1"/>
  <c r="K54" i="57"/>
  <c r="G54" i="57" s="1"/>
  <c r="M136" i="57"/>
  <c r="I136" i="57" s="1"/>
  <c r="K300" i="57"/>
  <c r="G300" i="57" s="1"/>
  <c r="M300" i="50"/>
  <c r="I300" i="50" s="1"/>
  <c r="L218" i="56"/>
  <c r="H218" i="56" s="1"/>
  <c r="L300" i="52"/>
  <c r="H300" i="52" s="1"/>
  <c r="K218" i="58"/>
  <c r="G218" i="58" s="1"/>
  <c r="M300" i="59"/>
  <c r="I300" i="59" s="1"/>
  <c r="K300" i="52"/>
  <c r="G300" i="52" s="1"/>
  <c r="M218" i="59"/>
  <c r="I218" i="59" s="1"/>
  <c r="M382" i="52"/>
  <c r="I382" i="52" s="1"/>
  <c r="L300" i="58"/>
  <c r="H300" i="58" s="1"/>
  <c r="L546" i="59"/>
  <c r="H546" i="59" s="1"/>
  <c r="M382" i="57"/>
  <c r="I382" i="57" s="1"/>
  <c r="M546" i="52"/>
  <c r="I546" i="52" s="1"/>
  <c r="L546" i="50"/>
  <c r="H546" i="50" s="1"/>
  <c r="K546" i="51"/>
  <c r="G546" i="51" s="1"/>
  <c r="M382" i="53"/>
  <c r="I382" i="53" s="1"/>
  <c r="M382" i="55"/>
  <c r="I382" i="55" s="1"/>
  <c r="L464" i="57"/>
  <c r="H464" i="57" s="1"/>
  <c r="L464" i="53"/>
  <c r="H464" i="53" s="1"/>
  <c r="L464" i="55"/>
  <c r="H464" i="55" s="1"/>
  <c r="K546" i="55"/>
  <c r="G546" i="55" s="1"/>
  <c r="M218" i="52"/>
  <c r="I218" i="52" s="1"/>
  <c r="L300" i="57"/>
  <c r="H300" i="57" s="1"/>
  <c r="L136" i="58"/>
  <c r="H136" i="58" s="1"/>
  <c r="K382" i="50"/>
  <c r="G382" i="50" s="1"/>
  <c r="K546" i="52"/>
  <c r="G546" i="52" s="1"/>
  <c r="M546" i="56"/>
  <c r="I546" i="56" s="1"/>
  <c r="M54" i="54"/>
  <c r="I54" i="54" s="1"/>
  <c r="K300" i="50"/>
  <c r="G300" i="50" s="1"/>
  <c r="K382" i="52"/>
  <c r="G382" i="52" s="1"/>
  <c r="K382" i="54"/>
  <c r="G382" i="54" s="1"/>
  <c r="K382" i="51"/>
  <c r="G382" i="51" s="1"/>
  <c r="L382" i="55"/>
  <c r="H382" i="55" s="1"/>
  <c r="K54" i="56"/>
  <c r="G54" i="56" s="1"/>
  <c r="L218" i="50"/>
  <c r="H218" i="50" s="1"/>
  <c r="M300" i="51"/>
  <c r="I300" i="51" s="1"/>
  <c r="M300" i="53"/>
  <c r="I300" i="53" s="1"/>
  <c r="K382" i="55"/>
  <c r="G382" i="55" s="1"/>
  <c r="M546" i="50"/>
  <c r="I546" i="50" s="1"/>
  <c r="L136" i="52"/>
  <c r="H136" i="52" s="1"/>
  <c r="L136" i="54"/>
  <c r="H136" i="54" s="1"/>
  <c r="K136" i="51"/>
  <c r="G136" i="51" s="1"/>
  <c r="K136" i="58"/>
  <c r="G136" i="58" s="1"/>
  <c r="M464" i="59"/>
  <c r="I464" i="59" s="1"/>
  <c r="M546" i="54"/>
  <c r="I546" i="54" s="1"/>
  <c r="L136" i="50"/>
  <c r="H136" i="50" s="1"/>
  <c r="M54" i="58"/>
  <c r="I54" i="58" s="1"/>
  <c r="K54" i="53"/>
  <c r="G54" i="53" s="1"/>
  <c r="K54" i="55"/>
  <c r="G54" i="55" s="1"/>
  <c r="L218" i="52"/>
  <c r="H218" i="52" s="1"/>
  <c r="M54" i="59"/>
  <c r="I54" i="59" s="1"/>
  <c r="M218" i="50"/>
  <c r="I218" i="50" s="1"/>
  <c r="M300" i="57"/>
  <c r="I300" i="57" s="1"/>
  <c r="K136" i="56"/>
  <c r="G136" i="56" s="1"/>
  <c r="M136" i="51"/>
  <c r="I136" i="51" s="1"/>
  <c r="L382" i="59"/>
  <c r="H382" i="59" s="1"/>
  <c r="K382" i="59"/>
  <c r="G382" i="59" s="1"/>
  <c r="M218" i="57"/>
  <c r="I218" i="57" s="1"/>
  <c r="K136" i="59"/>
  <c r="G136" i="59" s="1"/>
  <c r="L218" i="58"/>
  <c r="H218" i="58" s="1"/>
  <c r="M382" i="50"/>
  <c r="I382" i="50" s="1"/>
  <c r="M382" i="54"/>
  <c r="I382" i="54" s="1"/>
  <c r="K464" i="59"/>
  <c r="G464" i="59" s="1"/>
  <c r="L464" i="59"/>
  <c r="H464" i="59" s="1"/>
  <c r="M546" i="51"/>
  <c r="I546" i="51" s="1"/>
  <c r="L464" i="54"/>
  <c r="H464" i="54" s="1"/>
  <c r="L546" i="57"/>
  <c r="H546" i="57" s="1"/>
  <c r="K464" i="51"/>
  <c r="G464" i="51" s="1"/>
  <c r="L546" i="56"/>
  <c r="H546" i="56" s="1"/>
  <c r="M464" i="58"/>
  <c r="I464" i="58" s="1"/>
  <c r="L546" i="53"/>
  <c r="H546" i="53" s="1"/>
  <c r="M136" i="50"/>
  <c r="I136" i="50" s="1"/>
  <c r="M54" i="52"/>
  <c r="I54" i="52" s="1"/>
  <c r="K218" i="56"/>
  <c r="G218" i="56" s="1"/>
  <c r="M136" i="59"/>
  <c r="I136" i="59" s="1"/>
  <c r="M300" i="58"/>
  <c r="I300" i="58" s="1"/>
  <c r="K464" i="56"/>
  <c r="G464" i="56" s="1"/>
  <c r="L546" i="54"/>
  <c r="H546" i="54" s="1"/>
  <c r="L54" i="58"/>
  <c r="H54" i="58" s="1"/>
  <c r="K218" i="52"/>
  <c r="G218" i="52" s="1"/>
  <c r="M218" i="51"/>
  <c r="I218" i="51" s="1"/>
  <c r="M136" i="56"/>
  <c r="I136" i="56" s="1"/>
  <c r="K464" i="52"/>
  <c r="G464" i="52" s="1"/>
  <c r="L382" i="58"/>
  <c r="H382" i="58" s="1"/>
  <c r="M464" i="55"/>
  <c r="I464" i="55" s="1"/>
  <c r="M54" i="53"/>
  <c r="I54" i="53" s="1"/>
  <c r="L300" i="54"/>
  <c r="H300" i="54" s="1"/>
  <c r="L300" i="59"/>
  <c r="H300" i="59" s="1"/>
  <c r="K546" i="59"/>
  <c r="G546" i="59" s="1"/>
  <c r="L382" i="54"/>
  <c r="H382" i="54" s="1"/>
  <c r="M464" i="51"/>
  <c r="I464" i="51" s="1"/>
  <c r="L54" i="56"/>
  <c r="H54" i="56" s="1"/>
  <c r="K54" i="52"/>
  <c r="G54" i="52" s="1"/>
  <c r="M136" i="55"/>
  <c r="I136" i="55" s="1"/>
  <c r="M300" i="52"/>
  <c r="I300" i="52" s="1"/>
  <c r="M464" i="52"/>
  <c r="I464" i="52" s="1"/>
  <c r="K464" i="57"/>
  <c r="G464" i="57" s="1"/>
  <c r="M546" i="58"/>
  <c r="I546" i="58" s="1"/>
  <c r="K136" i="50"/>
  <c r="G136" i="50" s="1"/>
  <c r="M54" i="51"/>
  <c r="I54" i="51" s="1"/>
  <c r="L54" i="51"/>
  <c r="H54" i="51" s="1"/>
  <c r="K54" i="59"/>
  <c r="G54" i="59" s="1"/>
  <c r="M54" i="55"/>
  <c r="I54" i="55" s="1"/>
  <c r="L136" i="57"/>
  <c r="H136" i="57" s="1"/>
  <c r="K218" i="50"/>
  <c r="G218" i="50" s="1"/>
  <c r="K218" i="51"/>
  <c r="G218" i="51" s="1"/>
  <c r="L300" i="56"/>
  <c r="H300" i="56" s="1"/>
  <c r="L136" i="51"/>
  <c r="H136" i="51" s="1"/>
  <c r="L218" i="57"/>
  <c r="H218" i="57" s="1"/>
  <c r="K218" i="57"/>
  <c r="G218" i="57" s="1"/>
  <c r="K218" i="55"/>
  <c r="G218" i="55" s="1"/>
  <c r="L218" i="53"/>
  <c r="H218" i="53" s="1"/>
  <c r="L382" i="52"/>
  <c r="H382" i="52" s="1"/>
  <c r="L300" i="53"/>
  <c r="H300" i="53" s="1"/>
  <c r="K300" i="55"/>
  <c r="G300" i="55" s="1"/>
  <c r="L464" i="52"/>
  <c r="H464" i="52" s="1"/>
  <c r="L546" i="52"/>
  <c r="H546" i="52" s="1"/>
  <c r="K546" i="50"/>
  <c r="G546" i="50" s="1"/>
  <c r="K546" i="54"/>
  <c r="G546" i="54" s="1"/>
  <c r="M464" i="57"/>
  <c r="I464" i="57" s="1"/>
  <c r="K464" i="50"/>
  <c r="G464" i="50" s="1"/>
  <c r="L464" i="51"/>
  <c r="H464" i="51" s="1"/>
  <c r="K464" i="53"/>
  <c r="G464" i="53" s="1"/>
  <c r="L546" i="58"/>
  <c r="H546" i="58" s="1"/>
  <c r="K218" i="54"/>
  <c r="G218" i="54" s="1"/>
  <c r="M136" i="54"/>
  <c r="I136" i="54" s="1"/>
  <c r="L218" i="59"/>
  <c r="H218" i="59" s="1"/>
  <c r="L136" i="59"/>
  <c r="H136" i="59" s="1"/>
  <c r="M300" i="55"/>
  <c r="I300" i="55" s="1"/>
  <c r="K382" i="53"/>
  <c r="G382" i="53" s="1"/>
  <c r="K464" i="55"/>
  <c r="G464" i="55" s="1"/>
  <c r="M54" i="56"/>
  <c r="I54" i="56" s="1"/>
  <c r="K300" i="56"/>
  <c r="G300" i="56" s="1"/>
  <c r="K300" i="59"/>
  <c r="G300" i="59" s="1"/>
  <c r="M382" i="56"/>
  <c r="I382" i="56" s="1"/>
  <c r="M546" i="57"/>
  <c r="I546" i="57" s="1"/>
  <c r="M546" i="55"/>
  <c r="I546" i="55" s="1"/>
  <c r="K136" i="53"/>
  <c r="G136" i="53" s="1"/>
  <c r="L54" i="55"/>
  <c r="H54" i="55" s="1"/>
  <c r="M382" i="59"/>
  <c r="I382" i="59" s="1"/>
  <c r="K136" i="55"/>
  <c r="G136" i="55" s="1"/>
  <c r="L382" i="56"/>
  <c r="H382" i="56" s="1"/>
  <c r="K464" i="54"/>
  <c r="G464" i="54" s="1"/>
  <c r="K464" i="58"/>
  <c r="G464" i="58" s="1"/>
  <c r="K54" i="54"/>
  <c r="G54" i="54" s="1"/>
  <c r="L300" i="50"/>
  <c r="H300" i="50" s="1"/>
  <c r="M300" i="56"/>
  <c r="I300" i="56" s="1"/>
  <c r="L300" i="55"/>
  <c r="H300" i="55" s="1"/>
  <c r="K382" i="56"/>
  <c r="G382" i="56" s="1"/>
  <c r="K382" i="58"/>
  <c r="G382" i="58" s="1"/>
  <c r="K546" i="53"/>
  <c r="G546" i="53" s="1"/>
  <c r="K54" i="51"/>
  <c r="G54" i="51" s="1"/>
  <c r="M136" i="52"/>
  <c r="I136" i="52" s="1"/>
  <c r="K136" i="52"/>
  <c r="G136" i="52" s="1"/>
  <c r="M218" i="54"/>
  <c r="I218" i="54" s="1"/>
  <c r="L54" i="52"/>
  <c r="H54" i="52" s="1"/>
  <c r="L54" i="59"/>
  <c r="H54" i="59" s="1"/>
  <c r="M136" i="53"/>
  <c r="I136" i="53" s="1"/>
  <c r="M300" i="54"/>
  <c r="I300" i="54" s="1"/>
  <c r="K300" i="54"/>
  <c r="G300" i="54" s="1"/>
  <c r="L136" i="53"/>
  <c r="H136" i="53" s="1"/>
  <c r="M218" i="55"/>
  <c r="I218" i="55" s="1"/>
  <c r="L218" i="55"/>
  <c r="H218" i="55" s="1"/>
  <c r="K218" i="59"/>
  <c r="G218" i="59" s="1"/>
  <c r="M218" i="58"/>
  <c r="I218" i="58" s="1"/>
  <c r="M136" i="58"/>
  <c r="I136" i="58" s="1"/>
  <c r="K300" i="58"/>
  <c r="G300" i="58" s="1"/>
  <c r="L382" i="51"/>
  <c r="H382" i="51" s="1"/>
  <c r="L382" i="57"/>
  <c r="H382" i="57" s="1"/>
  <c r="M382" i="51"/>
  <c r="I382" i="51" s="1"/>
  <c r="L546" i="51"/>
  <c r="H546" i="51" s="1"/>
  <c r="M382" i="58"/>
  <c r="I382" i="58" s="1"/>
  <c r="L464" i="50"/>
  <c r="H464" i="50" s="1"/>
  <c r="L382" i="53"/>
  <c r="H382" i="53" s="1"/>
  <c r="M464" i="56"/>
  <c r="I464" i="56" s="1"/>
  <c r="L464" i="58"/>
  <c r="H464" i="58" s="1"/>
  <c r="M546" i="53"/>
  <c r="I546" i="53" s="1"/>
  <c r="M54" i="57"/>
  <c r="I54" i="57" s="1"/>
  <c r="L300" i="51"/>
  <c r="H300" i="51" s="1"/>
  <c r="K218" i="53"/>
  <c r="G218" i="53" s="1"/>
  <c r="L382" i="50"/>
  <c r="H382" i="50" s="1"/>
  <c r="M464" i="54"/>
  <c r="I464" i="54" s="1"/>
  <c r="K546" i="58"/>
  <c r="G546" i="58" s="1"/>
  <c r="K54" i="50"/>
  <c r="G54" i="50" s="1"/>
  <c r="K136" i="54"/>
  <c r="G136" i="54" s="1"/>
  <c r="M218" i="56"/>
  <c r="I218" i="56" s="1"/>
  <c r="L136" i="56"/>
  <c r="H136" i="56" s="1"/>
  <c r="K300" i="53"/>
  <c r="G300" i="53" s="1"/>
  <c r="K546" i="56"/>
  <c r="G546" i="56" s="1"/>
  <c r="K546" i="57"/>
  <c r="G546" i="57" s="1"/>
  <c r="L54" i="53"/>
  <c r="H54" i="53" s="1"/>
  <c r="K136" i="57"/>
  <c r="G136" i="57" s="1"/>
  <c r="L218" i="51"/>
  <c r="H218" i="51" s="1"/>
  <c r="M218" i="53"/>
  <c r="I218" i="53" s="1"/>
  <c r="K382" i="57"/>
  <c r="G382" i="57" s="1"/>
  <c r="M464" i="50"/>
  <c r="I464" i="50" s="1"/>
  <c r="L546" i="55"/>
  <c r="H546" i="55" s="1"/>
  <c r="L54" i="50"/>
  <c r="H54" i="50" s="1"/>
  <c r="L54" i="57"/>
  <c r="H54" i="57" s="1"/>
  <c r="K300" i="51"/>
  <c r="G300" i="51" s="1"/>
  <c r="L136" i="55"/>
  <c r="H136" i="55" s="1"/>
  <c r="M546" i="59"/>
  <c r="I546" i="59" s="1"/>
  <c r="L464" i="56"/>
  <c r="H464" i="56" s="1"/>
  <c r="M464" i="53"/>
  <c r="I464" i="53" s="1"/>
  <c r="J628" i="61"/>
  <c r="F628" i="61" s="1"/>
  <c r="J300" i="61"/>
  <c r="F300" i="61" s="1"/>
  <c r="K382" i="61"/>
  <c r="G382" i="61" s="1"/>
  <c r="K792" i="61"/>
  <c r="G792" i="61" s="1"/>
  <c r="J874" i="61"/>
  <c r="F874" i="61" s="1"/>
  <c r="K628" i="61"/>
  <c r="G628" i="61" s="1"/>
  <c r="J218" i="61"/>
  <c r="F218" i="61" s="1"/>
  <c r="K710" i="61"/>
  <c r="G710" i="61" s="1"/>
  <c r="K464" i="61"/>
  <c r="G464" i="61" s="1"/>
  <c r="L792" i="61"/>
  <c r="H792" i="61" s="1"/>
  <c r="K874" i="61"/>
  <c r="G874" i="61" s="1"/>
  <c r="L136" i="61"/>
  <c r="H136" i="61" s="1"/>
  <c r="J710" i="61"/>
  <c r="F710" i="61" s="1"/>
  <c r="L382" i="61"/>
  <c r="H382" i="61" s="1"/>
  <c r="K218" i="61"/>
  <c r="G218" i="61" s="1"/>
  <c r="L54" i="61"/>
  <c r="H54" i="61" s="1"/>
  <c r="K546" i="61"/>
  <c r="G546" i="61" s="1"/>
  <c r="J136" i="61"/>
  <c r="F136" i="61" s="1"/>
  <c r="L710" i="61"/>
  <c r="H710" i="61" s="1"/>
  <c r="L628" i="61"/>
  <c r="H628" i="61" s="1"/>
  <c r="J464" i="61"/>
  <c r="F464" i="61" s="1"/>
  <c r="L464" i="61"/>
  <c r="H464" i="61" s="1"/>
  <c r="L300" i="61"/>
  <c r="H300" i="61" s="1"/>
  <c r="L218" i="61"/>
  <c r="H218" i="61" s="1"/>
  <c r="J382" i="61"/>
  <c r="F382" i="61" s="1"/>
  <c r="K136" i="61"/>
  <c r="G136" i="61" s="1"/>
  <c r="L874" i="61"/>
  <c r="H874" i="61" s="1"/>
  <c r="L546" i="61"/>
  <c r="H546" i="61" s="1"/>
  <c r="J546" i="61"/>
  <c r="F546" i="61" s="1"/>
  <c r="J54" i="61"/>
  <c r="F54" i="61" s="1"/>
  <c r="K300" i="61"/>
  <c r="G300" i="61" s="1"/>
  <c r="J792" i="61"/>
  <c r="F792" i="61" s="1"/>
  <c r="K54" i="61"/>
  <c r="G54" i="61" s="1"/>
  <c r="R62" i="41"/>
  <c r="M62" i="41"/>
  <c r="S62" i="41"/>
  <c r="Q62" i="41"/>
  <c r="T62" i="41"/>
  <c r="N62" i="41"/>
  <c r="J62" i="41"/>
  <c r="O62" i="41"/>
  <c r="P62" i="41"/>
  <c r="I62" i="41"/>
  <c r="M299" i="47"/>
  <c r="I299" i="47" s="1"/>
  <c r="K53" i="47"/>
  <c r="G53" i="47" s="1"/>
  <c r="L381" i="47"/>
  <c r="H381" i="47" s="1"/>
  <c r="L299" i="49"/>
  <c r="H299" i="49" s="1"/>
  <c r="L381" i="49"/>
  <c r="H381" i="49" s="1"/>
  <c r="K463" i="47"/>
  <c r="G463" i="47" s="1"/>
  <c r="M463" i="47"/>
  <c r="I463" i="47" s="1"/>
  <c r="L53" i="49"/>
  <c r="H53" i="49" s="1"/>
  <c r="M545" i="49"/>
  <c r="I545" i="49" s="1"/>
  <c r="L463" i="47"/>
  <c r="H463" i="47" s="1"/>
  <c r="M135" i="47"/>
  <c r="I135" i="47" s="1"/>
  <c r="M217" i="47"/>
  <c r="I217" i="47" s="1"/>
  <c r="M217" i="49"/>
  <c r="I217" i="49" s="1"/>
  <c r="K545" i="47"/>
  <c r="G545" i="47" s="1"/>
  <c r="L545" i="49"/>
  <c r="H545" i="49" s="1"/>
  <c r="M53" i="47"/>
  <c r="I53" i="47" s="1"/>
  <c r="M53" i="49"/>
  <c r="I53" i="49" s="1"/>
  <c r="L545" i="47"/>
  <c r="H545" i="47" s="1"/>
  <c r="L299" i="47"/>
  <c r="H299" i="47" s="1"/>
  <c r="M381" i="49"/>
  <c r="I381" i="49" s="1"/>
  <c r="K217" i="49"/>
  <c r="G217" i="49" s="1"/>
  <c r="L135" i="47"/>
  <c r="H135" i="47" s="1"/>
  <c r="L217" i="47"/>
  <c r="H217" i="47" s="1"/>
  <c r="K381" i="47"/>
  <c r="G381" i="47" s="1"/>
  <c r="M299" i="49"/>
  <c r="I299" i="49" s="1"/>
  <c r="L463" i="49"/>
  <c r="H463" i="49" s="1"/>
  <c r="M381" i="47"/>
  <c r="I381" i="47" s="1"/>
  <c r="L53" i="47"/>
  <c r="H53" i="47" s="1"/>
  <c r="K545" i="49"/>
  <c r="G545" i="49" s="1"/>
  <c r="K135" i="49"/>
  <c r="G135" i="49" s="1"/>
  <c r="K53" i="49"/>
  <c r="G53" i="49" s="1"/>
  <c r="K381" i="49"/>
  <c r="G381" i="49" s="1"/>
  <c r="K299" i="47"/>
  <c r="G299" i="47" s="1"/>
  <c r="L135" i="49"/>
  <c r="H135" i="49" s="1"/>
  <c r="L217" i="49"/>
  <c r="H217" i="49" s="1"/>
  <c r="K299" i="49"/>
  <c r="G299" i="49" s="1"/>
  <c r="M463" i="49"/>
  <c r="I463" i="49" s="1"/>
  <c r="K217" i="47"/>
  <c r="G217" i="47" s="1"/>
  <c r="K463" i="49"/>
  <c r="G463" i="49" s="1"/>
  <c r="M135" i="49"/>
  <c r="I135" i="49" s="1"/>
  <c r="M545" i="47"/>
  <c r="I545" i="47" s="1"/>
  <c r="K135" i="47"/>
  <c r="G135" i="47" s="1"/>
  <c r="G136" i="63"/>
  <c r="H54" i="63"/>
  <c r="G464" i="63"/>
  <c r="H464" i="63"/>
  <c r="G218" i="63"/>
  <c r="F546" i="63"/>
  <c r="H136" i="63"/>
  <c r="F136" i="63"/>
  <c r="G546" i="63"/>
  <c r="F218" i="63"/>
  <c r="G54" i="63"/>
  <c r="G382" i="63"/>
  <c r="F464" i="63"/>
  <c r="F382" i="63"/>
  <c r="H218" i="63"/>
  <c r="G300" i="63"/>
  <c r="H382" i="63"/>
  <c r="F54" i="63"/>
  <c r="F300" i="63"/>
  <c r="H300" i="63"/>
  <c r="H546" i="63"/>
  <c r="L711" i="45"/>
  <c r="H711" i="45" s="1"/>
  <c r="J219" i="45"/>
  <c r="F219" i="45" s="1"/>
  <c r="L465" i="45"/>
  <c r="H465" i="45" s="1"/>
  <c r="K547" i="45"/>
  <c r="G547" i="45" s="1"/>
  <c r="I137" i="42"/>
  <c r="H383" i="42"/>
  <c r="I629" i="42"/>
  <c r="I793" i="42"/>
  <c r="G1039" i="42"/>
  <c r="J55" i="45"/>
  <c r="F55" i="45" s="1"/>
  <c r="G137" i="42"/>
  <c r="H957" i="42"/>
  <c r="J793" i="45"/>
  <c r="F793" i="45" s="1"/>
  <c r="I711" i="42"/>
  <c r="L383" i="45"/>
  <c r="H383" i="45" s="1"/>
  <c r="G301" i="42"/>
  <c r="H1203" i="42"/>
  <c r="K137" i="45"/>
  <c r="G137" i="45" s="1"/>
  <c r="H793" i="42"/>
  <c r="K875" i="45"/>
  <c r="G875" i="45" s="1"/>
  <c r="K629" i="45"/>
  <c r="G629" i="45" s="1"/>
  <c r="J629" i="45"/>
  <c r="F629" i="45" s="1"/>
  <c r="K465" i="45"/>
  <c r="G465" i="45" s="1"/>
  <c r="I219" i="42"/>
  <c r="I383" i="42"/>
  <c r="H629" i="42"/>
  <c r="H875" i="42"/>
  <c r="H1039" i="42"/>
  <c r="J465" i="45"/>
  <c r="F465" i="45" s="1"/>
  <c r="H465" i="42"/>
  <c r="L219" i="45"/>
  <c r="H219" i="45" s="1"/>
  <c r="I547" i="42"/>
  <c r="J875" i="45"/>
  <c r="F875" i="45" s="1"/>
  <c r="G55" i="42"/>
  <c r="I957" i="42"/>
  <c r="K793" i="45"/>
  <c r="G793" i="45" s="1"/>
  <c r="H547" i="42"/>
  <c r="K55" i="45"/>
  <c r="G55" i="45" s="1"/>
  <c r="K301" i="45"/>
  <c r="G301" i="45" s="1"/>
  <c r="L301" i="45"/>
  <c r="H301" i="45" s="1"/>
  <c r="K383" i="45"/>
  <c r="G383" i="45" s="1"/>
  <c r="J383" i="45"/>
  <c r="F383" i="45" s="1"/>
  <c r="G219" i="42"/>
  <c r="G465" i="42"/>
  <c r="G629" i="42"/>
  <c r="I875" i="42"/>
  <c r="G1121" i="42"/>
  <c r="L137" i="45"/>
  <c r="H137" i="45" s="1"/>
  <c r="H711" i="42"/>
  <c r="J711" i="45"/>
  <c r="F711" i="45" s="1"/>
  <c r="I55" i="42"/>
  <c r="G957" i="42"/>
  <c r="L547" i="45"/>
  <c r="H547" i="45" s="1"/>
  <c r="G547" i="42"/>
  <c r="J137" i="45"/>
  <c r="F137" i="45" s="1"/>
  <c r="H137" i="42"/>
  <c r="G1203" i="42"/>
  <c r="L55" i="45"/>
  <c r="H55" i="45" s="1"/>
  <c r="L793" i="45"/>
  <c r="H793" i="45" s="1"/>
  <c r="L629" i="45"/>
  <c r="H629" i="45" s="1"/>
  <c r="K219" i="45"/>
  <c r="G219" i="45" s="1"/>
  <c r="H55" i="42"/>
  <c r="H219" i="42"/>
  <c r="I465" i="42"/>
  <c r="G711" i="42"/>
  <c r="G875" i="42"/>
  <c r="H1121" i="42"/>
  <c r="J547" i="45"/>
  <c r="F547" i="45" s="1"/>
  <c r="I301" i="42"/>
  <c r="I1121" i="42"/>
  <c r="J301" i="45"/>
  <c r="F301" i="45" s="1"/>
  <c r="H301" i="42"/>
  <c r="I1203" i="42"/>
  <c r="L875" i="45"/>
  <c r="H875" i="45" s="1"/>
  <c r="G793" i="42"/>
  <c r="K711" i="45"/>
  <c r="G711" i="45" s="1"/>
  <c r="G383" i="42"/>
  <c r="I1039" i="42"/>
  <c r="D64" i="41"/>
  <c r="H63" i="41"/>
  <c r="F63" i="41"/>
  <c r="E63" i="41"/>
  <c r="G63" i="41"/>
  <c r="L53" i="48"/>
  <c r="H53" i="48" s="1"/>
  <c r="K217" i="48"/>
  <c r="G217" i="48" s="1"/>
  <c r="L463" i="48"/>
  <c r="H463" i="48" s="1"/>
  <c r="M135" i="48"/>
  <c r="I135" i="48" s="1"/>
  <c r="M545" i="48"/>
  <c r="I545" i="48" s="1"/>
  <c r="K53" i="48"/>
  <c r="G53" i="48" s="1"/>
  <c r="M299" i="48"/>
  <c r="I299" i="48" s="1"/>
  <c r="L545" i="48"/>
  <c r="H545" i="48" s="1"/>
  <c r="L135" i="48"/>
  <c r="H135" i="48" s="1"/>
  <c r="K381" i="48"/>
  <c r="G381" i="48" s="1"/>
  <c r="L217" i="48"/>
  <c r="H217" i="48" s="1"/>
  <c r="M53" i="48"/>
  <c r="I53" i="48" s="1"/>
  <c r="L299" i="48"/>
  <c r="H299" i="48" s="1"/>
  <c r="K463" i="48"/>
  <c r="G463" i="48" s="1"/>
  <c r="L381" i="48"/>
  <c r="H381" i="48" s="1"/>
  <c r="M217" i="48"/>
  <c r="I217" i="48" s="1"/>
  <c r="K135" i="48"/>
  <c r="G135" i="48" s="1"/>
  <c r="K299" i="48"/>
  <c r="G299" i="48" s="1"/>
  <c r="K545" i="48"/>
  <c r="G545" i="48" s="1"/>
  <c r="M463" i="48"/>
  <c r="I463" i="48" s="1"/>
  <c r="M381" i="48"/>
  <c r="I381" i="48" s="1"/>
  <c r="L61" i="41"/>
  <c r="K61" i="41"/>
  <c r="K54" i="48" l="1"/>
  <c r="G54" i="48" s="1"/>
  <c r="M300" i="48"/>
  <c r="I300" i="48" s="1"/>
  <c r="K464" i="48"/>
  <c r="G464" i="48" s="1"/>
  <c r="L54" i="48"/>
  <c r="H54" i="48" s="1"/>
  <c r="K218" i="48"/>
  <c r="G218" i="48" s="1"/>
  <c r="K300" i="48"/>
  <c r="G300" i="48" s="1"/>
  <c r="M464" i="48"/>
  <c r="I464" i="48" s="1"/>
  <c r="K136" i="48"/>
  <c r="G136" i="48" s="1"/>
  <c r="K546" i="48"/>
  <c r="G546" i="48" s="1"/>
  <c r="L136" i="48"/>
  <c r="H136" i="48" s="1"/>
  <c r="L546" i="48"/>
  <c r="H546" i="48" s="1"/>
  <c r="L218" i="48"/>
  <c r="H218" i="48" s="1"/>
  <c r="M382" i="48"/>
  <c r="I382" i="48" s="1"/>
  <c r="L464" i="48"/>
  <c r="H464" i="48" s="1"/>
  <c r="K382" i="48"/>
  <c r="G382" i="48" s="1"/>
  <c r="M546" i="48"/>
  <c r="I546" i="48" s="1"/>
  <c r="L300" i="48"/>
  <c r="H300" i="48" s="1"/>
  <c r="M218" i="48"/>
  <c r="I218" i="48" s="1"/>
  <c r="L382" i="48"/>
  <c r="H382" i="48" s="1"/>
  <c r="M136" i="48"/>
  <c r="I136" i="48" s="1"/>
  <c r="M54" i="48"/>
  <c r="I54" i="48" s="1"/>
  <c r="L62" i="41"/>
  <c r="K62" i="41"/>
  <c r="G219" i="63"/>
  <c r="G383" i="63"/>
  <c r="G301" i="63"/>
  <c r="H465" i="63"/>
  <c r="G137" i="63"/>
  <c r="H55" i="63"/>
  <c r="F55" i="63"/>
  <c r="H137" i="63"/>
  <c r="F219" i="63"/>
  <c r="F383" i="63"/>
  <c r="H547" i="63"/>
  <c r="H301" i="63"/>
  <c r="H383" i="63"/>
  <c r="F465" i="63"/>
  <c r="F137" i="63"/>
  <c r="G465" i="63"/>
  <c r="G55" i="63"/>
  <c r="G547" i="63"/>
  <c r="F301" i="63"/>
  <c r="F547" i="63"/>
  <c r="H219" i="63"/>
  <c r="K136" i="49"/>
  <c r="G136" i="49" s="1"/>
  <c r="K54" i="49"/>
  <c r="G54" i="49" s="1"/>
  <c r="K218" i="47"/>
  <c r="G218" i="47" s="1"/>
  <c r="M300" i="47"/>
  <c r="I300" i="47" s="1"/>
  <c r="K546" i="49"/>
  <c r="G546" i="49" s="1"/>
  <c r="L464" i="47"/>
  <c r="H464" i="47" s="1"/>
  <c r="M546" i="49"/>
  <c r="I546" i="49" s="1"/>
  <c r="M218" i="49"/>
  <c r="I218" i="49" s="1"/>
  <c r="L218" i="49"/>
  <c r="H218" i="49" s="1"/>
  <c r="L136" i="47"/>
  <c r="H136" i="47" s="1"/>
  <c r="M546" i="47"/>
  <c r="I546" i="47" s="1"/>
  <c r="M54" i="47"/>
  <c r="I54" i="47" s="1"/>
  <c r="K136" i="47"/>
  <c r="G136" i="47" s="1"/>
  <c r="M218" i="47"/>
  <c r="I218" i="47" s="1"/>
  <c r="K300" i="47"/>
  <c r="G300" i="47" s="1"/>
  <c r="L464" i="49"/>
  <c r="H464" i="49" s="1"/>
  <c r="K464" i="47"/>
  <c r="G464" i="47" s="1"/>
  <c r="L300" i="49"/>
  <c r="H300" i="49" s="1"/>
  <c r="M382" i="49"/>
  <c r="I382" i="49" s="1"/>
  <c r="K464" i="49"/>
  <c r="G464" i="49" s="1"/>
  <c r="L218" i="47"/>
  <c r="H218" i="47" s="1"/>
  <c r="L136" i="49"/>
  <c r="H136" i="49" s="1"/>
  <c r="M54" i="49"/>
  <c r="I54" i="49" s="1"/>
  <c r="K300" i="49"/>
  <c r="G300" i="49" s="1"/>
  <c r="L300" i="47"/>
  <c r="H300" i="47" s="1"/>
  <c r="K382" i="47"/>
  <c r="G382" i="47" s="1"/>
  <c r="K218" i="49"/>
  <c r="G218" i="49" s="1"/>
  <c r="M464" i="49"/>
  <c r="I464" i="49" s="1"/>
  <c r="M136" i="49"/>
  <c r="I136" i="49" s="1"/>
  <c r="K546" i="47"/>
  <c r="G546" i="47" s="1"/>
  <c r="M382" i="47"/>
  <c r="I382" i="47" s="1"/>
  <c r="M136" i="47"/>
  <c r="I136" i="47" s="1"/>
  <c r="L54" i="49"/>
  <c r="H54" i="49" s="1"/>
  <c r="M300" i="49"/>
  <c r="I300" i="49" s="1"/>
  <c r="L546" i="49"/>
  <c r="H546" i="49" s="1"/>
  <c r="L382" i="47"/>
  <c r="H382" i="47" s="1"/>
  <c r="L54" i="47"/>
  <c r="H54" i="47" s="1"/>
  <c r="M464" i="47"/>
  <c r="I464" i="47" s="1"/>
  <c r="K54" i="47"/>
  <c r="G54" i="47" s="1"/>
  <c r="L546" i="47"/>
  <c r="H546" i="47" s="1"/>
  <c r="L382" i="49"/>
  <c r="H382" i="49" s="1"/>
  <c r="K382" i="49"/>
  <c r="G382" i="49" s="1"/>
  <c r="M55" i="51"/>
  <c r="I55" i="51" s="1"/>
  <c r="M219" i="54"/>
  <c r="I219" i="54" s="1"/>
  <c r="K55" i="58"/>
  <c r="G55" i="58" s="1"/>
  <c r="L55" i="53"/>
  <c r="H55" i="53" s="1"/>
  <c r="L55" i="59"/>
  <c r="H55" i="59" s="1"/>
  <c r="M137" i="50"/>
  <c r="I137" i="50" s="1"/>
  <c r="M137" i="56"/>
  <c r="I137" i="56" s="1"/>
  <c r="M137" i="59"/>
  <c r="I137" i="59" s="1"/>
  <c r="M301" i="58"/>
  <c r="I301" i="58" s="1"/>
  <c r="K137" i="51"/>
  <c r="G137" i="51" s="1"/>
  <c r="M137" i="53"/>
  <c r="I137" i="53" s="1"/>
  <c r="L219" i="51"/>
  <c r="H219" i="51" s="1"/>
  <c r="L219" i="50"/>
  <c r="H219" i="50" s="1"/>
  <c r="L547" i="57"/>
  <c r="H547" i="57" s="1"/>
  <c r="M301" i="56"/>
  <c r="I301" i="56" s="1"/>
  <c r="K465" i="58"/>
  <c r="G465" i="58" s="1"/>
  <c r="L301" i="50"/>
  <c r="H301" i="50" s="1"/>
  <c r="M465" i="58"/>
  <c r="I465" i="58" s="1"/>
  <c r="L301" i="59"/>
  <c r="H301" i="59" s="1"/>
  <c r="L465" i="56"/>
  <c r="H465" i="56" s="1"/>
  <c r="L383" i="59"/>
  <c r="H383" i="59" s="1"/>
  <c r="K547" i="56"/>
  <c r="G547" i="56" s="1"/>
  <c r="M465" i="50"/>
  <c r="I465" i="50" s="1"/>
  <c r="K465" i="55"/>
  <c r="G465" i="55" s="1"/>
  <c r="M547" i="52"/>
  <c r="I547" i="52" s="1"/>
  <c r="M547" i="53"/>
  <c r="I547" i="53" s="1"/>
  <c r="M55" i="57"/>
  <c r="I55" i="57" s="1"/>
  <c r="L219" i="54"/>
  <c r="H219" i="54" s="1"/>
  <c r="M137" i="55"/>
  <c r="I137" i="55" s="1"/>
  <c r="M547" i="57"/>
  <c r="I547" i="57" s="1"/>
  <c r="L383" i="56"/>
  <c r="H383" i="56" s="1"/>
  <c r="K465" i="50"/>
  <c r="G465" i="50" s="1"/>
  <c r="L547" i="51"/>
  <c r="H547" i="51" s="1"/>
  <c r="K55" i="50"/>
  <c r="G55" i="50" s="1"/>
  <c r="K55" i="53"/>
  <c r="G55" i="53" s="1"/>
  <c r="M219" i="57"/>
  <c r="I219" i="57" s="1"/>
  <c r="L219" i="52"/>
  <c r="H219" i="52" s="1"/>
  <c r="K547" i="58"/>
  <c r="G547" i="58" s="1"/>
  <c r="L383" i="52"/>
  <c r="H383" i="52" s="1"/>
  <c r="L465" i="59"/>
  <c r="H465" i="59" s="1"/>
  <c r="L55" i="50"/>
  <c r="H55" i="50" s="1"/>
  <c r="M55" i="52"/>
  <c r="I55" i="52" s="1"/>
  <c r="K301" i="57"/>
  <c r="G301" i="57" s="1"/>
  <c r="K383" i="58"/>
  <c r="G383" i="58" s="1"/>
  <c r="L465" i="54"/>
  <c r="H465" i="54" s="1"/>
  <c r="L547" i="56"/>
  <c r="H547" i="56" s="1"/>
  <c r="M465" i="51"/>
  <c r="I465" i="51" s="1"/>
  <c r="K465" i="52"/>
  <c r="G465" i="52" s="1"/>
  <c r="L301" i="54"/>
  <c r="H301" i="54" s="1"/>
  <c r="M137" i="52"/>
  <c r="I137" i="52" s="1"/>
  <c r="L547" i="54"/>
  <c r="H547" i="54" s="1"/>
  <c r="K301" i="52"/>
  <c r="G301" i="52" s="1"/>
  <c r="K547" i="50"/>
  <c r="G547" i="50" s="1"/>
  <c r="L137" i="57"/>
  <c r="H137" i="57" s="1"/>
  <c r="M55" i="58"/>
  <c r="I55" i="58" s="1"/>
  <c r="L55" i="51"/>
  <c r="H55" i="51" s="1"/>
  <c r="M55" i="55"/>
  <c r="I55" i="55" s="1"/>
  <c r="K55" i="59"/>
  <c r="G55" i="59" s="1"/>
  <c r="L137" i="54"/>
  <c r="H137" i="54" s="1"/>
  <c r="L219" i="56"/>
  <c r="H219" i="56" s="1"/>
  <c r="L219" i="58"/>
  <c r="H219" i="58" s="1"/>
  <c r="K137" i="53"/>
  <c r="G137" i="53" s="1"/>
  <c r="K137" i="55"/>
  <c r="G137" i="55" s="1"/>
  <c r="L137" i="52"/>
  <c r="H137" i="52" s="1"/>
  <c r="M219" i="55"/>
  <c r="I219" i="55" s="1"/>
  <c r="L219" i="55"/>
  <c r="H219" i="55" s="1"/>
  <c r="L383" i="58"/>
  <c r="H383" i="58" s="1"/>
  <c r="L465" i="57"/>
  <c r="H465" i="57" s="1"/>
  <c r="L301" i="55"/>
  <c r="H301" i="55" s="1"/>
  <c r="L547" i="58"/>
  <c r="H547" i="58" s="1"/>
  <c r="M301" i="55"/>
  <c r="I301" i="55" s="1"/>
  <c r="M301" i="59"/>
  <c r="I301" i="59" s="1"/>
  <c r="M383" i="53"/>
  <c r="I383" i="53" s="1"/>
  <c r="K383" i="52"/>
  <c r="G383" i="52" s="1"/>
  <c r="L383" i="50"/>
  <c r="H383" i="50" s="1"/>
  <c r="L465" i="53"/>
  <c r="H465" i="53" s="1"/>
  <c r="M465" i="52"/>
  <c r="I465" i="52" s="1"/>
  <c r="M547" i="51"/>
  <c r="I547" i="51" s="1"/>
  <c r="K547" i="53"/>
  <c r="G547" i="53" s="1"/>
  <c r="K219" i="54"/>
  <c r="G219" i="54" s="1"/>
  <c r="K383" i="57"/>
  <c r="G383" i="57" s="1"/>
  <c r="L301" i="56"/>
  <c r="H301" i="56" s="1"/>
  <c r="K465" i="57"/>
  <c r="G465" i="57" s="1"/>
  <c r="M547" i="56"/>
  <c r="I547" i="56" s="1"/>
  <c r="M547" i="50"/>
  <c r="I547" i="50" s="1"/>
  <c r="K55" i="51"/>
  <c r="G55" i="51" s="1"/>
  <c r="M383" i="54"/>
  <c r="I383" i="54" s="1"/>
  <c r="L137" i="51"/>
  <c r="H137" i="51" s="1"/>
  <c r="K219" i="55"/>
  <c r="G219" i="55" s="1"/>
  <c r="K301" i="55"/>
  <c r="G301" i="55" s="1"/>
  <c r="L383" i="53"/>
  <c r="H383" i="53" s="1"/>
  <c r="M465" i="55"/>
  <c r="I465" i="55" s="1"/>
  <c r="L55" i="57"/>
  <c r="H55" i="57" s="1"/>
  <c r="L383" i="54"/>
  <c r="H383" i="54" s="1"/>
  <c r="L137" i="59"/>
  <c r="H137" i="59" s="1"/>
  <c r="M465" i="57"/>
  <c r="I465" i="57" s="1"/>
  <c r="M301" i="51"/>
  <c r="I301" i="51" s="1"/>
  <c r="K465" i="51"/>
  <c r="G465" i="51" s="1"/>
  <c r="L55" i="54"/>
  <c r="H55" i="54" s="1"/>
  <c r="K137" i="58"/>
  <c r="G137" i="58" s="1"/>
  <c r="K219" i="56"/>
  <c r="G219" i="56" s="1"/>
  <c r="M219" i="52"/>
  <c r="I219" i="52" s="1"/>
  <c r="K547" i="54"/>
  <c r="G547" i="54" s="1"/>
  <c r="L383" i="51"/>
  <c r="H383" i="51" s="1"/>
  <c r="M547" i="59"/>
  <c r="I547" i="59" s="1"/>
  <c r="K55" i="54"/>
  <c r="G55" i="54" s="1"/>
  <c r="K55" i="56"/>
  <c r="G55" i="56" s="1"/>
  <c r="M137" i="58"/>
  <c r="I137" i="58" s="1"/>
  <c r="K55" i="55"/>
  <c r="G55" i="55" s="1"/>
  <c r="L55" i="52"/>
  <c r="H55" i="52" s="1"/>
  <c r="K137" i="50"/>
  <c r="G137" i="50" s="1"/>
  <c r="M219" i="58"/>
  <c r="I219" i="58" s="1"/>
  <c r="K137" i="56"/>
  <c r="G137" i="56" s="1"/>
  <c r="L301" i="58"/>
  <c r="H301" i="58" s="1"/>
  <c r="K137" i="59"/>
  <c r="G137" i="59" s="1"/>
  <c r="L137" i="53"/>
  <c r="H137" i="53" s="1"/>
  <c r="M219" i="53"/>
  <c r="I219" i="53" s="1"/>
  <c r="L219" i="53"/>
  <c r="H219" i="53" s="1"/>
  <c r="K547" i="57"/>
  <c r="G547" i="57" s="1"/>
  <c r="M547" i="54"/>
  <c r="I547" i="54" s="1"/>
  <c r="K301" i="53"/>
  <c r="G301" i="53" s="1"/>
  <c r="L301" i="53"/>
  <c r="H301" i="53" s="1"/>
  <c r="L301" i="51"/>
  <c r="H301" i="51" s="1"/>
  <c r="M383" i="56"/>
  <c r="I383" i="56" s="1"/>
  <c r="L383" i="55"/>
  <c r="H383" i="55" s="1"/>
  <c r="M383" i="51"/>
  <c r="I383" i="51" s="1"/>
  <c r="K383" i="53"/>
  <c r="G383" i="53" s="1"/>
  <c r="L465" i="51"/>
  <c r="H465" i="51" s="1"/>
  <c r="K547" i="52"/>
  <c r="G547" i="52" s="1"/>
  <c r="L547" i="55"/>
  <c r="H547" i="55" s="1"/>
  <c r="K547" i="55"/>
  <c r="G547" i="55" s="1"/>
  <c r="K55" i="52"/>
  <c r="G55" i="52" s="1"/>
  <c r="M219" i="56"/>
  <c r="I219" i="56" s="1"/>
  <c r="M383" i="58"/>
  <c r="I383" i="58" s="1"/>
  <c r="M547" i="58"/>
  <c r="I547" i="58" s="1"/>
  <c r="K465" i="56"/>
  <c r="G465" i="56" s="1"/>
  <c r="L547" i="59"/>
  <c r="H547" i="59" s="1"/>
  <c r="L55" i="58"/>
  <c r="H55" i="58" s="1"/>
  <c r="M383" i="57"/>
  <c r="I383" i="57" s="1"/>
  <c r="L219" i="57"/>
  <c r="H219" i="57" s="1"/>
  <c r="M219" i="50"/>
  <c r="I219" i="50" s="1"/>
  <c r="L465" i="58"/>
  <c r="H465" i="58" s="1"/>
  <c r="M465" i="53"/>
  <c r="I465" i="53" s="1"/>
  <c r="K465" i="59"/>
  <c r="G465" i="59" s="1"/>
  <c r="M55" i="53"/>
  <c r="I55" i="53" s="1"/>
  <c r="L301" i="57"/>
  <c r="H301" i="57" s="1"/>
  <c r="M465" i="54"/>
  <c r="I465" i="54" s="1"/>
  <c r="M301" i="53"/>
  <c r="I301" i="53" s="1"/>
  <c r="K383" i="55"/>
  <c r="G383" i="55" s="1"/>
  <c r="M465" i="59"/>
  <c r="I465" i="59" s="1"/>
  <c r="K137" i="57"/>
  <c r="G137" i="57" s="1"/>
  <c r="L383" i="57"/>
  <c r="H383" i="57" s="1"/>
  <c r="K219" i="58"/>
  <c r="G219" i="58" s="1"/>
  <c r="K219" i="59"/>
  <c r="G219" i="59" s="1"/>
  <c r="K383" i="56"/>
  <c r="G383" i="56" s="1"/>
  <c r="M383" i="52"/>
  <c r="I383" i="52" s="1"/>
  <c r="L465" i="52"/>
  <c r="H465" i="52" s="1"/>
  <c r="M55" i="56"/>
  <c r="I55" i="56" s="1"/>
  <c r="M137" i="57"/>
  <c r="I137" i="57" s="1"/>
  <c r="K55" i="57"/>
  <c r="G55" i="57" s="1"/>
  <c r="L55" i="55"/>
  <c r="H55" i="55" s="1"/>
  <c r="K137" i="54"/>
  <c r="G137" i="54" s="1"/>
  <c r="M137" i="54"/>
  <c r="I137" i="54" s="1"/>
  <c r="K383" i="54"/>
  <c r="G383" i="54" s="1"/>
  <c r="M301" i="57"/>
  <c r="I301" i="57" s="1"/>
  <c r="M137" i="51"/>
  <c r="I137" i="51" s="1"/>
  <c r="K301" i="54"/>
  <c r="G301" i="54" s="1"/>
  <c r="K137" i="52"/>
  <c r="G137" i="52" s="1"/>
  <c r="M219" i="59"/>
  <c r="I219" i="59" s="1"/>
  <c r="L219" i="59"/>
  <c r="H219" i="59" s="1"/>
  <c r="K465" i="54"/>
  <c r="G465" i="54" s="1"/>
  <c r="M219" i="51"/>
  <c r="I219" i="51" s="1"/>
  <c r="M301" i="50"/>
  <c r="I301" i="50" s="1"/>
  <c r="K301" i="50"/>
  <c r="G301" i="50" s="1"/>
  <c r="K301" i="51"/>
  <c r="G301" i="51" s="1"/>
  <c r="K383" i="50"/>
  <c r="G383" i="50" s="1"/>
  <c r="K383" i="51"/>
  <c r="G383" i="51" s="1"/>
  <c r="M383" i="55"/>
  <c r="I383" i="55" s="1"/>
  <c r="L547" i="50"/>
  <c r="H547" i="50" s="1"/>
  <c r="L465" i="55"/>
  <c r="H465" i="55" s="1"/>
  <c r="M547" i="55"/>
  <c r="I547" i="55" s="1"/>
  <c r="K547" i="59"/>
  <c r="G547" i="59" s="1"/>
  <c r="L465" i="50"/>
  <c r="H465" i="50" s="1"/>
  <c r="M55" i="54"/>
  <c r="I55" i="54" s="1"/>
  <c r="M301" i="54"/>
  <c r="I301" i="54" s="1"/>
  <c r="K301" i="58"/>
  <c r="G301" i="58" s="1"/>
  <c r="K219" i="50"/>
  <c r="G219" i="50" s="1"/>
  <c r="M301" i="52"/>
  <c r="I301" i="52" s="1"/>
  <c r="K383" i="59"/>
  <c r="G383" i="59" s="1"/>
  <c r="K547" i="51"/>
  <c r="G547" i="51" s="1"/>
  <c r="L137" i="58"/>
  <c r="H137" i="58" s="1"/>
  <c r="L137" i="56"/>
  <c r="H137" i="56" s="1"/>
  <c r="K301" i="56"/>
  <c r="G301" i="56" s="1"/>
  <c r="K219" i="52"/>
  <c r="G219" i="52" s="1"/>
  <c r="M383" i="50"/>
  <c r="I383" i="50" s="1"/>
  <c r="K465" i="53"/>
  <c r="G465" i="53" s="1"/>
  <c r="L55" i="56"/>
  <c r="H55" i="56" s="1"/>
  <c r="L137" i="50"/>
  <c r="H137" i="50" s="1"/>
  <c r="L137" i="55"/>
  <c r="H137" i="55" s="1"/>
  <c r="K219" i="53"/>
  <c r="G219" i="53" s="1"/>
  <c r="L301" i="52"/>
  <c r="H301" i="52" s="1"/>
  <c r="M383" i="59"/>
  <c r="I383" i="59" s="1"/>
  <c r="L547" i="53"/>
  <c r="H547" i="53" s="1"/>
  <c r="M55" i="50"/>
  <c r="I55" i="50" s="1"/>
  <c r="M55" i="59"/>
  <c r="I55" i="59" s="1"/>
  <c r="K219" i="57"/>
  <c r="G219" i="57" s="1"/>
  <c r="K219" i="51"/>
  <c r="G219" i="51" s="1"/>
  <c r="K301" i="59"/>
  <c r="G301" i="59" s="1"/>
  <c r="M465" i="56"/>
  <c r="I465" i="56" s="1"/>
  <c r="L547" i="52"/>
  <c r="H547" i="52" s="1"/>
  <c r="J55" i="61"/>
  <c r="F55" i="61" s="1"/>
  <c r="J383" i="61"/>
  <c r="F383" i="61" s="1"/>
  <c r="L301" i="61"/>
  <c r="H301" i="61" s="1"/>
  <c r="K875" i="61"/>
  <c r="G875" i="61" s="1"/>
  <c r="J137" i="61"/>
  <c r="F137" i="61" s="1"/>
  <c r="J301" i="61"/>
  <c r="F301" i="61" s="1"/>
  <c r="J629" i="61"/>
  <c r="F629" i="61" s="1"/>
  <c r="K55" i="61"/>
  <c r="G55" i="61" s="1"/>
  <c r="K629" i="61"/>
  <c r="G629" i="61" s="1"/>
  <c r="L55" i="61"/>
  <c r="H55" i="61" s="1"/>
  <c r="J219" i="61"/>
  <c r="F219" i="61" s="1"/>
  <c r="L875" i="61"/>
  <c r="H875" i="61" s="1"/>
  <c r="J875" i="61"/>
  <c r="F875" i="61" s="1"/>
  <c r="L219" i="61"/>
  <c r="H219" i="61" s="1"/>
  <c r="J547" i="61"/>
  <c r="F547" i="61" s="1"/>
  <c r="J793" i="61"/>
  <c r="F793" i="61" s="1"/>
  <c r="K219" i="61"/>
  <c r="G219" i="61" s="1"/>
  <c r="L547" i="61"/>
  <c r="H547" i="61" s="1"/>
  <c r="L383" i="61"/>
  <c r="H383" i="61" s="1"/>
  <c r="K711" i="61"/>
  <c r="G711" i="61" s="1"/>
  <c r="L137" i="61"/>
  <c r="H137" i="61" s="1"/>
  <c r="J711" i="61"/>
  <c r="F711" i="61" s="1"/>
  <c r="J465" i="61"/>
  <c r="F465" i="61" s="1"/>
  <c r="K793" i="61"/>
  <c r="G793" i="61" s="1"/>
  <c r="L711" i="61"/>
  <c r="H711" i="61" s="1"/>
  <c r="K547" i="61"/>
  <c r="G547" i="61" s="1"/>
  <c r="L793" i="61"/>
  <c r="H793" i="61" s="1"/>
  <c r="L465" i="61"/>
  <c r="H465" i="61" s="1"/>
  <c r="K301" i="61"/>
  <c r="G301" i="61" s="1"/>
  <c r="K137" i="61"/>
  <c r="G137" i="61" s="1"/>
  <c r="K383" i="61"/>
  <c r="G383" i="61" s="1"/>
  <c r="L629" i="61"/>
  <c r="H629" i="61" s="1"/>
  <c r="K465" i="61"/>
  <c r="G465" i="61" s="1"/>
  <c r="O63" i="41"/>
  <c r="N63" i="41"/>
  <c r="Q63" i="41"/>
  <c r="T63" i="41"/>
  <c r="J63" i="41"/>
  <c r="M63" i="41"/>
  <c r="R63" i="41"/>
  <c r="I63" i="41"/>
  <c r="S63" i="41"/>
  <c r="P63" i="41"/>
  <c r="H1284" i="42"/>
  <c r="H1448" i="42"/>
  <c r="H1694" i="42"/>
  <c r="H2022" i="42"/>
  <c r="H1940" i="42"/>
  <c r="H1858" i="42"/>
  <c r="G1858" i="42"/>
  <c r="I1284" i="42"/>
  <c r="G1530" i="42"/>
  <c r="G1694" i="42"/>
  <c r="G2022" i="42"/>
  <c r="I1366" i="42"/>
  <c r="G1612" i="42"/>
  <c r="G1448" i="42"/>
  <c r="I1448" i="42"/>
  <c r="G1284" i="42"/>
  <c r="I1530" i="42"/>
  <c r="H1776" i="42"/>
  <c r="I1940" i="42"/>
  <c r="I1612" i="42"/>
  <c r="G1940" i="42"/>
  <c r="H1612" i="42"/>
  <c r="I1694" i="42"/>
  <c r="H1366" i="42"/>
  <c r="H1530" i="42"/>
  <c r="I1776" i="42"/>
  <c r="I2022" i="42"/>
  <c r="G1776" i="42"/>
  <c r="G1366" i="42"/>
  <c r="I1858" i="42"/>
  <c r="J220" i="45"/>
  <c r="F220" i="45" s="1"/>
  <c r="J138" i="45"/>
  <c r="F138" i="45" s="1"/>
  <c r="J466" i="45"/>
  <c r="F466" i="45" s="1"/>
  <c r="K56" i="45"/>
  <c r="G56" i="45" s="1"/>
  <c r="G138" i="42"/>
  <c r="H220" i="42"/>
  <c r="H466" i="42"/>
  <c r="I712" i="42"/>
  <c r="I876" i="42"/>
  <c r="H1122" i="42"/>
  <c r="J302" i="45"/>
  <c r="F302" i="45" s="1"/>
  <c r="I384" i="42"/>
  <c r="K876" i="45"/>
  <c r="G876" i="45" s="1"/>
  <c r="G384" i="42"/>
  <c r="K466" i="45"/>
  <c r="G466" i="45" s="1"/>
  <c r="H384" i="42"/>
  <c r="K302" i="45"/>
  <c r="G302" i="45" s="1"/>
  <c r="I220" i="42"/>
  <c r="I1122" i="42"/>
  <c r="L220" i="45"/>
  <c r="H220" i="45" s="1"/>
  <c r="L466" i="45"/>
  <c r="H466" i="45" s="1"/>
  <c r="J56" i="45"/>
  <c r="F56" i="45" s="1"/>
  <c r="L794" i="45"/>
  <c r="H794" i="45" s="1"/>
  <c r="I138" i="42"/>
  <c r="I302" i="42"/>
  <c r="I466" i="42"/>
  <c r="H712" i="42"/>
  <c r="H958" i="42"/>
  <c r="G1122" i="42"/>
  <c r="L384" i="45"/>
  <c r="H384" i="45" s="1"/>
  <c r="I1040" i="42"/>
  <c r="J630" i="45"/>
  <c r="F630" i="45" s="1"/>
  <c r="H794" i="42"/>
  <c r="L548" i="45"/>
  <c r="H548" i="45" s="1"/>
  <c r="G876" i="42"/>
  <c r="L712" i="45"/>
  <c r="H712" i="45" s="1"/>
  <c r="I630" i="42"/>
  <c r="K548" i="45"/>
  <c r="G548" i="45" s="1"/>
  <c r="L630" i="45"/>
  <c r="H630" i="45" s="1"/>
  <c r="K712" i="45"/>
  <c r="G712" i="45" s="1"/>
  <c r="L876" i="45"/>
  <c r="H876" i="45" s="1"/>
  <c r="H138" i="42"/>
  <c r="G302" i="42"/>
  <c r="H548" i="42"/>
  <c r="G712" i="42"/>
  <c r="I958" i="42"/>
  <c r="G1204" i="42"/>
  <c r="J876" i="45"/>
  <c r="F876" i="45" s="1"/>
  <c r="G548" i="42"/>
  <c r="I1204" i="42"/>
  <c r="K384" i="45"/>
  <c r="G384" i="45" s="1"/>
  <c r="G630" i="42"/>
  <c r="J548" i="45"/>
  <c r="F548" i="45" s="1"/>
  <c r="G220" i="42"/>
  <c r="G1040" i="42"/>
  <c r="K220" i="45"/>
  <c r="G220" i="45" s="1"/>
  <c r="L138" i="45"/>
  <c r="H138" i="45" s="1"/>
  <c r="H876" i="42"/>
  <c r="L302" i="45"/>
  <c r="H302" i="45" s="1"/>
  <c r="K794" i="45"/>
  <c r="G794" i="45" s="1"/>
  <c r="J794" i="45"/>
  <c r="F794" i="45" s="1"/>
  <c r="L56" i="45"/>
  <c r="H56" i="45" s="1"/>
  <c r="I56" i="42"/>
  <c r="H302" i="42"/>
  <c r="I548" i="42"/>
  <c r="I794" i="42"/>
  <c r="G958" i="42"/>
  <c r="H1204" i="42"/>
  <c r="K138" i="45"/>
  <c r="G138" i="45" s="1"/>
  <c r="H56" i="42"/>
  <c r="G794" i="42"/>
  <c r="J384" i="45"/>
  <c r="F384" i="45" s="1"/>
  <c r="G56" i="42"/>
  <c r="H1040" i="42"/>
  <c r="J712" i="45"/>
  <c r="F712" i="45" s="1"/>
  <c r="H630" i="42"/>
  <c r="K630" i="45"/>
  <c r="G630" i="45" s="1"/>
  <c r="G466" i="42"/>
  <c r="F64" i="41"/>
  <c r="H64" i="41"/>
  <c r="E64" i="41"/>
  <c r="D65" i="41"/>
  <c r="G64" i="41"/>
  <c r="I1367" i="42" l="1"/>
  <c r="I1531" i="42"/>
  <c r="H1777" i="42"/>
  <c r="I2023" i="42"/>
  <c r="H1941" i="42"/>
  <c r="H1531" i="42"/>
  <c r="I1285" i="42"/>
  <c r="G1367" i="42"/>
  <c r="G1613" i="42"/>
  <c r="I1777" i="42"/>
  <c r="H2023" i="42"/>
  <c r="G1695" i="42"/>
  <c r="G1285" i="42"/>
  <c r="I1695" i="42"/>
  <c r="G2023" i="42"/>
  <c r="H1367" i="42"/>
  <c r="H1613" i="42"/>
  <c r="H1859" i="42"/>
  <c r="I1941" i="42"/>
  <c r="G1859" i="42"/>
  <c r="G1449" i="42"/>
  <c r="G1941" i="42"/>
  <c r="G1531" i="42"/>
  <c r="H1449" i="42"/>
  <c r="I1613" i="42"/>
  <c r="I1859" i="42"/>
  <c r="I1449" i="42"/>
  <c r="H1695" i="42"/>
  <c r="H1285" i="42"/>
  <c r="G1777" i="42"/>
  <c r="K56" i="50"/>
  <c r="G56" i="50" s="1"/>
  <c r="K220" i="58"/>
  <c r="G220" i="58" s="1"/>
  <c r="K138" i="51"/>
  <c r="G138" i="51" s="1"/>
  <c r="L138" i="53"/>
  <c r="H138" i="53" s="1"/>
  <c r="K56" i="53"/>
  <c r="G56" i="53" s="1"/>
  <c r="L56" i="55"/>
  <c r="H56" i="55" s="1"/>
  <c r="K56" i="55"/>
  <c r="G56" i="55" s="1"/>
  <c r="M302" i="58"/>
  <c r="I302" i="58" s="1"/>
  <c r="L220" i="59"/>
  <c r="H220" i="59" s="1"/>
  <c r="L220" i="55"/>
  <c r="H220" i="55" s="1"/>
  <c r="K220" i="56"/>
  <c r="G220" i="56" s="1"/>
  <c r="K302" i="51"/>
  <c r="G302" i="51" s="1"/>
  <c r="K302" i="59"/>
  <c r="G302" i="59" s="1"/>
  <c r="L302" i="51"/>
  <c r="H302" i="51" s="1"/>
  <c r="K302" i="57"/>
  <c r="G302" i="57" s="1"/>
  <c r="M302" i="54"/>
  <c r="I302" i="54" s="1"/>
  <c r="K384" i="51"/>
  <c r="G384" i="51" s="1"/>
  <c r="L302" i="57"/>
  <c r="H302" i="57" s="1"/>
  <c r="M548" i="55"/>
  <c r="I548" i="55" s="1"/>
  <c r="M384" i="57"/>
  <c r="I384" i="57" s="1"/>
  <c r="M384" i="52"/>
  <c r="I384" i="52" s="1"/>
  <c r="M384" i="54"/>
  <c r="I384" i="54" s="1"/>
  <c r="L466" i="52"/>
  <c r="H466" i="52" s="1"/>
  <c r="L548" i="52"/>
  <c r="H548" i="52" s="1"/>
  <c r="L466" i="54"/>
  <c r="H466" i="54" s="1"/>
  <c r="L548" i="57"/>
  <c r="H548" i="57" s="1"/>
  <c r="K548" i="57"/>
  <c r="G548" i="57" s="1"/>
  <c r="L138" i="59"/>
  <c r="H138" i="59" s="1"/>
  <c r="L302" i="58"/>
  <c r="H302" i="58" s="1"/>
  <c r="M220" i="56"/>
  <c r="I220" i="56" s="1"/>
  <c r="M302" i="57"/>
  <c r="I302" i="57" s="1"/>
  <c r="K384" i="56"/>
  <c r="G384" i="56" s="1"/>
  <c r="L548" i="56"/>
  <c r="H548" i="56" s="1"/>
  <c r="L56" i="59"/>
  <c r="H56" i="59" s="1"/>
  <c r="K138" i="58"/>
  <c r="G138" i="58" s="1"/>
  <c r="K138" i="57"/>
  <c r="G138" i="57" s="1"/>
  <c r="L466" i="58"/>
  <c r="H466" i="58" s="1"/>
  <c r="L466" i="55"/>
  <c r="H466" i="55" s="1"/>
  <c r="M466" i="59"/>
  <c r="I466" i="59" s="1"/>
  <c r="M548" i="50"/>
  <c r="I548" i="50" s="1"/>
  <c r="L138" i="50"/>
  <c r="H138" i="50" s="1"/>
  <c r="L56" i="54"/>
  <c r="H56" i="54" s="1"/>
  <c r="L138" i="54"/>
  <c r="H138" i="54" s="1"/>
  <c r="L220" i="54"/>
  <c r="H220" i="54" s="1"/>
  <c r="L384" i="51"/>
  <c r="H384" i="51" s="1"/>
  <c r="L548" i="51"/>
  <c r="H548" i="51" s="1"/>
  <c r="L466" i="50"/>
  <c r="H466" i="50" s="1"/>
  <c r="K138" i="59"/>
  <c r="G138" i="59" s="1"/>
  <c r="L384" i="58"/>
  <c r="H384" i="58" s="1"/>
  <c r="M220" i="57"/>
  <c r="I220" i="57" s="1"/>
  <c r="M302" i="56"/>
  <c r="I302" i="56" s="1"/>
  <c r="L548" i="59"/>
  <c r="H548" i="59" s="1"/>
  <c r="M466" i="56"/>
  <c r="I466" i="56" s="1"/>
  <c r="M138" i="51"/>
  <c r="I138" i="51" s="1"/>
  <c r="M138" i="59"/>
  <c r="I138" i="59" s="1"/>
  <c r="M56" i="54"/>
  <c r="I56" i="54" s="1"/>
  <c r="M138" i="53"/>
  <c r="I138" i="53" s="1"/>
  <c r="L138" i="58"/>
  <c r="H138" i="58" s="1"/>
  <c r="K56" i="51"/>
  <c r="G56" i="51" s="1"/>
  <c r="L56" i="57"/>
  <c r="H56" i="57" s="1"/>
  <c r="L138" i="52"/>
  <c r="H138" i="52" s="1"/>
  <c r="M220" i="59"/>
  <c r="I220" i="59" s="1"/>
  <c r="L138" i="56"/>
  <c r="H138" i="56" s="1"/>
  <c r="M220" i="50"/>
  <c r="I220" i="50" s="1"/>
  <c r="L302" i="59"/>
  <c r="H302" i="59" s="1"/>
  <c r="L220" i="56"/>
  <c r="H220" i="56" s="1"/>
  <c r="K548" i="58"/>
  <c r="G548" i="58" s="1"/>
  <c r="M384" i="59"/>
  <c r="I384" i="59" s="1"/>
  <c r="K302" i="52"/>
  <c r="G302" i="52" s="1"/>
  <c r="M302" i="53"/>
  <c r="I302" i="53" s="1"/>
  <c r="K384" i="55"/>
  <c r="G384" i="55" s="1"/>
  <c r="L548" i="55"/>
  <c r="H548" i="55" s="1"/>
  <c r="L384" i="56"/>
  <c r="H384" i="56" s="1"/>
  <c r="M548" i="51"/>
  <c r="I548" i="51" s="1"/>
  <c r="K384" i="52"/>
  <c r="G384" i="52" s="1"/>
  <c r="K548" i="53"/>
  <c r="G548" i="53" s="1"/>
  <c r="K548" i="54"/>
  <c r="G548" i="54" s="1"/>
  <c r="K466" i="53"/>
  <c r="G466" i="53" s="1"/>
  <c r="K466" i="56"/>
  <c r="G466" i="56" s="1"/>
  <c r="K466" i="50"/>
  <c r="G466" i="50" s="1"/>
  <c r="L56" i="53"/>
  <c r="H56" i="53" s="1"/>
  <c r="M384" i="58"/>
  <c r="I384" i="58" s="1"/>
  <c r="K220" i="52"/>
  <c r="G220" i="52" s="1"/>
  <c r="K384" i="59"/>
  <c r="G384" i="59" s="1"/>
  <c r="M548" i="59"/>
  <c r="I548" i="59" s="1"/>
  <c r="K466" i="52"/>
  <c r="G466" i="52" s="1"/>
  <c r="K56" i="57"/>
  <c r="G56" i="57" s="1"/>
  <c r="K138" i="52"/>
  <c r="G138" i="52" s="1"/>
  <c r="K220" i="53"/>
  <c r="G220" i="53" s="1"/>
  <c r="K302" i="54"/>
  <c r="G302" i="54" s="1"/>
  <c r="K384" i="57"/>
  <c r="G384" i="57" s="1"/>
  <c r="M548" i="52"/>
  <c r="I548" i="52" s="1"/>
  <c r="L56" i="56"/>
  <c r="H56" i="56" s="1"/>
  <c r="L56" i="52"/>
  <c r="H56" i="52" s="1"/>
  <c r="K220" i="57"/>
  <c r="G220" i="57" s="1"/>
  <c r="L220" i="53"/>
  <c r="H220" i="53" s="1"/>
  <c r="K548" i="55"/>
  <c r="G548" i="55" s="1"/>
  <c r="L548" i="50"/>
  <c r="H548" i="50" s="1"/>
  <c r="M548" i="57"/>
  <c r="I548" i="57" s="1"/>
  <c r="M56" i="58"/>
  <c r="I56" i="58" s="1"/>
  <c r="K138" i="54"/>
  <c r="G138" i="54" s="1"/>
  <c r="M466" i="58"/>
  <c r="I466" i="58" s="1"/>
  <c r="K302" i="53"/>
  <c r="G302" i="53" s="1"/>
  <c r="L466" i="59"/>
  <c r="H466" i="59" s="1"/>
  <c r="M548" i="56"/>
  <c r="I548" i="56" s="1"/>
  <c r="M56" i="50"/>
  <c r="I56" i="50" s="1"/>
  <c r="M138" i="55"/>
  <c r="I138" i="55" s="1"/>
  <c r="M220" i="58"/>
  <c r="I220" i="58" s="1"/>
  <c r="K56" i="58"/>
  <c r="G56" i="58" s="1"/>
  <c r="M56" i="52"/>
  <c r="I56" i="52" s="1"/>
  <c r="K56" i="54"/>
  <c r="G56" i="54" s="1"/>
  <c r="M56" i="53"/>
  <c r="I56" i="53" s="1"/>
  <c r="L220" i="51"/>
  <c r="H220" i="51" s="1"/>
  <c r="M138" i="57"/>
  <c r="I138" i="57" s="1"/>
  <c r="K138" i="56"/>
  <c r="G138" i="56" s="1"/>
  <c r="L220" i="52"/>
  <c r="H220" i="52" s="1"/>
  <c r="L548" i="58"/>
  <c r="H548" i="58" s="1"/>
  <c r="L302" i="55"/>
  <c r="H302" i="55" s="1"/>
  <c r="K220" i="54"/>
  <c r="G220" i="54" s="1"/>
  <c r="L384" i="59"/>
  <c r="H384" i="59" s="1"/>
  <c r="L302" i="56"/>
  <c r="H302" i="56" s="1"/>
  <c r="L302" i="53"/>
  <c r="H302" i="53" s="1"/>
  <c r="K384" i="53"/>
  <c r="G384" i="53" s="1"/>
  <c r="L384" i="50"/>
  <c r="H384" i="50" s="1"/>
  <c r="L384" i="57"/>
  <c r="H384" i="57" s="1"/>
  <c r="L384" i="54"/>
  <c r="H384" i="54" s="1"/>
  <c r="M466" i="51"/>
  <c r="I466" i="51" s="1"/>
  <c r="L466" i="57"/>
  <c r="H466" i="57" s="1"/>
  <c r="M466" i="54"/>
  <c r="I466" i="54" s="1"/>
  <c r="K548" i="52"/>
  <c r="G548" i="52" s="1"/>
  <c r="M466" i="52"/>
  <c r="I466" i="52" s="1"/>
  <c r="K138" i="55"/>
  <c r="G138" i="55" s="1"/>
  <c r="M56" i="55"/>
  <c r="I56" i="55" s="1"/>
  <c r="K302" i="58"/>
  <c r="G302" i="58" s="1"/>
  <c r="M220" i="53"/>
  <c r="I220" i="53" s="1"/>
  <c r="M466" i="55"/>
  <c r="I466" i="55" s="1"/>
  <c r="L466" i="51"/>
  <c r="H466" i="51" s="1"/>
  <c r="M466" i="57"/>
  <c r="I466" i="57" s="1"/>
  <c r="K138" i="50"/>
  <c r="G138" i="50" s="1"/>
  <c r="M56" i="56"/>
  <c r="I56" i="56" s="1"/>
  <c r="M220" i="55"/>
  <c r="I220" i="55" s="1"/>
  <c r="M548" i="58"/>
  <c r="I548" i="58" s="1"/>
  <c r="L384" i="55"/>
  <c r="H384" i="55" s="1"/>
  <c r="L384" i="52"/>
  <c r="H384" i="52" s="1"/>
  <c r="K548" i="50"/>
  <c r="G548" i="50" s="1"/>
  <c r="K56" i="59"/>
  <c r="G56" i="59" s="1"/>
  <c r="K220" i="51"/>
  <c r="G220" i="51" s="1"/>
  <c r="M302" i="55"/>
  <c r="I302" i="55" s="1"/>
  <c r="L302" i="52"/>
  <c r="H302" i="52" s="1"/>
  <c r="K548" i="51"/>
  <c r="G548" i="51" s="1"/>
  <c r="K466" i="57"/>
  <c r="G466" i="57" s="1"/>
  <c r="K56" i="56"/>
  <c r="G56" i="56" s="1"/>
  <c r="M56" i="57"/>
  <c r="I56" i="57" s="1"/>
  <c r="M138" i="56"/>
  <c r="I138" i="56" s="1"/>
  <c r="M220" i="54"/>
  <c r="I220" i="54" s="1"/>
  <c r="M302" i="50"/>
  <c r="I302" i="50" s="1"/>
  <c r="M548" i="54"/>
  <c r="I548" i="54" s="1"/>
  <c r="L466" i="56"/>
  <c r="H466" i="56" s="1"/>
  <c r="M138" i="50"/>
  <c r="I138" i="50" s="1"/>
  <c r="L138" i="55"/>
  <c r="H138" i="55" s="1"/>
  <c r="M56" i="59"/>
  <c r="I56" i="59" s="1"/>
  <c r="L138" i="51"/>
  <c r="H138" i="51" s="1"/>
  <c r="K138" i="53"/>
  <c r="G138" i="53" s="1"/>
  <c r="K56" i="52"/>
  <c r="G56" i="52" s="1"/>
  <c r="M138" i="54"/>
  <c r="I138" i="54" s="1"/>
  <c r="K384" i="58"/>
  <c r="G384" i="58" s="1"/>
  <c r="K220" i="55"/>
  <c r="G220" i="55" s="1"/>
  <c r="L138" i="57"/>
  <c r="H138" i="57" s="1"/>
  <c r="L220" i="50"/>
  <c r="H220" i="50" s="1"/>
  <c r="M302" i="59"/>
  <c r="I302" i="59" s="1"/>
  <c r="K302" i="55"/>
  <c r="G302" i="55" s="1"/>
  <c r="K466" i="58"/>
  <c r="G466" i="58" s="1"/>
  <c r="M302" i="52"/>
  <c r="I302" i="52" s="1"/>
  <c r="K302" i="50"/>
  <c r="G302" i="50" s="1"/>
  <c r="M384" i="55"/>
  <c r="I384" i="55" s="1"/>
  <c r="K548" i="59"/>
  <c r="G548" i="59" s="1"/>
  <c r="M384" i="53"/>
  <c r="I384" i="53" s="1"/>
  <c r="K466" i="51"/>
  <c r="G466" i="51" s="1"/>
  <c r="K384" i="50"/>
  <c r="G384" i="50" s="1"/>
  <c r="K466" i="59"/>
  <c r="G466" i="59" s="1"/>
  <c r="L548" i="54"/>
  <c r="H548" i="54" s="1"/>
  <c r="L466" i="53"/>
  <c r="H466" i="53" s="1"/>
  <c r="M466" i="50"/>
  <c r="I466" i="50" s="1"/>
  <c r="L548" i="53"/>
  <c r="H548" i="53" s="1"/>
  <c r="L56" i="50"/>
  <c r="H56" i="50" s="1"/>
  <c r="L56" i="58"/>
  <c r="H56" i="58" s="1"/>
  <c r="K220" i="59"/>
  <c r="G220" i="59" s="1"/>
  <c r="L220" i="57"/>
  <c r="H220" i="57" s="1"/>
  <c r="M384" i="51"/>
  <c r="I384" i="51" s="1"/>
  <c r="L384" i="53"/>
  <c r="H384" i="53" s="1"/>
  <c r="M466" i="53"/>
  <c r="I466" i="53" s="1"/>
  <c r="L220" i="58"/>
  <c r="H220" i="58" s="1"/>
  <c r="M138" i="52"/>
  <c r="I138" i="52" s="1"/>
  <c r="M302" i="51"/>
  <c r="I302" i="51" s="1"/>
  <c r="K302" i="56"/>
  <c r="G302" i="56" s="1"/>
  <c r="M384" i="56"/>
  <c r="I384" i="56" s="1"/>
  <c r="K466" i="54"/>
  <c r="G466" i="54" s="1"/>
  <c r="M138" i="58"/>
  <c r="I138" i="58" s="1"/>
  <c r="M220" i="51"/>
  <c r="I220" i="51" s="1"/>
  <c r="M220" i="52"/>
  <c r="I220" i="52" s="1"/>
  <c r="L302" i="54"/>
  <c r="H302" i="54" s="1"/>
  <c r="M384" i="50"/>
  <c r="I384" i="50" s="1"/>
  <c r="K548" i="56"/>
  <c r="G548" i="56" s="1"/>
  <c r="M56" i="51"/>
  <c r="I56" i="51" s="1"/>
  <c r="L56" i="51"/>
  <c r="H56" i="51" s="1"/>
  <c r="K220" i="50"/>
  <c r="G220" i="50" s="1"/>
  <c r="L302" i="50"/>
  <c r="H302" i="50" s="1"/>
  <c r="K466" i="55"/>
  <c r="G466" i="55" s="1"/>
  <c r="K384" i="54"/>
  <c r="G384" i="54" s="1"/>
  <c r="M548" i="53"/>
  <c r="I548" i="53" s="1"/>
  <c r="L795" i="45"/>
  <c r="H795" i="45" s="1"/>
  <c r="K385" i="45"/>
  <c r="G385" i="45" s="1"/>
  <c r="J221" i="45"/>
  <c r="F221" i="45" s="1"/>
  <c r="J385" i="45"/>
  <c r="F385" i="45" s="1"/>
  <c r="H57" i="42"/>
  <c r="G631" i="42"/>
  <c r="G221" i="42"/>
  <c r="G713" i="42"/>
  <c r="G959" i="42"/>
  <c r="I1205" i="42"/>
  <c r="J877" i="45"/>
  <c r="F877" i="45" s="1"/>
  <c r="I221" i="42"/>
  <c r="L549" i="45"/>
  <c r="H549" i="45" s="1"/>
  <c r="I549" i="42"/>
  <c r="L57" i="45"/>
  <c r="H57" i="45" s="1"/>
  <c r="I57" i="42"/>
  <c r="I877" i="42"/>
  <c r="L631" i="45"/>
  <c r="H631" i="45" s="1"/>
  <c r="I713" i="42"/>
  <c r="J57" i="45"/>
  <c r="F57" i="45" s="1"/>
  <c r="L221" i="45"/>
  <c r="H221" i="45" s="1"/>
  <c r="L385" i="45"/>
  <c r="H385" i="45" s="1"/>
  <c r="K877" i="45"/>
  <c r="G877" i="45" s="1"/>
  <c r="H303" i="42"/>
  <c r="G303" i="42"/>
  <c r="G549" i="42"/>
  <c r="I795" i="42"/>
  <c r="H959" i="42"/>
  <c r="G1205" i="42"/>
  <c r="K139" i="45"/>
  <c r="G139" i="45" s="1"/>
  <c r="I303" i="42"/>
  <c r="H1041" i="42"/>
  <c r="K467" i="45"/>
  <c r="G467" i="45" s="1"/>
  <c r="I467" i="42"/>
  <c r="L139" i="45"/>
  <c r="H139" i="45" s="1"/>
  <c r="I631" i="42"/>
  <c r="I1123" i="42"/>
  <c r="L713" i="45"/>
  <c r="H713" i="45" s="1"/>
  <c r="H221" i="42"/>
  <c r="J795" i="45"/>
  <c r="F795" i="45" s="1"/>
  <c r="K303" i="45"/>
  <c r="G303" i="45" s="1"/>
  <c r="L877" i="45"/>
  <c r="H877" i="45" s="1"/>
  <c r="J139" i="45"/>
  <c r="F139" i="45" s="1"/>
  <c r="G385" i="42"/>
  <c r="I385" i="42"/>
  <c r="H549" i="42"/>
  <c r="G795" i="42"/>
  <c r="I1041" i="42"/>
  <c r="H1205" i="42"/>
  <c r="K221" i="45"/>
  <c r="G221" i="45" s="1"/>
  <c r="H631" i="42"/>
  <c r="K57" i="45"/>
  <c r="G57" i="45" s="1"/>
  <c r="K631" i="45"/>
  <c r="G631" i="45" s="1"/>
  <c r="G877" i="42"/>
  <c r="L467" i="45"/>
  <c r="H467" i="45" s="1"/>
  <c r="H713" i="42"/>
  <c r="K795" i="45"/>
  <c r="G795" i="45" s="1"/>
  <c r="I139" i="42"/>
  <c r="H1123" i="42"/>
  <c r="J631" i="45"/>
  <c r="F631" i="45" s="1"/>
  <c r="J303" i="45"/>
  <c r="F303" i="45" s="1"/>
  <c r="K713" i="45"/>
  <c r="G713" i="45" s="1"/>
  <c r="J467" i="45"/>
  <c r="F467" i="45" s="1"/>
  <c r="G139" i="42"/>
  <c r="H139" i="42"/>
  <c r="H467" i="42"/>
  <c r="H795" i="42"/>
  <c r="G1041" i="42"/>
  <c r="J549" i="45"/>
  <c r="F549" i="45" s="1"/>
  <c r="H877" i="42"/>
  <c r="L303" i="45"/>
  <c r="H303" i="45" s="1"/>
  <c r="H385" i="42"/>
  <c r="G1123" i="42"/>
  <c r="J713" i="45"/>
  <c r="F713" i="45" s="1"/>
  <c r="G467" i="42"/>
  <c r="K549" i="45"/>
  <c r="G549" i="45" s="1"/>
  <c r="G57" i="42"/>
  <c r="I959" i="42"/>
  <c r="E65" i="41"/>
  <c r="F65" i="41"/>
  <c r="G65" i="41"/>
  <c r="D66" i="41"/>
  <c r="H65" i="41"/>
  <c r="F302" i="63"/>
  <c r="G220" i="63"/>
  <c r="F548" i="63"/>
  <c r="G384" i="63"/>
  <c r="F220" i="63"/>
  <c r="H220" i="63"/>
  <c r="F384" i="63"/>
  <c r="F466" i="63"/>
  <c r="G548" i="63"/>
  <c r="G302" i="63"/>
  <c r="G56" i="63"/>
  <c r="H548" i="63"/>
  <c r="G466" i="63"/>
  <c r="H138" i="63"/>
  <c r="G138" i="63"/>
  <c r="H56" i="63"/>
  <c r="H302" i="63"/>
  <c r="H466" i="63"/>
  <c r="H384" i="63"/>
  <c r="F138" i="63"/>
  <c r="F56" i="63"/>
  <c r="L55" i="48"/>
  <c r="H55" i="48" s="1"/>
  <c r="L301" i="48"/>
  <c r="H301" i="48" s="1"/>
  <c r="L465" i="48"/>
  <c r="H465" i="48" s="1"/>
  <c r="M383" i="48"/>
  <c r="I383" i="48" s="1"/>
  <c r="K55" i="48"/>
  <c r="G55" i="48" s="1"/>
  <c r="M301" i="48"/>
  <c r="I301" i="48" s="1"/>
  <c r="L547" i="48"/>
  <c r="H547" i="48" s="1"/>
  <c r="K137" i="48"/>
  <c r="G137" i="48" s="1"/>
  <c r="L219" i="48"/>
  <c r="H219" i="48" s="1"/>
  <c r="M465" i="48"/>
  <c r="I465" i="48" s="1"/>
  <c r="M137" i="48"/>
  <c r="I137" i="48" s="1"/>
  <c r="K301" i="48"/>
  <c r="G301" i="48" s="1"/>
  <c r="K465" i="48"/>
  <c r="G465" i="48" s="1"/>
  <c r="L383" i="48"/>
  <c r="H383" i="48" s="1"/>
  <c r="M547" i="48"/>
  <c r="I547" i="48" s="1"/>
  <c r="M55" i="48"/>
  <c r="I55" i="48" s="1"/>
  <c r="L137" i="48"/>
  <c r="H137" i="48" s="1"/>
  <c r="K383" i="48"/>
  <c r="G383" i="48" s="1"/>
  <c r="K547" i="48"/>
  <c r="G547" i="48" s="1"/>
  <c r="M219" i="48"/>
  <c r="I219" i="48" s="1"/>
  <c r="K219" i="48"/>
  <c r="G219" i="48" s="1"/>
  <c r="K63" i="41"/>
  <c r="L63" i="41"/>
  <c r="K712" i="61"/>
  <c r="G712" i="61" s="1"/>
  <c r="L138" i="61"/>
  <c r="H138" i="61" s="1"/>
  <c r="J138" i="61"/>
  <c r="F138" i="61" s="1"/>
  <c r="L220" i="61"/>
  <c r="H220" i="61" s="1"/>
  <c r="K56" i="61"/>
  <c r="G56" i="61" s="1"/>
  <c r="L548" i="61"/>
  <c r="H548" i="61" s="1"/>
  <c r="K384" i="61"/>
  <c r="G384" i="61" s="1"/>
  <c r="L302" i="61"/>
  <c r="H302" i="61" s="1"/>
  <c r="L466" i="61"/>
  <c r="H466" i="61" s="1"/>
  <c r="L794" i="61"/>
  <c r="H794" i="61" s="1"/>
  <c r="J794" i="61"/>
  <c r="F794" i="61" s="1"/>
  <c r="K220" i="61"/>
  <c r="G220" i="61" s="1"/>
  <c r="K548" i="61"/>
  <c r="G548" i="61" s="1"/>
  <c r="L876" i="61"/>
  <c r="H876" i="61" s="1"/>
  <c r="J56" i="61"/>
  <c r="F56" i="61" s="1"/>
  <c r="L630" i="61"/>
  <c r="H630" i="61" s="1"/>
  <c r="J876" i="61"/>
  <c r="F876" i="61" s="1"/>
  <c r="K302" i="61"/>
  <c r="G302" i="61" s="1"/>
  <c r="J302" i="61"/>
  <c r="F302" i="61" s="1"/>
  <c r="J548" i="61"/>
  <c r="F548" i="61" s="1"/>
  <c r="K138" i="61"/>
  <c r="G138" i="61" s="1"/>
  <c r="J220" i="61"/>
  <c r="F220" i="61" s="1"/>
  <c r="K794" i="61"/>
  <c r="G794" i="61" s="1"/>
  <c r="L384" i="61"/>
  <c r="H384" i="61" s="1"/>
  <c r="J466" i="61"/>
  <c r="F466" i="61" s="1"/>
  <c r="K466" i="61"/>
  <c r="G466" i="61" s="1"/>
  <c r="J630" i="61"/>
  <c r="F630" i="61" s="1"/>
  <c r="K630" i="61"/>
  <c r="G630" i="61" s="1"/>
  <c r="K876" i="61"/>
  <c r="G876" i="61" s="1"/>
  <c r="J712" i="61"/>
  <c r="F712" i="61" s="1"/>
  <c r="L712" i="61"/>
  <c r="H712" i="61" s="1"/>
  <c r="L56" i="61"/>
  <c r="H56" i="61" s="1"/>
  <c r="J384" i="61"/>
  <c r="F384" i="61" s="1"/>
  <c r="Q64" i="41"/>
  <c r="J64" i="41"/>
  <c r="I64" i="41"/>
  <c r="P64" i="41"/>
  <c r="T64" i="41"/>
  <c r="N64" i="41"/>
  <c r="S64" i="41"/>
  <c r="M64" i="41"/>
  <c r="R64" i="41"/>
  <c r="O64" i="41"/>
  <c r="L55" i="49"/>
  <c r="H55" i="49" s="1"/>
  <c r="M301" i="49"/>
  <c r="I301" i="49" s="1"/>
  <c r="L219" i="47"/>
  <c r="H219" i="47" s="1"/>
  <c r="L547" i="49"/>
  <c r="H547" i="49" s="1"/>
  <c r="M465" i="47"/>
  <c r="I465" i="47" s="1"/>
  <c r="K55" i="49"/>
  <c r="G55" i="49" s="1"/>
  <c r="K383" i="47"/>
  <c r="G383" i="47" s="1"/>
  <c r="L465" i="49"/>
  <c r="H465" i="49" s="1"/>
  <c r="K137" i="49"/>
  <c r="G137" i="49" s="1"/>
  <c r="L55" i="47"/>
  <c r="H55" i="47" s="1"/>
  <c r="K547" i="47"/>
  <c r="G547" i="47" s="1"/>
  <c r="L137" i="49"/>
  <c r="H137" i="49" s="1"/>
  <c r="K137" i="47"/>
  <c r="G137" i="47" s="1"/>
  <c r="M219" i="47"/>
  <c r="I219" i="47" s="1"/>
  <c r="K465" i="49"/>
  <c r="G465" i="49" s="1"/>
  <c r="L547" i="47"/>
  <c r="H547" i="47" s="1"/>
  <c r="L301" i="49"/>
  <c r="H301" i="49" s="1"/>
  <c r="K55" i="47"/>
  <c r="G55" i="47" s="1"/>
  <c r="M383" i="47"/>
  <c r="I383" i="47" s="1"/>
  <c r="K383" i="49"/>
  <c r="G383" i="49" s="1"/>
  <c r="M301" i="47"/>
  <c r="I301" i="47" s="1"/>
  <c r="M219" i="49"/>
  <c r="I219" i="49" s="1"/>
  <c r="K301" i="49"/>
  <c r="G301" i="49" s="1"/>
  <c r="L383" i="49"/>
  <c r="H383" i="49" s="1"/>
  <c r="K301" i="47"/>
  <c r="G301" i="47" s="1"/>
  <c r="K465" i="47"/>
  <c r="G465" i="47" s="1"/>
  <c r="K547" i="49"/>
  <c r="G547" i="49" s="1"/>
  <c r="M55" i="47"/>
  <c r="I55" i="47" s="1"/>
  <c r="M547" i="49"/>
  <c r="I547" i="49" s="1"/>
  <c r="M137" i="47"/>
  <c r="I137" i="47" s="1"/>
  <c r="M55" i="49"/>
  <c r="I55" i="49" s="1"/>
  <c r="M137" i="49"/>
  <c r="I137" i="49" s="1"/>
  <c r="L137" i="47"/>
  <c r="H137" i="47" s="1"/>
  <c r="M465" i="49"/>
  <c r="I465" i="49" s="1"/>
  <c r="L301" i="47"/>
  <c r="H301" i="47" s="1"/>
  <c r="M547" i="47"/>
  <c r="I547" i="47" s="1"/>
  <c r="L219" i="49"/>
  <c r="H219" i="49" s="1"/>
  <c r="L465" i="47"/>
  <c r="H465" i="47" s="1"/>
  <c r="M383" i="49"/>
  <c r="I383" i="49" s="1"/>
  <c r="K219" i="49"/>
  <c r="G219" i="49" s="1"/>
  <c r="L383" i="47"/>
  <c r="H383" i="47" s="1"/>
  <c r="K219" i="47"/>
  <c r="G219" i="47" s="1"/>
  <c r="I1368" i="42" l="1"/>
  <c r="I1532" i="42"/>
  <c r="G1778" i="42"/>
  <c r="H2024" i="42"/>
  <c r="H1860" i="42"/>
  <c r="G1942" i="42"/>
  <c r="G2024" i="42"/>
  <c r="G1532" i="42"/>
  <c r="H1368" i="42"/>
  <c r="H1614" i="42"/>
  <c r="I1778" i="42"/>
  <c r="H1942" i="42"/>
  <c r="G1450" i="42"/>
  <c r="I1450" i="42"/>
  <c r="G1286" i="42"/>
  <c r="H1778" i="42"/>
  <c r="G1368" i="42"/>
  <c r="I1614" i="42"/>
  <c r="I1860" i="42"/>
  <c r="I1942" i="42"/>
  <c r="H1696" i="42"/>
  <c r="H1532" i="42"/>
  <c r="I2024" i="42"/>
  <c r="H1450" i="42"/>
  <c r="G1614" i="42"/>
  <c r="G1860" i="42"/>
  <c r="I1696" i="42"/>
  <c r="H1286" i="42"/>
  <c r="G1696" i="42"/>
  <c r="I1286" i="42"/>
  <c r="K220" i="49"/>
  <c r="G220" i="49" s="1"/>
  <c r="M302" i="47"/>
  <c r="I302" i="47" s="1"/>
  <c r="K302" i="47"/>
  <c r="G302" i="47" s="1"/>
  <c r="L466" i="49"/>
  <c r="H466" i="49" s="1"/>
  <c r="K466" i="49"/>
  <c r="G466" i="49" s="1"/>
  <c r="K56" i="47"/>
  <c r="G56" i="47" s="1"/>
  <c r="L384" i="49"/>
  <c r="H384" i="49" s="1"/>
  <c r="L56" i="47"/>
  <c r="H56" i="47" s="1"/>
  <c r="L466" i="47"/>
  <c r="H466" i="47" s="1"/>
  <c r="K220" i="47"/>
  <c r="G220" i="47" s="1"/>
  <c r="L56" i="49"/>
  <c r="H56" i="49" s="1"/>
  <c r="M220" i="49"/>
  <c r="I220" i="49" s="1"/>
  <c r="M302" i="49"/>
  <c r="I302" i="49" s="1"/>
  <c r="K384" i="49"/>
  <c r="G384" i="49" s="1"/>
  <c r="M548" i="49"/>
  <c r="I548" i="49" s="1"/>
  <c r="M466" i="49"/>
  <c r="I466" i="49" s="1"/>
  <c r="M56" i="49"/>
  <c r="I56" i="49" s="1"/>
  <c r="M466" i="47"/>
  <c r="I466" i="47" s="1"/>
  <c r="L220" i="47"/>
  <c r="H220" i="47" s="1"/>
  <c r="M220" i="47"/>
  <c r="I220" i="47" s="1"/>
  <c r="M548" i="47"/>
  <c r="I548" i="47" s="1"/>
  <c r="K56" i="49"/>
  <c r="G56" i="49" s="1"/>
  <c r="M138" i="47"/>
  <c r="I138" i="47" s="1"/>
  <c r="L302" i="47"/>
  <c r="H302" i="47" s="1"/>
  <c r="L384" i="47"/>
  <c r="H384" i="47" s="1"/>
  <c r="K466" i="47"/>
  <c r="G466" i="47" s="1"/>
  <c r="L548" i="47"/>
  <c r="H548" i="47" s="1"/>
  <c r="K302" i="49"/>
  <c r="G302" i="49" s="1"/>
  <c r="M138" i="49"/>
  <c r="I138" i="49" s="1"/>
  <c r="K548" i="49"/>
  <c r="G548" i="49" s="1"/>
  <c r="L138" i="49"/>
  <c r="H138" i="49" s="1"/>
  <c r="L220" i="49"/>
  <c r="H220" i="49" s="1"/>
  <c r="L138" i="47"/>
  <c r="H138" i="47" s="1"/>
  <c r="K138" i="47"/>
  <c r="G138" i="47" s="1"/>
  <c r="L302" i="49"/>
  <c r="H302" i="49" s="1"/>
  <c r="K384" i="47"/>
  <c r="G384" i="47" s="1"/>
  <c r="K548" i="47"/>
  <c r="G548" i="47" s="1"/>
  <c r="M384" i="49"/>
  <c r="I384" i="49" s="1"/>
  <c r="M56" i="47"/>
  <c r="I56" i="47" s="1"/>
  <c r="M384" i="47"/>
  <c r="I384" i="47" s="1"/>
  <c r="K138" i="49"/>
  <c r="G138" i="49" s="1"/>
  <c r="L548" i="49"/>
  <c r="H548" i="49" s="1"/>
  <c r="J303" i="61"/>
  <c r="F303" i="61" s="1"/>
  <c r="L221" i="61"/>
  <c r="H221" i="61" s="1"/>
  <c r="K877" i="61"/>
  <c r="G877" i="61" s="1"/>
  <c r="K631" i="61"/>
  <c r="G631" i="61" s="1"/>
  <c r="L549" i="61"/>
  <c r="H549" i="61" s="1"/>
  <c r="L467" i="61"/>
  <c r="H467" i="61" s="1"/>
  <c r="L385" i="61"/>
  <c r="H385" i="61" s="1"/>
  <c r="K467" i="61"/>
  <c r="G467" i="61" s="1"/>
  <c r="J713" i="61"/>
  <c r="F713" i="61" s="1"/>
  <c r="J467" i="61"/>
  <c r="F467" i="61" s="1"/>
  <c r="J57" i="61"/>
  <c r="F57" i="61" s="1"/>
  <c r="L713" i="61"/>
  <c r="H713" i="61" s="1"/>
  <c r="K549" i="61"/>
  <c r="G549" i="61" s="1"/>
  <c r="K221" i="61"/>
  <c r="G221" i="61" s="1"/>
  <c r="K385" i="61"/>
  <c r="G385" i="61" s="1"/>
  <c r="J877" i="61"/>
  <c r="F877" i="61" s="1"/>
  <c r="J385" i="61"/>
  <c r="F385" i="61" s="1"/>
  <c r="J221" i="61"/>
  <c r="F221" i="61" s="1"/>
  <c r="L139" i="61"/>
  <c r="H139" i="61" s="1"/>
  <c r="K713" i="61"/>
  <c r="G713" i="61" s="1"/>
  <c r="J795" i="61"/>
  <c r="F795" i="61" s="1"/>
  <c r="L631" i="61"/>
  <c r="H631" i="61" s="1"/>
  <c r="K57" i="61"/>
  <c r="G57" i="61" s="1"/>
  <c r="K303" i="61"/>
  <c r="G303" i="61" s="1"/>
  <c r="J139" i="61"/>
  <c r="F139" i="61" s="1"/>
  <c r="L57" i="61"/>
  <c r="H57" i="61" s="1"/>
  <c r="L303" i="61"/>
  <c r="H303" i="61" s="1"/>
  <c r="J631" i="61"/>
  <c r="F631" i="61" s="1"/>
  <c r="J549" i="61"/>
  <c r="F549" i="61" s="1"/>
  <c r="L795" i="61"/>
  <c r="H795" i="61" s="1"/>
  <c r="K139" i="61"/>
  <c r="G139" i="61" s="1"/>
  <c r="K795" i="61"/>
  <c r="G795" i="61" s="1"/>
  <c r="L877" i="61"/>
  <c r="H877" i="61" s="1"/>
  <c r="N65" i="41"/>
  <c r="O65" i="41"/>
  <c r="S65" i="41"/>
  <c r="P65" i="41"/>
  <c r="R65" i="41"/>
  <c r="I65" i="41"/>
  <c r="M65" i="41"/>
  <c r="Q65" i="41"/>
  <c r="T65" i="41"/>
  <c r="J65" i="41"/>
  <c r="H303" i="63"/>
  <c r="G467" i="63"/>
  <c r="H549" i="63"/>
  <c r="H57" i="63"/>
  <c r="G303" i="63"/>
  <c r="H385" i="63"/>
  <c r="F467" i="63"/>
  <c r="F303" i="63"/>
  <c r="F139" i="63"/>
  <c r="G57" i="63"/>
  <c r="H221" i="63"/>
  <c r="F221" i="63"/>
  <c r="G139" i="63"/>
  <c r="F549" i="63"/>
  <c r="H467" i="63"/>
  <c r="G221" i="63"/>
  <c r="G549" i="63"/>
  <c r="F385" i="63"/>
  <c r="H139" i="63"/>
  <c r="G385" i="63"/>
  <c r="F57" i="63"/>
  <c r="J58" i="45"/>
  <c r="F58" i="45" s="1"/>
  <c r="L632" i="45"/>
  <c r="H632" i="45" s="1"/>
  <c r="K550" i="45"/>
  <c r="G550" i="45" s="1"/>
  <c r="K632" i="45"/>
  <c r="G632" i="45" s="1"/>
  <c r="G222" i="42"/>
  <c r="I140" i="42"/>
  <c r="H468" i="42"/>
  <c r="H796" i="42"/>
  <c r="G1042" i="42"/>
  <c r="I1206" i="42"/>
  <c r="L386" i="45"/>
  <c r="H386" i="45" s="1"/>
  <c r="I714" i="42"/>
  <c r="K878" i="45"/>
  <c r="G878" i="45" s="1"/>
  <c r="G304" i="42"/>
  <c r="J796" i="45"/>
  <c r="F796" i="45" s="1"/>
  <c r="G714" i="42"/>
  <c r="K468" i="45"/>
  <c r="G468" i="45" s="1"/>
  <c r="H304" i="42"/>
  <c r="H1206" i="42"/>
  <c r="L222" i="45"/>
  <c r="H222" i="45" s="1"/>
  <c r="K714" i="45"/>
  <c r="G714" i="45" s="1"/>
  <c r="L304" i="45"/>
  <c r="H304" i="45" s="1"/>
  <c r="J878" i="45"/>
  <c r="F878" i="45" s="1"/>
  <c r="I222" i="42"/>
  <c r="I304" i="42"/>
  <c r="G140" i="42"/>
  <c r="I796" i="42"/>
  <c r="H1042" i="42"/>
  <c r="K58" i="45"/>
  <c r="G58" i="45" s="1"/>
  <c r="H222" i="42"/>
  <c r="I878" i="42"/>
  <c r="J632" i="45"/>
  <c r="F632" i="45" s="1"/>
  <c r="G386" i="42"/>
  <c r="H960" i="42"/>
  <c r="K222" i="45"/>
  <c r="G222" i="45" s="1"/>
  <c r="I58" i="42"/>
  <c r="G960" i="42"/>
  <c r="J304" i="45"/>
  <c r="F304" i="45" s="1"/>
  <c r="H140" i="42"/>
  <c r="J222" i="45"/>
  <c r="F222" i="45" s="1"/>
  <c r="L714" i="45"/>
  <c r="H714" i="45" s="1"/>
  <c r="L550" i="45"/>
  <c r="H550" i="45" s="1"/>
  <c r="K386" i="45"/>
  <c r="G386" i="45" s="1"/>
  <c r="I386" i="42"/>
  <c r="I550" i="42"/>
  <c r="G632" i="42"/>
  <c r="G878" i="42"/>
  <c r="I1042" i="42"/>
  <c r="L468" i="45"/>
  <c r="H468" i="45" s="1"/>
  <c r="G550" i="42"/>
  <c r="H1124" i="42"/>
  <c r="K304" i="45"/>
  <c r="G304" i="45" s="1"/>
  <c r="H714" i="42"/>
  <c r="J386" i="45"/>
  <c r="F386" i="45" s="1"/>
  <c r="H386" i="42"/>
  <c r="G1206" i="42"/>
  <c r="L796" i="45"/>
  <c r="H796" i="45" s="1"/>
  <c r="G796" i="42"/>
  <c r="L140" i="45"/>
  <c r="H140" i="45" s="1"/>
  <c r="L58" i="45"/>
  <c r="H58" i="45" s="1"/>
  <c r="L878" i="45"/>
  <c r="H878" i="45" s="1"/>
  <c r="J550" i="45"/>
  <c r="F550" i="45" s="1"/>
  <c r="K796" i="45"/>
  <c r="G796" i="45" s="1"/>
  <c r="I632" i="42"/>
  <c r="G468" i="42"/>
  <c r="H550" i="42"/>
  <c r="H878" i="42"/>
  <c r="I1124" i="42"/>
  <c r="J468" i="45"/>
  <c r="F468" i="45" s="1"/>
  <c r="H632" i="42"/>
  <c r="K140" i="45"/>
  <c r="G140" i="45" s="1"/>
  <c r="G58" i="42"/>
  <c r="G1124" i="42"/>
  <c r="J714" i="45"/>
  <c r="F714" i="45" s="1"/>
  <c r="I468" i="42"/>
  <c r="J140" i="45"/>
  <c r="F140" i="45" s="1"/>
  <c r="H58" i="42"/>
  <c r="I960" i="42"/>
  <c r="D67" i="41"/>
  <c r="H66" i="41"/>
  <c r="G66" i="41"/>
  <c r="F66" i="41"/>
  <c r="E66" i="41"/>
  <c r="L138" i="48"/>
  <c r="H138" i="48" s="1"/>
  <c r="K138" i="48"/>
  <c r="G138" i="48" s="1"/>
  <c r="K466" i="48"/>
  <c r="G466" i="48" s="1"/>
  <c r="L466" i="48"/>
  <c r="H466" i="48" s="1"/>
  <c r="M384" i="48"/>
  <c r="I384" i="48" s="1"/>
  <c r="L384" i="48"/>
  <c r="H384" i="48" s="1"/>
  <c r="K56" i="48"/>
  <c r="G56" i="48" s="1"/>
  <c r="K302" i="48"/>
  <c r="G302" i="48" s="1"/>
  <c r="L548" i="48"/>
  <c r="H548" i="48" s="1"/>
  <c r="M220" i="48"/>
  <c r="I220" i="48" s="1"/>
  <c r="M56" i="48"/>
  <c r="I56" i="48" s="1"/>
  <c r="L302" i="48"/>
  <c r="H302" i="48" s="1"/>
  <c r="M466" i="48"/>
  <c r="I466" i="48" s="1"/>
  <c r="K384" i="48"/>
  <c r="G384" i="48" s="1"/>
  <c r="K220" i="48"/>
  <c r="G220" i="48" s="1"/>
  <c r="M548" i="48"/>
  <c r="I548" i="48" s="1"/>
  <c r="M138" i="48"/>
  <c r="I138" i="48" s="1"/>
  <c r="M302" i="48"/>
  <c r="I302" i="48" s="1"/>
  <c r="K548" i="48"/>
  <c r="G548" i="48" s="1"/>
  <c r="L220" i="48"/>
  <c r="H220" i="48" s="1"/>
  <c r="L56" i="48"/>
  <c r="H56" i="48" s="1"/>
  <c r="K64" i="41"/>
  <c r="L64" i="41"/>
  <c r="K57" i="50"/>
  <c r="G57" i="50" s="1"/>
  <c r="K139" i="54"/>
  <c r="G139" i="54" s="1"/>
  <c r="L57" i="54"/>
  <c r="H57" i="54" s="1"/>
  <c r="M139" i="54"/>
  <c r="I139" i="54" s="1"/>
  <c r="M139" i="57"/>
  <c r="I139" i="57" s="1"/>
  <c r="K57" i="54"/>
  <c r="G57" i="54" s="1"/>
  <c r="L57" i="53"/>
  <c r="H57" i="53" s="1"/>
  <c r="L139" i="50"/>
  <c r="H139" i="50" s="1"/>
  <c r="K303" i="59"/>
  <c r="G303" i="59" s="1"/>
  <c r="K303" i="52"/>
  <c r="G303" i="52" s="1"/>
  <c r="K385" i="53"/>
  <c r="G385" i="53" s="1"/>
  <c r="M221" i="57"/>
  <c r="I221" i="57" s="1"/>
  <c r="M385" i="59"/>
  <c r="I385" i="59" s="1"/>
  <c r="K303" i="56"/>
  <c r="G303" i="56" s="1"/>
  <c r="K549" i="53"/>
  <c r="G549" i="53" s="1"/>
  <c r="L549" i="53"/>
  <c r="H549" i="53" s="1"/>
  <c r="L549" i="55"/>
  <c r="H549" i="55" s="1"/>
  <c r="L303" i="50"/>
  <c r="H303" i="50" s="1"/>
  <c r="K467" i="52"/>
  <c r="G467" i="52" s="1"/>
  <c r="L303" i="58"/>
  <c r="H303" i="58" s="1"/>
  <c r="M303" i="54"/>
  <c r="I303" i="54" s="1"/>
  <c r="M385" i="54"/>
  <c r="I385" i="54" s="1"/>
  <c r="M467" i="57"/>
  <c r="I467" i="57" s="1"/>
  <c r="K467" i="51"/>
  <c r="G467" i="51" s="1"/>
  <c r="M549" i="54"/>
  <c r="I549" i="54" s="1"/>
  <c r="K467" i="58"/>
  <c r="G467" i="58" s="1"/>
  <c r="L139" i="56"/>
  <c r="H139" i="56" s="1"/>
  <c r="M139" i="53"/>
  <c r="I139" i="53" s="1"/>
  <c r="K385" i="55"/>
  <c r="G385" i="55" s="1"/>
  <c r="M549" i="55"/>
  <c r="I549" i="55" s="1"/>
  <c r="K303" i="54"/>
  <c r="G303" i="54" s="1"/>
  <c r="M385" i="58"/>
  <c r="I385" i="58" s="1"/>
  <c r="M57" i="56"/>
  <c r="I57" i="56" s="1"/>
  <c r="M139" i="52"/>
  <c r="I139" i="52" s="1"/>
  <c r="K221" i="57"/>
  <c r="G221" i="57" s="1"/>
  <c r="L221" i="50"/>
  <c r="H221" i="50" s="1"/>
  <c r="K303" i="50"/>
  <c r="G303" i="50" s="1"/>
  <c r="L385" i="54"/>
  <c r="H385" i="54" s="1"/>
  <c r="L549" i="58"/>
  <c r="H549" i="58" s="1"/>
  <c r="M57" i="59"/>
  <c r="I57" i="59" s="1"/>
  <c r="K139" i="57"/>
  <c r="G139" i="57" s="1"/>
  <c r="K221" i="51"/>
  <c r="G221" i="51" s="1"/>
  <c r="K549" i="55"/>
  <c r="G549" i="55" s="1"/>
  <c r="L549" i="59"/>
  <c r="H549" i="59" s="1"/>
  <c r="K385" i="58"/>
  <c r="G385" i="58" s="1"/>
  <c r="L57" i="52"/>
  <c r="H57" i="52" s="1"/>
  <c r="L139" i="54"/>
  <c r="H139" i="54" s="1"/>
  <c r="L221" i="56"/>
  <c r="H221" i="56" s="1"/>
  <c r="K385" i="59"/>
  <c r="G385" i="59" s="1"/>
  <c r="M467" i="52"/>
  <c r="I467" i="52" s="1"/>
  <c r="L549" i="57"/>
  <c r="H549" i="57" s="1"/>
  <c r="K549" i="54"/>
  <c r="G549" i="54" s="1"/>
  <c r="M57" i="51"/>
  <c r="I57" i="51" s="1"/>
  <c r="M303" i="53"/>
  <c r="I303" i="53" s="1"/>
  <c r="M57" i="52"/>
  <c r="I57" i="52" s="1"/>
  <c r="L139" i="59"/>
  <c r="H139" i="59" s="1"/>
  <c r="K221" i="52"/>
  <c r="G221" i="52" s="1"/>
  <c r="K139" i="52"/>
  <c r="G139" i="52" s="1"/>
  <c r="L57" i="56"/>
  <c r="H57" i="56" s="1"/>
  <c r="K139" i="53"/>
  <c r="G139" i="53" s="1"/>
  <c r="K221" i="53"/>
  <c r="G221" i="53" s="1"/>
  <c r="M221" i="55"/>
  <c r="I221" i="55" s="1"/>
  <c r="L303" i="59"/>
  <c r="H303" i="59" s="1"/>
  <c r="L385" i="55"/>
  <c r="H385" i="55" s="1"/>
  <c r="M303" i="56"/>
  <c r="I303" i="56" s="1"/>
  <c r="L303" i="51"/>
  <c r="H303" i="51" s="1"/>
  <c r="K467" i="53"/>
  <c r="G467" i="53" s="1"/>
  <c r="L221" i="54"/>
  <c r="H221" i="54" s="1"/>
  <c r="K467" i="55"/>
  <c r="G467" i="55" s="1"/>
  <c r="L385" i="57"/>
  <c r="H385" i="57" s="1"/>
  <c r="L385" i="51"/>
  <c r="H385" i="51" s="1"/>
  <c r="K467" i="59"/>
  <c r="G467" i="59" s="1"/>
  <c r="M467" i="59"/>
  <c r="I467" i="59" s="1"/>
  <c r="M385" i="50"/>
  <c r="I385" i="50" s="1"/>
  <c r="L385" i="58"/>
  <c r="H385" i="58" s="1"/>
  <c r="L467" i="57"/>
  <c r="H467" i="57" s="1"/>
  <c r="K467" i="50"/>
  <c r="G467" i="50" s="1"/>
  <c r="L467" i="54"/>
  <c r="H467" i="54" s="1"/>
  <c r="M139" i="59"/>
  <c r="I139" i="59" s="1"/>
  <c r="K57" i="53"/>
  <c r="G57" i="53" s="1"/>
  <c r="K221" i="56"/>
  <c r="G221" i="56" s="1"/>
  <c r="M549" i="53"/>
  <c r="I549" i="53" s="1"/>
  <c r="K385" i="51"/>
  <c r="G385" i="51" s="1"/>
  <c r="M467" i="51"/>
  <c r="I467" i="51" s="1"/>
  <c r="K303" i="55"/>
  <c r="G303" i="55" s="1"/>
  <c r="K303" i="53"/>
  <c r="G303" i="53" s="1"/>
  <c r="K139" i="58"/>
  <c r="G139" i="58" s="1"/>
  <c r="M385" i="52"/>
  <c r="I385" i="52" s="1"/>
  <c r="M385" i="57"/>
  <c r="I385" i="57" s="1"/>
  <c r="K549" i="56"/>
  <c r="G549" i="56" s="1"/>
  <c r="M467" i="50"/>
  <c r="I467" i="50" s="1"/>
  <c r="M57" i="50"/>
  <c r="I57" i="50" s="1"/>
  <c r="L57" i="58"/>
  <c r="H57" i="58" s="1"/>
  <c r="K221" i="55"/>
  <c r="G221" i="55" s="1"/>
  <c r="L221" i="59"/>
  <c r="H221" i="59" s="1"/>
  <c r="M467" i="55"/>
  <c r="I467" i="55" s="1"/>
  <c r="K549" i="52"/>
  <c r="G549" i="52" s="1"/>
  <c r="K549" i="58"/>
  <c r="G549" i="58" s="1"/>
  <c r="L303" i="53"/>
  <c r="H303" i="53" s="1"/>
  <c r="M57" i="53"/>
  <c r="I57" i="53" s="1"/>
  <c r="K139" i="55"/>
  <c r="G139" i="55" s="1"/>
  <c r="K221" i="54"/>
  <c r="G221" i="54" s="1"/>
  <c r="K385" i="56"/>
  <c r="G385" i="56" s="1"/>
  <c r="M467" i="56"/>
  <c r="I467" i="56" s="1"/>
  <c r="K467" i="54"/>
  <c r="G467" i="54" s="1"/>
  <c r="L139" i="51"/>
  <c r="H139" i="51" s="1"/>
  <c r="M57" i="54"/>
  <c r="I57" i="54" s="1"/>
  <c r="K57" i="52"/>
  <c r="G57" i="52" s="1"/>
  <c r="K57" i="56"/>
  <c r="G57" i="56" s="1"/>
  <c r="L139" i="53"/>
  <c r="H139" i="53" s="1"/>
  <c r="M57" i="55"/>
  <c r="I57" i="55" s="1"/>
  <c r="L139" i="52"/>
  <c r="H139" i="52" s="1"/>
  <c r="K139" i="50"/>
  <c r="G139" i="50" s="1"/>
  <c r="L139" i="58"/>
  <c r="H139" i="58" s="1"/>
  <c r="L139" i="55"/>
  <c r="H139" i="55" s="1"/>
  <c r="M221" i="51"/>
  <c r="I221" i="51" s="1"/>
  <c r="M139" i="55"/>
  <c r="I139" i="55" s="1"/>
  <c r="L385" i="59"/>
  <c r="H385" i="59" s="1"/>
  <c r="L385" i="52"/>
  <c r="H385" i="52" s="1"/>
  <c r="M221" i="58"/>
  <c r="I221" i="58" s="1"/>
  <c r="L303" i="57"/>
  <c r="H303" i="57" s="1"/>
  <c r="M467" i="53"/>
  <c r="I467" i="53" s="1"/>
  <c r="L385" i="56"/>
  <c r="H385" i="56" s="1"/>
  <c r="M303" i="50"/>
  <c r="I303" i="50" s="1"/>
  <c r="M549" i="59"/>
  <c r="I549" i="59" s="1"/>
  <c r="L467" i="59"/>
  <c r="H467" i="59" s="1"/>
  <c r="L467" i="56"/>
  <c r="H467" i="56" s="1"/>
  <c r="M549" i="56"/>
  <c r="I549" i="56" s="1"/>
  <c r="M549" i="51"/>
  <c r="I549" i="51" s="1"/>
  <c r="M467" i="58"/>
  <c r="I467" i="58" s="1"/>
  <c r="M549" i="50"/>
  <c r="I549" i="50" s="1"/>
  <c r="M139" i="56"/>
  <c r="I139" i="56" s="1"/>
  <c r="L139" i="57"/>
  <c r="H139" i="57" s="1"/>
  <c r="M221" i="56"/>
  <c r="I221" i="56" s="1"/>
  <c r="M303" i="51"/>
  <c r="I303" i="51" s="1"/>
  <c r="L467" i="53"/>
  <c r="H467" i="53" s="1"/>
  <c r="K467" i="57"/>
  <c r="G467" i="57" s="1"/>
  <c r="M467" i="54"/>
  <c r="I467" i="54" s="1"/>
  <c r="K139" i="56"/>
  <c r="G139" i="56" s="1"/>
  <c r="L57" i="55"/>
  <c r="H57" i="55" s="1"/>
  <c r="M303" i="52"/>
  <c r="I303" i="52" s="1"/>
  <c r="L467" i="55"/>
  <c r="H467" i="55" s="1"/>
  <c r="K549" i="59"/>
  <c r="G549" i="59" s="1"/>
  <c r="M549" i="57"/>
  <c r="I549" i="57" s="1"/>
  <c r="K57" i="51"/>
  <c r="G57" i="51" s="1"/>
  <c r="K57" i="59"/>
  <c r="G57" i="59" s="1"/>
  <c r="L221" i="53"/>
  <c r="H221" i="53" s="1"/>
  <c r="K221" i="59"/>
  <c r="G221" i="59" s="1"/>
  <c r="M385" i="56"/>
  <c r="I385" i="56" s="1"/>
  <c r="K385" i="50"/>
  <c r="G385" i="50" s="1"/>
  <c r="L467" i="58"/>
  <c r="H467" i="58" s="1"/>
  <c r="K139" i="59"/>
  <c r="G139" i="59" s="1"/>
  <c r="K57" i="55"/>
  <c r="G57" i="55" s="1"/>
  <c r="M303" i="59"/>
  <c r="I303" i="59" s="1"/>
  <c r="K385" i="52"/>
  <c r="G385" i="52" s="1"/>
  <c r="M549" i="52"/>
  <c r="I549" i="52" s="1"/>
  <c r="L549" i="56"/>
  <c r="H549" i="56" s="1"/>
  <c r="L303" i="55"/>
  <c r="H303" i="55" s="1"/>
  <c r="M303" i="55"/>
  <c r="I303" i="55" s="1"/>
  <c r="L57" i="59"/>
  <c r="H57" i="59" s="1"/>
  <c r="M57" i="58"/>
  <c r="I57" i="58" s="1"/>
  <c r="K57" i="58"/>
  <c r="G57" i="58" s="1"/>
  <c r="L57" i="57"/>
  <c r="H57" i="57" s="1"/>
  <c r="K139" i="51"/>
  <c r="G139" i="51" s="1"/>
  <c r="M139" i="50"/>
  <c r="I139" i="50" s="1"/>
  <c r="M221" i="53"/>
  <c r="I221" i="53" s="1"/>
  <c r="M385" i="55"/>
  <c r="I385" i="55" s="1"/>
  <c r="L221" i="51"/>
  <c r="H221" i="51" s="1"/>
  <c r="L221" i="57"/>
  <c r="H221" i="57" s="1"/>
  <c r="L303" i="56"/>
  <c r="H303" i="56" s="1"/>
  <c r="M221" i="50"/>
  <c r="I221" i="50" s="1"/>
  <c r="K221" i="50"/>
  <c r="G221" i="50" s="1"/>
  <c r="L221" i="58"/>
  <c r="H221" i="58" s="1"/>
  <c r="K303" i="57"/>
  <c r="G303" i="57" s="1"/>
  <c r="L467" i="52"/>
  <c r="H467" i="52" s="1"/>
  <c r="L303" i="54"/>
  <c r="H303" i="54" s="1"/>
  <c r="L549" i="52"/>
  <c r="H549" i="52" s="1"/>
  <c r="L385" i="50"/>
  <c r="H385" i="50" s="1"/>
  <c r="L549" i="51"/>
  <c r="H549" i="51" s="1"/>
  <c r="L467" i="51"/>
  <c r="H467" i="51" s="1"/>
  <c r="K385" i="54"/>
  <c r="G385" i="54" s="1"/>
  <c r="L549" i="54"/>
  <c r="H549" i="54" s="1"/>
  <c r="L549" i="50"/>
  <c r="H549" i="50" s="1"/>
  <c r="L57" i="51"/>
  <c r="H57" i="51" s="1"/>
  <c r="K57" i="57"/>
  <c r="G57" i="57" s="1"/>
  <c r="L385" i="53"/>
  <c r="H385" i="53" s="1"/>
  <c r="K303" i="51"/>
  <c r="G303" i="51" s="1"/>
  <c r="M385" i="51"/>
  <c r="I385" i="51" s="1"/>
  <c r="K549" i="57"/>
  <c r="G549" i="57" s="1"/>
  <c r="M549" i="58"/>
  <c r="I549" i="58" s="1"/>
  <c r="L221" i="52"/>
  <c r="H221" i="52" s="1"/>
  <c r="L303" i="52"/>
  <c r="H303" i="52" s="1"/>
  <c r="M385" i="53"/>
  <c r="I385" i="53" s="1"/>
  <c r="K221" i="58"/>
  <c r="G221" i="58" s="1"/>
  <c r="K303" i="58"/>
  <c r="G303" i="58" s="1"/>
  <c r="K549" i="51"/>
  <c r="G549" i="51" s="1"/>
  <c r="M221" i="52"/>
  <c r="I221" i="52" s="1"/>
  <c r="M57" i="57"/>
  <c r="I57" i="57" s="1"/>
  <c r="L221" i="55"/>
  <c r="H221" i="55" s="1"/>
  <c r="M221" i="54"/>
  <c r="I221" i="54" s="1"/>
  <c r="K385" i="57"/>
  <c r="G385" i="57" s="1"/>
  <c r="K467" i="56"/>
  <c r="G467" i="56" s="1"/>
  <c r="K549" i="50"/>
  <c r="G549" i="50" s="1"/>
  <c r="L57" i="50"/>
  <c r="H57" i="50" s="1"/>
  <c r="M139" i="51"/>
  <c r="I139" i="51" s="1"/>
  <c r="M139" i="58"/>
  <c r="I139" i="58" s="1"/>
  <c r="M221" i="59"/>
  <c r="I221" i="59" s="1"/>
  <c r="M303" i="57"/>
  <c r="I303" i="57" s="1"/>
  <c r="M303" i="58"/>
  <c r="I303" i="58" s="1"/>
  <c r="L467" i="50"/>
  <c r="H467" i="50" s="1"/>
  <c r="K796" i="61" l="1"/>
  <c r="G796" i="61" s="1"/>
  <c r="L58" i="61"/>
  <c r="H58" i="61" s="1"/>
  <c r="J386" i="61"/>
  <c r="F386" i="61" s="1"/>
  <c r="L550" i="61"/>
  <c r="H550" i="61" s="1"/>
  <c r="K632" i="61"/>
  <c r="G632" i="61" s="1"/>
  <c r="L632" i="61"/>
  <c r="H632" i="61" s="1"/>
  <c r="K550" i="61"/>
  <c r="G550" i="61" s="1"/>
  <c r="L386" i="61"/>
  <c r="H386" i="61" s="1"/>
  <c r="K714" i="61"/>
  <c r="G714" i="61" s="1"/>
  <c r="K58" i="61"/>
  <c r="G58" i="61" s="1"/>
  <c r="K386" i="61"/>
  <c r="G386" i="61" s="1"/>
  <c r="L222" i="61"/>
  <c r="H222" i="61" s="1"/>
  <c r="K468" i="61"/>
  <c r="G468" i="61" s="1"/>
  <c r="J878" i="61"/>
  <c r="F878" i="61" s="1"/>
  <c r="J714" i="61"/>
  <c r="F714" i="61" s="1"/>
  <c r="K140" i="61"/>
  <c r="G140" i="61" s="1"/>
  <c r="L714" i="61"/>
  <c r="H714" i="61" s="1"/>
  <c r="L468" i="61"/>
  <c r="H468" i="61" s="1"/>
  <c r="J58" i="61"/>
  <c r="F58" i="61" s="1"/>
  <c r="K304" i="61"/>
  <c r="G304" i="61" s="1"/>
  <c r="K878" i="61"/>
  <c r="G878" i="61" s="1"/>
  <c r="J304" i="61"/>
  <c r="F304" i="61" s="1"/>
  <c r="J140" i="61"/>
  <c r="F140" i="61" s="1"/>
  <c r="L304" i="61"/>
  <c r="H304" i="61" s="1"/>
  <c r="J550" i="61"/>
  <c r="F550" i="61" s="1"/>
  <c r="J796" i="61"/>
  <c r="F796" i="61" s="1"/>
  <c r="J468" i="61"/>
  <c r="F468" i="61" s="1"/>
  <c r="J222" i="61"/>
  <c r="F222" i="61" s="1"/>
  <c r="K222" i="61"/>
  <c r="G222" i="61" s="1"/>
  <c r="L140" i="61"/>
  <c r="H140" i="61" s="1"/>
  <c r="L796" i="61"/>
  <c r="H796" i="61" s="1"/>
  <c r="J632" i="61"/>
  <c r="F632" i="61" s="1"/>
  <c r="L878" i="61"/>
  <c r="H878" i="61" s="1"/>
  <c r="N66" i="41"/>
  <c r="I66" i="41"/>
  <c r="S66" i="41"/>
  <c r="P66" i="41"/>
  <c r="Q66" i="41"/>
  <c r="O66" i="41"/>
  <c r="R66" i="41"/>
  <c r="J66" i="41"/>
  <c r="T66" i="41"/>
  <c r="M66" i="41"/>
  <c r="L715" i="45"/>
  <c r="H715" i="45" s="1"/>
  <c r="K305" i="45"/>
  <c r="G305" i="45" s="1"/>
  <c r="K59" i="45"/>
  <c r="G59" i="45" s="1"/>
  <c r="K141" i="45"/>
  <c r="G141" i="45" s="1"/>
  <c r="I59" i="42"/>
  <c r="I387" i="42"/>
  <c r="G633" i="42"/>
  <c r="H797" i="42"/>
  <c r="G1043" i="42"/>
  <c r="L469" i="45"/>
  <c r="H469" i="45" s="1"/>
  <c r="I305" i="42"/>
  <c r="J141" i="45"/>
  <c r="F141" i="45" s="1"/>
  <c r="I141" i="42"/>
  <c r="G715" i="42"/>
  <c r="J715" i="45"/>
  <c r="F715" i="45" s="1"/>
  <c r="H305" i="42"/>
  <c r="G961" i="42"/>
  <c r="L223" i="45"/>
  <c r="H223" i="45" s="1"/>
  <c r="H551" i="42"/>
  <c r="J797" i="45"/>
  <c r="F797" i="45" s="1"/>
  <c r="J59" i="45"/>
  <c r="F59" i="45" s="1"/>
  <c r="L879" i="45"/>
  <c r="H879" i="45" s="1"/>
  <c r="K223" i="45"/>
  <c r="G223" i="45" s="1"/>
  <c r="G223" i="42"/>
  <c r="H387" i="42"/>
  <c r="I633" i="42"/>
  <c r="H879" i="42"/>
  <c r="I1043" i="42"/>
  <c r="J551" i="45"/>
  <c r="F551" i="45" s="1"/>
  <c r="G141" i="42"/>
  <c r="I961" i="42"/>
  <c r="J387" i="45"/>
  <c r="F387" i="45" s="1"/>
  <c r="I551" i="42"/>
  <c r="L797" i="45"/>
  <c r="H797" i="45" s="1"/>
  <c r="H59" i="42"/>
  <c r="G1207" i="42"/>
  <c r="J305" i="45"/>
  <c r="F305" i="45" s="1"/>
  <c r="I797" i="42"/>
  <c r="L551" i="45"/>
  <c r="H551" i="45" s="1"/>
  <c r="L59" i="45"/>
  <c r="H59" i="45" s="1"/>
  <c r="J879" i="45"/>
  <c r="F879" i="45" s="1"/>
  <c r="K633" i="45"/>
  <c r="G633" i="45" s="1"/>
  <c r="J469" i="45"/>
  <c r="F469" i="45" s="1"/>
  <c r="H223" i="42"/>
  <c r="I469" i="42"/>
  <c r="H633" i="42"/>
  <c r="G879" i="42"/>
  <c r="H1125" i="42"/>
  <c r="L387" i="45"/>
  <c r="H387" i="45" s="1"/>
  <c r="I715" i="42"/>
  <c r="L305" i="45"/>
  <c r="H305" i="45" s="1"/>
  <c r="G305" i="42"/>
  <c r="H1207" i="42"/>
  <c r="K469" i="45"/>
  <c r="G469" i="45" s="1"/>
  <c r="G797" i="42"/>
  <c r="K797" i="45"/>
  <c r="G797" i="45" s="1"/>
  <c r="G387" i="42"/>
  <c r="I1207" i="42"/>
  <c r="K551" i="45"/>
  <c r="G551" i="45" s="1"/>
  <c r="J633" i="45"/>
  <c r="F633" i="45" s="1"/>
  <c r="K715" i="45"/>
  <c r="G715" i="45" s="1"/>
  <c r="K879" i="45"/>
  <c r="G879" i="45" s="1"/>
  <c r="H141" i="42"/>
  <c r="I223" i="42"/>
  <c r="H469" i="42"/>
  <c r="H715" i="42"/>
  <c r="I879" i="42"/>
  <c r="I1125" i="42"/>
  <c r="L633" i="45"/>
  <c r="H633" i="45" s="1"/>
  <c r="G469" i="42"/>
  <c r="G1125" i="42"/>
  <c r="L141" i="45"/>
  <c r="H141" i="45" s="1"/>
  <c r="H961" i="42"/>
  <c r="K387" i="45"/>
  <c r="G387" i="45" s="1"/>
  <c r="G551" i="42"/>
  <c r="J223" i="45"/>
  <c r="F223" i="45" s="1"/>
  <c r="G59" i="42"/>
  <c r="H1043" i="42"/>
  <c r="H67" i="41"/>
  <c r="F67" i="41"/>
  <c r="E67" i="41"/>
  <c r="D68" i="41"/>
  <c r="G67" i="41"/>
  <c r="M57" i="49"/>
  <c r="I57" i="49" s="1"/>
  <c r="K303" i="47"/>
  <c r="G303" i="47" s="1"/>
  <c r="K385" i="47"/>
  <c r="G385" i="47" s="1"/>
  <c r="L549" i="47"/>
  <c r="H549" i="47" s="1"/>
  <c r="K549" i="49"/>
  <c r="G549" i="49" s="1"/>
  <c r="M467" i="47"/>
  <c r="I467" i="47" s="1"/>
  <c r="L57" i="47"/>
  <c r="H57" i="47" s="1"/>
  <c r="M385" i="49"/>
  <c r="I385" i="49" s="1"/>
  <c r="M221" i="47"/>
  <c r="I221" i="47" s="1"/>
  <c r="K303" i="49"/>
  <c r="G303" i="49" s="1"/>
  <c r="K57" i="47"/>
  <c r="G57" i="47" s="1"/>
  <c r="L221" i="47"/>
  <c r="H221" i="47" s="1"/>
  <c r="M221" i="49"/>
  <c r="I221" i="49" s="1"/>
  <c r="M303" i="49"/>
  <c r="I303" i="49" s="1"/>
  <c r="M467" i="49"/>
  <c r="I467" i="49" s="1"/>
  <c r="M385" i="47"/>
  <c r="I385" i="47" s="1"/>
  <c r="L303" i="49"/>
  <c r="H303" i="49" s="1"/>
  <c r="L385" i="47"/>
  <c r="H385" i="47" s="1"/>
  <c r="M139" i="49"/>
  <c r="I139" i="49" s="1"/>
  <c r="M57" i="47"/>
  <c r="I57" i="47" s="1"/>
  <c r="K57" i="49"/>
  <c r="G57" i="49" s="1"/>
  <c r="L139" i="49"/>
  <c r="H139" i="49" s="1"/>
  <c r="K467" i="47"/>
  <c r="G467" i="47" s="1"/>
  <c r="M549" i="47"/>
  <c r="I549" i="47" s="1"/>
  <c r="L467" i="49"/>
  <c r="H467" i="49" s="1"/>
  <c r="K139" i="47"/>
  <c r="G139" i="47" s="1"/>
  <c r="K385" i="49"/>
  <c r="G385" i="49" s="1"/>
  <c r="L303" i="47"/>
  <c r="H303" i="47" s="1"/>
  <c r="L57" i="49"/>
  <c r="H57" i="49" s="1"/>
  <c r="M549" i="49"/>
  <c r="I549" i="49" s="1"/>
  <c r="L221" i="49"/>
  <c r="H221" i="49" s="1"/>
  <c r="M139" i="47"/>
  <c r="I139" i="47" s="1"/>
  <c r="M303" i="47"/>
  <c r="I303" i="47" s="1"/>
  <c r="K139" i="49"/>
  <c r="G139" i="49" s="1"/>
  <c r="L467" i="47"/>
  <c r="H467" i="47" s="1"/>
  <c r="L385" i="49"/>
  <c r="H385" i="49" s="1"/>
  <c r="K467" i="49"/>
  <c r="G467" i="49" s="1"/>
  <c r="K221" i="47"/>
  <c r="G221" i="47" s="1"/>
  <c r="K221" i="49"/>
  <c r="G221" i="49" s="1"/>
  <c r="K549" i="47"/>
  <c r="G549" i="47" s="1"/>
  <c r="L139" i="47"/>
  <c r="H139" i="47" s="1"/>
  <c r="L549" i="49"/>
  <c r="H549" i="49" s="1"/>
  <c r="H304" i="63"/>
  <c r="F140" i="63"/>
  <c r="F222" i="63"/>
  <c r="G58" i="63"/>
  <c r="F468" i="63"/>
  <c r="H140" i="63"/>
  <c r="F386" i="63"/>
  <c r="G468" i="63"/>
  <c r="G304" i="63"/>
  <c r="H386" i="63"/>
  <c r="G140" i="63"/>
  <c r="H468" i="63"/>
  <c r="F58" i="63"/>
  <c r="H550" i="63"/>
  <c r="G386" i="63"/>
  <c r="H222" i="63"/>
  <c r="G222" i="63"/>
  <c r="G550" i="63"/>
  <c r="H58" i="63"/>
  <c r="F304" i="63"/>
  <c r="F550" i="63"/>
  <c r="M139" i="48"/>
  <c r="I139" i="48" s="1"/>
  <c r="M303" i="48"/>
  <c r="I303" i="48" s="1"/>
  <c r="L467" i="48"/>
  <c r="H467" i="48" s="1"/>
  <c r="L549" i="48"/>
  <c r="H549" i="48" s="1"/>
  <c r="K57" i="48"/>
  <c r="G57" i="48" s="1"/>
  <c r="K549" i="48"/>
  <c r="G549" i="48" s="1"/>
  <c r="L139" i="48"/>
  <c r="H139" i="48" s="1"/>
  <c r="K385" i="48"/>
  <c r="G385" i="48" s="1"/>
  <c r="K467" i="48"/>
  <c r="G467" i="48" s="1"/>
  <c r="M549" i="48"/>
  <c r="I549" i="48" s="1"/>
  <c r="K303" i="48"/>
  <c r="G303" i="48" s="1"/>
  <c r="K139" i="48"/>
  <c r="G139" i="48" s="1"/>
  <c r="M385" i="48"/>
  <c r="I385" i="48" s="1"/>
  <c r="M221" i="48"/>
  <c r="I221" i="48" s="1"/>
  <c r="L303" i="48"/>
  <c r="H303" i="48" s="1"/>
  <c r="L221" i="48"/>
  <c r="H221" i="48" s="1"/>
  <c r="L385" i="48"/>
  <c r="H385" i="48" s="1"/>
  <c r="K221" i="48"/>
  <c r="G221" i="48" s="1"/>
  <c r="L57" i="48"/>
  <c r="H57" i="48" s="1"/>
  <c r="M467" i="48"/>
  <c r="I467" i="48" s="1"/>
  <c r="M57" i="48"/>
  <c r="I57" i="48" s="1"/>
  <c r="L65" i="41"/>
  <c r="K65" i="41"/>
  <c r="G1369" i="42"/>
  <c r="I1533" i="42"/>
  <c r="G1779" i="42"/>
  <c r="H2025" i="42"/>
  <c r="H1697" i="42"/>
  <c r="G1943" i="42"/>
  <c r="H1533" i="42"/>
  <c r="H1943" i="42"/>
  <c r="H1369" i="42"/>
  <c r="I1615" i="42"/>
  <c r="I1779" i="42"/>
  <c r="I1943" i="42"/>
  <c r="I1697" i="42"/>
  <c r="H1287" i="42"/>
  <c r="G1287" i="42"/>
  <c r="I1369" i="42"/>
  <c r="G1615" i="42"/>
  <c r="I1861" i="42"/>
  <c r="G2025" i="42"/>
  <c r="H1861" i="42"/>
  <c r="I1287" i="42"/>
  <c r="I2025" i="42"/>
  <c r="G1533" i="42"/>
  <c r="G1451" i="42"/>
  <c r="H1615" i="42"/>
  <c r="G1861" i="42"/>
  <c r="I1451" i="42"/>
  <c r="H1451" i="42"/>
  <c r="G1697" i="42"/>
  <c r="H1779" i="42"/>
  <c r="M58" i="51"/>
  <c r="I58" i="51" s="1"/>
  <c r="M58" i="59"/>
  <c r="I58" i="59" s="1"/>
  <c r="K58" i="59"/>
  <c r="G58" i="59" s="1"/>
  <c r="M58" i="58"/>
  <c r="I58" i="58" s="1"/>
  <c r="L140" i="53"/>
  <c r="H140" i="53" s="1"/>
  <c r="L58" i="51"/>
  <c r="H58" i="51" s="1"/>
  <c r="K304" i="50"/>
  <c r="G304" i="50" s="1"/>
  <c r="L140" i="58"/>
  <c r="H140" i="58" s="1"/>
  <c r="M140" i="54"/>
  <c r="I140" i="54" s="1"/>
  <c r="K222" i="51"/>
  <c r="G222" i="51" s="1"/>
  <c r="L222" i="58"/>
  <c r="H222" i="58" s="1"/>
  <c r="K304" i="51"/>
  <c r="G304" i="51" s="1"/>
  <c r="K386" i="50"/>
  <c r="G386" i="50" s="1"/>
  <c r="L304" i="59"/>
  <c r="H304" i="59" s="1"/>
  <c r="M304" i="59"/>
  <c r="I304" i="59" s="1"/>
  <c r="L304" i="57"/>
  <c r="H304" i="57" s="1"/>
  <c r="M550" i="50"/>
  <c r="I550" i="50" s="1"/>
  <c r="K386" i="55"/>
  <c r="G386" i="55" s="1"/>
  <c r="M386" i="55"/>
  <c r="I386" i="55" s="1"/>
  <c r="M386" i="59"/>
  <c r="I386" i="59" s="1"/>
  <c r="K468" i="59"/>
  <c r="G468" i="59" s="1"/>
  <c r="M386" i="54"/>
  <c r="I386" i="54" s="1"/>
  <c r="M550" i="52"/>
  <c r="I550" i="52" s="1"/>
  <c r="L550" i="51"/>
  <c r="H550" i="51" s="1"/>
  <c r="M468" i="57"/>
  <c r="I468" i="57" s="1"/>
  <c r="M468" i="54"/>
  <c r="I468" i="54" s="1"/>
  <c r="L468" i="54"/>
  <c r="H468" i="54" s="1"/>
  <c r="L58" i="57"/>
  <c r="H58" i="57" s="1"/>
  <c r="M140" i="51"/>
  <c r="I140" i="51" s="1"/>
  <c r="L222" i="53"/>
  <c r="H222" i="53" s="1"/>
  <c r="M386" i="50"/>
  <c r="I386" i="50" s="1"/>
  <c r="K304" i="56"/>
  <c r="G304" i="56" s="1"/>
  <c r="L468" i="53"/>
  <c r="H468" i="53" s="1"/>
  <c r="K222" i="55"/>
  <c r="G222" i="55" s="1"/>
  <c r="K222" i="52"/>
  <c r="G222" i="52" s="1"/>
  <c r="L222" i="52"/>
  <c r="H222" i="52" s="1"/>
  <c r="L468" i="58"/>
  <c r="H468" i="58" s="1"/>
  <c r="L386" i="52"/>
  <c r="H386" i="52" s="1"/>
  <c r="M386" i="57"/>
  <c r="I386" i="57" s="1"/>
  <c r="K58" i="51"/>
  <c r="G58" i="51" s="1"/>
  <c r="K140" i="54"/>
  <c r="G140" i="54" s="1"/>
  <c r="L386" i="50"/>
  <c r="H386" i="50" s="1"/>
  <c r="L386" i="53"/>
  <c r="H386" i="53" s="1"/>
  <c r="M468" i="55"/>
  <c r="I468" i="55" s="1"/>
  <c r="K468" i="53"/>
  <c r="G468" i="53" s="1"/>
  <c r="L58" i="52"/>
  <c r="H58" i="52" s="1"/>
  <c r="K140" i="50"/>
  <c r="G140" i="50" s="1"/>
  <c r="M304" i="58"/>
  <c r="I304" i="58" s="1"/>
  <c r="L304" i="55"/>
  <c r="H304" i="55" s="1"/>
  <c r="K304" i="54"/>
  <c r="G304" i="54" s="1"/>
  <c r="M468" i="52"/>
  <c r="I468" i="52" s="1"/>
  <c r="L550" i="57"/>
  <c r="H550" i="57" s="1"/>
  <c r="M58" i="50"/>
  <c r="I58" i="50" s="1"/>
  <c r="L58" i="55"/>
  <c r="H58" i="55" s="1"/>
  <c r="K140" i="55"/>
  <c r="G140" i="55" s="1"/>
  <c r="L140" i="52"/>
  <c r="H140" i="52" s="1"/>
  <c r="K140" i="53"/>
  <c r="G140" i="53" s="1"/>
  <c r="M140" i="57"/>
  <c r="I140" i="57" s="1"/>
  <c r="M140" i="50"/>
  <c r="I140" i="50" s="1"/>
  <c r="K222" i="59"/>
  <c r="G222" i="59" s="1"/>
  <c r="K140" i="51"/>
  <c r="G140" i="51" s="1"/>
  <c r="L140" i="56"/>
  <c r="H140" i="56" s="1"/>
  <c r="L304" i="58"/>
  <c r="H304" i="58" s="1"/>
  <c r="M304" i="51"/>
  <c r="I304" i="51" s="1"/>
  <c r="M222" i="54"/>
  <c r="I222" i="54" s="1"/>
  <c r="L222" i="56"/>
  <c r="H222" i="56" s="1"/>
  <c r="M222" i="56"/>
  <c r="I222" i="56" s="1"/>
  <c r="K386" i="51"/>
  <c r="G386" i="51" s="1"/>
  <c r="M386" i="53"/>
  <c r="I386" i="53" s="1"/>
  <c r="M468" i="58"/>
  <c r="I468" i="58" s="1"/>
  <c r="M386" i="51"/>
  <c r="I386" i="51" s="1"/>
  <c r="M468" i="59"/>
  <c r="I468" i="59" s="1"/>
  <c r="M550" i="53"/>
  <c r="I550" i="53" s="1"/>
  <c r="K550" i="55"/>
  <c r="G550" i="55" s="1"/>
  <c r="K386" i="57"/>
  <c r="G386" i="57" s="1"/>
  <c r="L550" i="52"/>
  <c r="H550" i="52" s="1"/>
  <c r="M550" i="54"/>
  <c r="I550" i="54" s="1"/>
  <c r="K550" i="57"/>
  <c r="G550" i="57" s="1"/>
  <c r="L468" i="56"/>
  <c r="H468" i="56" s="1"/>
  <c r="K58" i="56"/>
  <c r="G58" i="56" s="1"/>
  <c r="M58" i="54"/>
  <c r="I58" i="54" s="1"/>
  <c r="M222" i="58"/>
  <c r="I222" i="58" s="1"/>
  <c r="K222" i="57"/>
  <c r="G222" i="57" s="1"/>
  <c r="L304" i="54"/>
  <c r="H304" i="54" s="1"/>
  <c r="K550" i="53"/>
  <c r="G550" i="53" s="1"/>
  <c r="M58" i="55"/>
  <c r="I58" i="55" s="1"/>
  <c r="K140" i="57"/>
  <c r="G140" i="57" s="1"/>
  <c r="L140" i="59"/>
  <c r="H140" i="59" s="1"/>
  <c r="L222" i="57"/>
  <c r="H222" i="57" s="1"/>
  <c r="L304" i="56"/>
  <c r="H304" i="56" s="1"/>
  <c r="L468" i="55"/>
  <c r="H468" i="55" s="1"/>
  <c r="K468" i="57"/>
  <c r="G468" i="57" s="1"/>
  <c r="L222" i="55"/>
  <c r="H222" i="55" s="1"/>
  <c r="M140" i="58"/>
  <c r="I140" i="58" s="1"/>
  <c r="K222" i="53"/>
  <c r="G222" i="53" s="1"/>
  <c r="M386" i="52"/>
  <c r="I386" i="52" s="1"/>
  <c r="K386" i="59"/>
  <c r="G386" i="59" s="1"/>
  <c r="M550" i="51"/>
  <c r="I550" i="51" s="1"/>
  <c r="K58" i="52"/>
  <c r="G58" i="52" s="1"/>
  <c r="M140" i="52"/>
  <c r="I140" i="52" s="1"/>
  <c r="M140" i="56"/>
  <c r="I140" i="56" s="1"/>
  <c r="M304" i="53"/>
  <c r="I304" i="53" s="1"/>
  <c r="L386" i="55"/>
  <c r="H386" i="55" s="1"/>
  <c r="L550" i="53"/>
  <c r="H550" i="53" s="1"/>
  <c r="M550" i="57"/>
  <c r="I550" i="57" s="1"/>
  <c r="K58" i="50"/>
  <c r="G58" i="50" s="1"/>
  <c r="M58" i="52"/>
  <c r="I58" i="52" s="1"/>
  <c r="M58" i="53"/>
  <c r="I58" i="53" s="1"/>
  <c r="M58" i="56"/>
  <c r="I58" i="56" s="1"/>
  <c r="K58" i="57"/>
  <c r="G58" i="57" s="1"/>
  <c r="K58" i="58"/>
  <c r="G58" i="58" s="1"/>
  <c r="M222" i="52"/>
  <c r="I222" i="52" s="1"/>
  <c r="K140" i="58"/>
  <c r="G140" i="58" s="1"/>
  <c r="L222" i="50"/>
  <c r="H222" i="50" s="1"/>
  <c r="K222" i="58"/>
  <c r="G222" i="58" s="1"/>
  <c r="K140" i="59"/>
  <c r="G140" i="59" s="1"/>
  <c r="L304" i="51"/>
  <c r="H304" i="51" s="1"/>
  <c r="K304" i="55"/>
  <c r="G304" i="55" s="1"/>
  <c r="M386" i="58"/>
  <c r="I386" i="58" s="1"/>
  <c r="K304" i="53"/>
  <c r="G304" i="53" s="1"/>
  <c r="K468" i="50"/>
  <c r="G468" i="50" s="1"/>
  <c r="M304" i="56"/>
  <c r="I304" i="56" s="1"/>
  <c r="M304" i="54"/>
  <c r="I304" i="54" s="1"/>
  <c r="K386" i="52"/>
  <c r="G386" i="52" s="1"/>
  <c r="K550" i="52"/>
  <c r="G550" i="52" s="1"/>
  <c r="K386" i="54"/>
  <c r="G386" i="54" s="1"/>
  <c r="L468" i="51"/>
  <c r="H468" i="51" s="1"/>
  <c r="L386" i="57"/>
  <c r="H386" i="57" s="1"/>
  <c r="M386" i="56"/>
  <c r="I386" i="56" s="1"/>
  <c r="K468" i="56"/>
  <c r="G468" i="56" s="1"/>
  <c r="K468" i="54"/>
  <c r="G468" i="54" s="1"/>
  <c r="L58" i="58"/>
  <c r="H58" i="58" s="1"/>
  <c r="M222" i="50"/>
  <c r="I222" i="50" s="1"/>
  <c r="L304" i="52"/>
  <c r="H304" i="52" s="1"/>
  <c r="K386" i="53"/>
  <c r="G386" i="53" s="1"/>
  <c r="L468" i="59"/>
  <c r="H468" i="59" s="1"/>
  <c r="K468" i="52"/>
  <c r="G468" i="52" s="1"/>
  <c r="M468" i="56"/>
  <c r="I468" i="56" s="1"/>
  <c r="K140" i="52"/>
  <c r="G140" i="52" s="1"/>
  <c r="M140" i="59"/>
  <c r="I140" i="59" s="1"/>
  <c r="K304" i="52"/>
  <c r="G304" i="52" s="1"/>
  <c r="K304" i="57"/>
  <c r="G304" i="57" s="1"/>
  <c r="M550" i="55"/>
  <c r="I550" i="55" s="1"/>
  <c r="L386" i="56"/>
  <c r="H386" i="56" s="1"/>
  <c r="K58" i="55"/>
  <c r="G58" i="55" s="1"/>
  <c r="L304" i="50"/>
  <c r="H304" i="50" s="1"/>
  <c r="L222" i="51"/>
  <c r="H222" i="51" s="1"/>
  <c r="K222" i="54"/>
  <c r="G222" i="54" s="1"/>
  <c r="L550" i="58"/>
  <c r="H550" i="58" s="1"/>
  <c r="M468" i="53"/>
  <c r="I468" i="53" s="1"/>
  <c r="K550" i="56"/>
  <c r="G550" i="56" s="1"/>
  <c r="L58" i="56"/>
  <c r="H58" i="56" s="1"/>
  <c r="L140" i="51"/>
  <c r="H140" i="51" s="1"/>
  <c r="K386" i="58"/>
  <c r="G386" i="58" s="1"/>
  <c r="M468" i="50"/>
  <c r="I468" i="50" s="1"/>
  <c r="K386" i="56"/>
  <c r="G386" i="56" s="1"/>
  <c r="M550" i="59"/>
  <c r="I550" i="59" s="1"/>
  <c r="L58" i="50"/>
  <c r="H58" i="50" s="1"/>
  <c r="L58" i="59"/>
  <c r="H58" i="59" s="1"/>
  <c r="M222" i="55"/>
  <c r="I222" i="55" s="1"/>
  <c r="M140" i="53"/>
  <c r="I140" i="53" s="1"/>
  <c r="L140" i="57"/>
  <c r="H140" i="57" s="1"/>
  <c r="M140" i="55"/>
  <c r="I140" i="55" s="1"/>
  <c r="L140" i="50"/>
  <c r="H140" i="50" s="1"/>
  <c r="L140" i="54"/>
  <c r="H140" i="54" s="1"/>
  <c r="K222" i="50"/>
  <c r="G222" i="50" s="1"/>
  <c r="M222" i="59"/>
  <c r="I222" i="59" s="1"/>
  <c r="K304" i="58"/>
  <c r="G304" i="58" s="1"/>
  <c r="M304" i="52"/>
  <c r="I304" i="52" s="1"/>
  <c r="M222" i="57"/>
  <c r="I222" i="57" s="1"/>
  <c r="K304" i="59"/>
  <c r="G304" i="59" s="1"/>
  <c r="M304" i="55"/>
  <c r="I304" i="55" s="1"/>
  <c r="K550" i="50"/>
  <c r="G550" i="50" s="1"/>
  <c r="L468" i="50"/>
  <c r="H468" i="50" s="1"/>
  <c r="M550" i="58"/>
  <c r="I550" i="58" s="1"/>
  <c r="L386" i="51"/>
  <c r="H386" i="51" s="1"/>
  <c r="K468" i="55"/>
  <c r="G468" i="55" s="1"/>
  <c r="L550" i="55"/>
  <c r="H550" i="55" s="1"/>
  <c r="L468" i="52"/>
  <c r="H468" i="52" s="1"/>
  <c r="L550" i="59"/>
  <c r="H550" i="59" s="1"/>
  <c r="K550" i="51"/>
  <c r="G550" i="51" s="1"/>
  <c r="L468" i="57"/>
  <c r="H468" i="57" s="1"/>
  <c r="L550" i="56"/>
  <c r="H550" i="56" s="1"/>
  <c r="K58" i="53"/>
  <c r="G58" i="53" s="1"/>
  <c r="L58" i="54"/>
  <c r="H58" i="54" s="1"/>
  <c r="M222" i="51"/>
  <c r="I222" i="51" s="1"/>
  <c r="L222" i="54"/>
  <c r="H222" i="54" s="1"/>
  <c r="L550" i="50"/>
  <c r="H550" i="50" s="1"/>
  <c r="M468" i="51"/>
  <c r="I468" i="51" s="1"/>
  <c r="L550" i="54"/>
  <c r="H550" i="54" s="1"/>
  <c r="L58" i="53"/>
  <c r="H58" i="53" s="1"/>
  <c r="M304" i="50"/>
  <c r="I304" i="50" s="1"/>
  <c r="K140" i="56"/>
  <c r="G140" i="56" s="1"/>
  <c r="K222" i="56"/>
  <c r="G222" i="56" s="1"/>
  <c r="L386" i="59"/>
  <c r="H386" i="59" s="1"/>
  <c r="L386" i="54"/>
  <c r="H386" i="54" s="1"/>
  <c r="M550" i="56"/>
  <c r="I550" i="56" s="1"/>
  <c r="M58" i="57"/>
  <c r="I58" i="57" s="1"/>
  <c r="K58" i="54"/>
  <c r="G58" i="54" s="1"/>
  <c r="M222" i="53"/>
  <c r="I222" i="53" s="1"/>
  <c r="L304" i="53"/>
  <c r="H304" i="53" s="1"/>
  <c r="K550" i="58"/>
  <c r="G550" i="58" s="1"/>
  <c r="K468" i="51"/>
  <c r="G468" i="51" s="1"/>
  <c r="K550" i="54"/>
  <c r="G550" i="54" s="1"/>
  <c r="L140" i="55"/>
  <c r="H140" i="55" s="1"/>
  <c r="L222" i="59"/>
  <c r="H222" i="59" s="1"/>
  <c r="L386" i="58"/>
  <c r="H386" i="58" s="1"/>
  <c r="K468" i="58"/>
  <c r="G468" i="58" s="1"/>
  <c r="M304" i="57"/>
  <c r="I304" i="57" s="1"/>
  <c r="K550" i="59"/>
  <c r="G550" i="59" s="1"/>
  <c r="G551" i="63" l="1"/>
  <c r="H223" i="63"/>
  <c r="F469" i="63"/>
  <c r="F141" i="63"/>
  <c r="G223" i="63"/>
  <c r="H59" i="63"/>
  <c r="F551" i="63"/>
  <c r="G59" i="63"/>
  <c r="F305" i="63"/>
  <c r="H141" i="63"/>
  <c r="F223" i="63"/>
  <c r="G469" i="63"/>
  <c r="F387" i="63"/>
  <c r="G387" i="63"/>
  <c r="G305" i="63"/>
  <c r="H551" i="63"/>
  <c r="H469" i="63"/>
  <c r="F59" i="63"/>
  <c r="H305" i="63"/>
  <c r="H387" i="63"/>
  <c r="G141" i="63"/>
  <c r="J388" i="45"/>
  <c r="F388" i="45" s="1"/>
  <c r="L470" i="45"/>
  <c r="H470" i="45" s="1"/>
  <c r="L60" i="45"/>
  <c r="H60" i="45" s="1"/>
  <c r="J224" i="45"/>
  <c r="F224" i="45" s="1"/>
  <c r="H470" i="42"/>
  <c r="I552" i="42"/>
  <c r="G306" i="42"/>
  <c r="I716" i="42"/>
  <c r="G962" i="42"/>
  <c r="I1208" i="42"/>
  <c r="K306" i="45"/>
  <c r="G306" i="45" s="1"/>
  <c r="G470" i="42"/>
  <c r="I1044" i="42"/>
  <c r="K224" i="45"/>
  <c r="G224" i="45" s="1"/>
  <c r="K798" i="45"/>
  <c r="G798" i="45" s="1"/>
  <c r="G880" i="42"/>
  <c r="J552" i="45"/>
  <c r="F552" i="45" s="1"/>
  <c r="G224" i="42"/>
  <c r="J142" i="45"/>
  <c r="F142" i="45" s="1"/>
  <c r="I142" i="42"/>
  <c r="H716" i="42"/>
  <c r="J798" i="45"/>
  <c r="F798" i="45" s="1"/>
  <c r="K60" i="45"/>
  <c r="G60" i="45" s="1"/>
  <c r="J880" i="45"/>
  <c r="F880" i="45" s="1"/>
  <c r="L798" i="45"/>
  <c r="H798" i="45" s="1"/>
  <c r="I60" i="42"/>
  <c r="I224" i="42"/>
  <c r="H552" i="42"/>
  <c r="H798" i="42"/>
  <c r="H962" i="42"/>
  <c r="H1208" i="42"/>
  <c r="K634" i="45"/>
  <c r="G634" i="45" s="1"/>
  <c r="G552" i="42"/>
  <c r="K142" i="45"/>
  <c r="G142" i="45" s="1"/>
  <c r="H224" i="42"/>
  <c r="L142" i="45"/>
  <c r="H142" i="45" s="1"/>
  <c r="H142" i="42"/>
  <c r="H880" i="42"/>
  <c r="J470" i="45"/>
  <c r="F470" i="45" s="1"/>
  <c r="G634" i="42"/>
  <c r="H1126" i="42"/>
  <c r="L306" i="45"/>
  <c r="H306" i="45" s="1"/>
  <c r="L880" i="45"/>
  <c r="H880" i="45" s="1"/>
  <c r="K552" i="45"/>
  <c r="G552" i="45" s="1"/>
  <c r="L552" i="45"/>
  <c r="H552" i="45" s="1"/>
  <c r="I470" i="42"/>
  <c r="H634" i="42"/>
  <c r="I306" i="42"/>
  <c r="I798" i="42"/>
  <c r="H1044" i="42"/>
  <c r="G1208" i="42"/>
  <c r="J716" i="45"/>
  <c r="F716" i="45" s="1"/>
  <c r="H306" i="42"/>
  <c r="L634" i="45"/>
  <c r="H634" i="45" s="1"/>
  <c r="H60" i="42"/>
  <c r="G1126" i="42"/>
  <c r="L388" i="45"/>
  <c r="H388" i="45" s="1"/>
  <c r="G716" i="42"/>
  <c r="J60" i="45"/>
  <c r="F60" i="45" s="1"/>
  <c r="I962" i="42"/>
  <c r="K880" i="45"/>
  <c r="G880" i="45" s="1"/>
  <c r="J306" i="45"/>
  <c r="F306" i="45" s="1"/>
  <c r="J634" i="45"/>
  <c r="F634" i="45" s="1"/>
  <c r="K388" i="45"/>
  <c r="G388" i="45" s="1"/>
  <c r="G60" i="42"/>
  <c r="I634" i="42"/>
  <c r="G388" i="42"/>
  <c r="G798" i="42"/>
  <c r="G1044" i="42"/>
  <c r="L224" i="45"/>
  <c r="H224" i="45" s="1"/>
  <c r="I880" i="42"/>
  <c r="L716" i="45"/>
  <c r="H716" i="45" s="1"/>
  <c r="I388" i="42"/>
  <c r="K470" i="45"/>
  <c r="G470" i="45" s="1"/>
  <c r="G142" i="42"/>
  <c r="I1126" i="42"/>
  <c r="K716" i="45"/>
  <c r="G716" i="45" s="1"/>
  <c r="H388" i="42"/>
  <c r="F68" i="41"/>
  <c r="D69" i="41"/>
  <c r="E68" i="41"/>
  <c r="G68" i="41"/>
  <c r="H68" i="41"/>
  <c r="L58" i="49"/>
  <c r="H58" i="49" s="1"/>
  <c r="L140" i="49"/>
  <c r="H140" i="49" s="1"/>
  <c r="M304" i="47"/>
  <c r="I304" i="47" s="1"/>
  <c r="K386" i="49"/>
  <c r="G386" i="49" s="1"/>
  <c r="K468" i="47"/>
  <c r="G468" i="47" s="1"/>
  <c r="M222" i="49"/>
  <c r="I222" i="49" s="1"/>
  <c r="L222" i="49"/>
  <c r="H222" i="49" s="1"/>
  <c r="K222" i="49"/>
  <c r="G222" i="49" s="1"/>
  <c r="K222" i="47"/>
  <c r="G222" i="47" s="1"/>
  <c r="L468" i="47"/>
  <c r="H468" i="47" s="1"/>
  <c r="M58" i="49"/>
  <c r="I58" i="49" s="1"/>
  <c r="L140" i="47"/>
  <c r="H140" i="47" s="1"/>
  <c r="K304" i="47"/>
  <c r="G304" i="47" s="1"/>
  <c r="L386" i="49"/>
  <c r="H386" i="49" s="1"/>
  <c r="K550" i="49"/>
  <c r="G550" i="49" s="1"/>
  <c r="M222" i="47"/>
  <c r="I222" i="47" s="1"/>
  <c r="M468" i="49"/>
  <c r="I468" i="49" s="1"/>
  <c r="L222" i="47"/>
  <c r="H222" i="47" s="1"/>
  <c r="L550" i="49"/>
  <c r="H550" i="49" s="1"/>
  <c r="K58" i="49"/>
  <c r="G58" i="49" s="1"/>
  <c r="K550" i="47"/>
  <c r="G550" i="47" s="1"/>
  <c r="M140" i="49"/>
  <c r="I140" i="49" s="1"/>
  <c r="M58" i="47"/>
  <c r="I58" i="47" s="1"/>
  <c r="M140" i="47"/>
  <c r="I140" i="47" s="1"/>
  <c r="L386" i="47"/>
  <c r="H386" i="47" s="1"/>
  <c r="M386" i="49"/>
  <c r="I386" i="49" s="1"/>
  <c r="K468" i="49"/>
  <c r="G468" i="49" s="1"/>
  <c r="M304" i="49"/>
  <c r="I304" i="49" s="1"/>
  <c r="L58" i="47"/>
  <c r="H58" i="47" s="1"/>
  <c r="M468" i="47"/>
  <c r="I468" i="47" s="1"/>
  <c r="L304" i="49"/>
  <c r="H304" i="49" s="1"/>
  <c r="L304" i="47"/>
  <c r="H304" i="47" s="1"/>
  <c r="K58" i="47"/>
  <c r="G58" i="47" s="1"/>
  <c r="K140" i="47"/>
  <c r="G140" i="47" s="1"/>
  <c r="K386" i="47"/>
  <c r="G386" i="47" s="1"/>
  <c r="L550" i="47"/>
  <c r="H550" i="47" s="1"/>
  <c r="M550" i="49"/>
  <c r="I550" i="49" s="1"/>
  <c r="M550" i="47"/>
  <c r="I550" i="47" s="1"/>
  <c r="M386" i="47"/>
  <c r="I386" i="47" s="1"/>
  <c r="K140" i="49"/>
  <c r="G140" i="49" s="1"/>
  <c r="L468" i="49"/>
  <c r="H468" i="49" s="1"/>
  <c r="K304" i="49"/>
  <c r="G304" i="49" s="1"/>
  <c r="L59" i="50"/>
  <c r="H59" i="50" s="1"/>
  <c r="M59" i="57"/>
  <c r="I59" i="57" s="1"/>
  <c r="M59" i="55"/>
  <c r="I59" i="55" s="1"/>
  <c r="K59" i="56"/>
  <c r="G59" i="56" s="1"/>
  <c r="L59" i="54"/>
  <c r="H59" i="54" s="1"/>
  <c r="L305" i="50"/>
  <c r="H305" i="50" s="1"/>
  <c r="M305" i="56"/>
  <c r="I305" i="56" s="1"/>
  <c r="K305" i="56"/>
  <c r="G305" i="56" s="1"/>
  <c r="M223" i="53"/>
  <c r="I223" i="53" s="1"/>
  <c r="K223" i="58"/>
  <c r="G223" i="58" s="1"/>
  <c r="M141" i="51"/>
  <c r="I141" i="51" s="1"/>
  <c r="L223" i="58"/>
  <c r="H223" i="58" s="1"/>
  <c r="L223" i="52"/>
  <c r="H223" i="52" s="1"/>
  <c r="M305" i="58"/>
  <c r="I305" i="58" s="1"/>
  <c r="L305" i="57"/>
  <c r="H305" i="57" s="1"/>
  <c r="M305" i="59"/>
  <c r="I305" i="59" s="1"/>
  <c r="K551" i="53"/>
  <c r="G551" i="53" s="1"/>
  <c r="M387" i="55"/>
  <c r="I387" i="55" s="1"/>
  <c r="K387" i="59"/>
  <c r="G387" i="59" s="1"/>
  <c r="M387" i="57"/>
  <c r="I387" i="57" s="1"/>
  <c r="L469" i="58"/>
  <c r="H469" i="58" s="1"/>
  <c r="M469" i="57"/>
  <c r="I469" i="57" s="1"/>
  <c r="L387" i="54"/>
  <c r="H387" i="54" s="1"/>
  <c r="K469" i="55"/>
  <c r="G469" i="55" s="1"/>
  <c r="M469" i="52"/>
  <c r="I469" i="52" s="1"/>
  <c r="L469" i="51"/>
  <c r="H469" i="51" s="1"/>
  <c r="K59" i="50"/>
  <c r="G59" i="50" s="1"/>
  <c r="M141" i="54"/>
  <c r="I141" i="54" s="1"/>
  <c r="K141" i="56"/>
  <c r="G141" i="56" s="1"/>
  <c r="M387" i="56"/>
  <c r="I387" i="56" s="1"/>
  <c r="K305" i="59"/>
  <c r="G305" i="59" s="1"/>
  <c r="K387" i="52"/>
  <c r="G387" i="52" s="1"/>
  <c r="M551" i="52"/>
  <c r="I551" i="52" s="1"/>
  <c r="M141" i="59"/>
  <c r="I141" i="59" s="1"/>
  <c r="K59" i="59"/>
  <c r="G59" i="59" s="1"/>
  <c r="L223" i="57"/>
  <c r="H223" i="57" s="1"/>
  <c r="K305" i="53"/>
  <c r="G305" i="53" s="1"/>
  <c r="K305" i="57"/>
  <c r="G305" i="57" s="1"/>
  <c r="M469" i="58"/>
  <c r="I469" i="58" s="1"/>
  <c r="L551" i="52"/>
  <c r="H551" i="52" s="1"/>
  <c r="L223" i="50"/>
  <c r="H223" i="50" s="1"/>
  <c r="L59" i="52"/>
  <c r="H59" i="52" s="1"/>
  <c r="L223" i="59"/>
  <c r="H223" i="59" s="1"/>
  <c r="K223" i="52"/>
  <c r="G223" i="52" s="1"/>
  <c r="L469" i="56"/>
  <c r="H469" i="56" s="1"/>
  <c r="M551" i="59"/>
  <c r="I551" i="59" s="1"/>
  <c r="K551" i="52"/>
  <c r="G551" i="52" s="1"/>
  <c r="L141" i="54"/>
  <c r="H141" i="54" s="1"/>
  <c r="L141" i="55"/>
  <c r="H141" i="55" s="1"/>
  <c r="L141" i="53"/>
  <c r="H141" i="53" s="1"/>
  <c r="K305" i="58"/>
  <c r="G305" i="58" s="1"/>
  <c r="M387" i="58"/>
  <c r="I387" i="58" s="1"/>
  <c r="K469" i="57"/>
  <c r="G469" i="57" s="1"/>
  <c r="K223" i="50"/>
  <c r="G223" i="50" s="1"/>
  <c r="K59" i="52"/>
  <c r="G59" i="52" s="1"/>
  <c r="M59" i="52"/>
  <c r="I59" i="52" s="1"/>
  <c r="M59" i="58"/>
  <c r="I59" i="58" s="1"/>
  <c r="L59" i="58"/>
  <c r="H59" i="58" s="1"/>
  <c r="K305" i="50"/>
  <c r="G305" i="50" s="1"/>
  <c r="K223" i="53"/>
  <c r="G223" i="53" s="1"/>
  <c r="K469" i="50"/>
  <c r="G469" i="50" s="1"/>
  <c r="L141" i="51"/>
  <c r="H141" i="51" s="1"/>
  <c r="M223" i="56"/>
  <c r="I223" i="56" s="1"/>
  <c r="M141" i="55"/>
  <c r="I141" i="55" s="1"/>
  <c r="M141" i="53"/>
  <c r="I141" i="53" s="1"/>
  <c r="L387" i="50"/>
  <c r="H387" i="50" s="1"/>
  <c r="K551" i="56"/>
  <c r="G551" i="56" s="1"/>
  <c r="K469" i="56"/>
  <c r="G469" i="56" s="1"/>
  <c r="M305" i="57"/>
  <c r="I305" i="57" s="1"/>
  <c r="M305" i="51"/>
  <c r="I305" i="51" s="1"/>
  <c r="L469" i="53"/>
  <c r="H469" i="53" s="1"/>
  <c r="K305" i="52"/>
  <c r="G305" i="52" s="1"/>
  <c r="L551" i="53"/>
  <c r="H551" i="53" s="1"/>
  <c r="L551" i="58"/>
  <c r="H551" i="58" s="1"/>
  <c r="K387" i="54"/>
  <c r="G387" i="54" s="1"/>
  <c r="M387" i="52"/>
  <c r="I387" i="52" s="1"/>
  <c r="K387" i="51"/>
  <c r="G387" i="51" s="1"/>
  <c r="L551" i="51"/>
  <c r="H551" i="51" s="1"/>
  <c r="K469" i="54"/>
  <c r="G469" i="54" s="1"/>
  <c r="L59" i="56"/>
  <c r="H59" i="56" s="1"/>
  <c r="L305" i="56"/>
  <c r="H305" i="56" s="1"/>
  <c r="K223" i="55"/>
  <c r="G223" i="55" s="1"/>
  <c r="M469" i="56"/>
  <c r="I469" i="56" s="1"/>
  <c r="M551" i="53"/>
  <c r="I551" i="53" s="1"/>
  <c r="M469" i="55"/>
  <c r="I469" i="55" s="1"/>
  <c r="K59" i="57"/>
  <c r="G59" i="57" s="1"/>
  <c r="L469" i="50"/>
  <c r="H469" i="50" s="1"/>
  <c r="M141" i="57"/>
  <c r="I141" i="57" s="1"/>
  <c r="L305" i="59"/>
  <c r="H305" i="59" s="1"/>
  <c r="L305" i="52"/>
  <c r="H305" i="52" s="1"/>
  <c r="L551" i="55"/>
  <c r="H551" i="55" s="1"/>
  <c r="M59" i="51"/>
  <c r="I59" i="51" s="1"/>
  <c r="M551" i="50"/>
  <c r="I551" i="50" s="1"/>
  <c r="M305" i="53"/>
  <c r="I305" i="53" s="1"/>
  <c r="M551" i="56"/>
  <c r="I551" i="56" s="1"/>
  <c r="L387" i="55"/>
  <c r="H387" i="55" s="1"/>
  <c r="L551" i="57"/>
  <c r="H551" i="57" s="1"/>
  <c r="K59" i="55"/>
  <c r="G59" i="55" s="1"/>
  <c r="K223" i="59"/>
  <c r="G223" i="59" s="1"/>
  <c r="L387" i="56"/>
  <c r="H387" i="56" s="1"/>
  <c r="L551" i="56"/>
  <c r="H551" i="56" s="1"/>
  <c r="K469" i="53"/>
  <c r="G469" i="53" s="1"/>
  <c r="L387" i="57"/>
  <c r="H387" i="57" s="1"/>
  <c r="M387" i="51"/>
  <c r="I387" i="51" s="1"/>
  <c r="L141" i="59"/>
  <c r="H141" i="59" s="1"/>
  <c r="K59" i="53"/>
  <c r="G59" i="53" s="1"/>
  <c r="L59" i="55"/>
  <c r="H59" i="55" s="1"/>
  <c r="L59" i="59"/>
  <c r="H59" i="59" s="1"/>
  <c r="K59" i="54"/>
  <c r="G59" i="54" s="1"/>
  <c r="M141" i="50"/>
  <c r="I141" i="50" s="1"/>
  <c r="K141" i="55"/>
  <c r="G141" i="55" s="1"/>
  <c r="M223" i="57"/>
  <c r="I223" i="57" s="1"/>
  <c r="L223" i="56"/>
  <c r="H223" i="56" s="1"/>
  <c r="L551" i="50"/>
  <c r="H551" i="50" s="1"/>
  <c r="M223" i="58"/>
  <c r="I223" i="58" s="1"/>
  <c r="K387" i="56"/>
  <c r="G387" i="56" s="1"/>
  <c r="K387" i="50"/>
  <c r="G387" i="50" s="1"/>
  <c r="L305" i="58"/>
  <c r="H305" i="58" s="1"/>
  <c r="M387" i="50"/>
  <c r="I387" i="50" s="1"/>
  <c r="K305" i="55"/>
  <c r="G305" i="55" s="1"/>
  <c r="M305" i="54"/>
  <c r="I305" i="54" s="1"/>
  <c r="L387" i="59"/>
  <c r="H387" i="59" s="1"/>
  <c r="K387" i="55"/>
  <c r="G387" i="55" s="1"/>
  <c r="L551" i="59"/>
  <c r="H551" i="59" s="1"/>
  <c r="L469" i="59"/>
  <c r="H469" i="59" s="1"/>
  <c r="L387" i="51"/>
  <c r="H387" i="51" s="1"/>
  <c r="K551" i="55"/>
  <c r="G551" i="55" s="1"/>
  <c r="M551" i="57"/>
  <c r="I551" i="57" s="1"/>
  <c r="L469" i="54"/>
  <c r="H469" i="54" s="1"/>
  <c r="M469" i="51"/>
  <c r="I469" i="51" s="1"/>
  <c r="K141" i="59"/>
  <c r="G141" i="59" s="1"/>
  <c r="K59" i="51"/>
  <c r="G59" i="51" s="1"/>
  <c r="L223" i="55"/>
  <c r="H223" i="55" s="1"/>
  <c r="L223" i="54"/>
  <c r="H223" i="54" s="1"/>
  <c r="K305" i="54"/>
  <c r="G305" i="54" s="1"/>
  <c r="M387" i="54"/>
  <c r="I387" i="54" s="1"/>
  <c r="K469" i="52"/>
  <c r="G469" i="52" s="1"/>
  <c r="M59" i="53"/>
  <c r="I59" i="53" s="1"/>
  <c r="K223" i="56"/>
  <c r="G223" i="56" s="1"/>
  <c r="K141" i="53"/>
  <c r="G141" i="53" s="1"/>
  <c r="L387" i="53"/>
  <c r="H387" i="53" s="1"/>
  <c r="K387" i="57"/>
  <c r="G387" i="57" s="1"/>
  <c r="L387" i="52"/>
  <c r="H387" i="52" s="1"/>
  <c r="L59" i="53"/>
  <c r="H59" i="53" s="1"/>
  <c r="K223" i="57"/>
  <c r="G223" i="57" s="1"/>
  <c r="K141" i="57"/>
  <c r="G141" i="57" s="1"/>
  <c r="K387" i="53"/>
  <c r="G387" i="53" s="1"/>
  <c r="L305" i="54"/>
  <c r="H305" i="54" s="1"/>
  <c r="K551" i="58"/>
  <c r="G551" i="58" s="1"/>
  <c r="M469" i="54"/>
  <c r="I469" i="54" s="1"/>
  <c r="M59" i="59"/>
  <c r="I59" i="59" s="1"/>
  <c r="L141" i="56"/>
  <c r="H141" i="56" s="1"/>
  <c r="L223" i="53"/>
  <c r="H223" i="53" s="1"/>
  <c r="M223" i="54"/>
  <c r="I223" i="54" s="1"/>
  <c r="M469" i="59"/>
  <c r="I469" i="59" s="1"/>
  <c r="M551" i="51"/>
  <c r="I551" i="51" s="1"/>
  <c r="M59" i="50"/>
  <c r="I59" i="50" s="1"/>
  <c r="K141" i="54"/>
  <c r="G141" i="54" s="1"/>
  <c r="L59" i="57"/>
  <c r="H59" i="57" s="1"/>
  <c r="L141" i="58"/>
  <c r="H141" i="58" s="1"/>
  <c r="M59" i="56"/>
  <c r="I59" i="56" s="1"/>
  <c r="K59" i="58"/>
  <c r="G59" i="58" s="1"/>
  <c r="M305" i="50"/>
  <c r="I305" i="50" s="1"/>
  <c r="M141" i="56"/>
  <c r="I141" i="56" s="1"/>
  <c r="M223" i="59"/>
  <c r="I223" i="59" s="1"/>
  <c r="K141" i="51"/>
  <c r="G141" i="51" s="1"/>
  <c r="L141" i="52"/>
  <c r="H141" i="52" s="1"/>
  <c r="K141" i="52"/>
  <c r="G141" i="52" s="1"/>
  <c r="L305" i="53"/>
  <c r="H305" i="53" s="1"/>
  <c r="L305" i="55"/>
  <c r="H305" i="55" s="1"/>
  <c r="L223" i="51"/>
  <c r="H223" i="51" s="1"/>
  <c r="K223" i="54"/>
  <c r="G223" i="54" s="1"/>
  <c r="K223" i="51"/>
  <c r="G223" i="51" s="1"/>
  <c r="M469" i="53"/>
  <c r="I469" i="53" s="1"/>
  <c r="K305" i="51"/>
  <c r="G305" i="51" s="1"/>
  <c r="L387" i="58"/>
  <c r="H387" i="58" s="1"/>
  <c r="K551" i="59"/>
  <c r="G551" i="59" s="1"/>
  <c r="L469" i="57"/>
  <c r="H469" i="57" s="1"/>
  <c r="M551" i="55"/>
  <c r="I551" i="55" s="1"/>
  <c r="M551" i="58"/>
  <c r="I551" i="58" s="1"/>
  <c r="M551" i="54"/>
  <c r="I551" i="54" s="1"/>
  <c r="L551" i="54"/>
  <c r="H551" i="54" s="1"/>
  <c r="K551" i="51"/>
  <c r="G551" i="51" s="1"/>
  <c r="M141" i="58"/>
  <c r="I141" i="58" s="1"/>
  <c r="L141" i="50"/>
  <c r="H141" i="50" s="1"/>
  <c r="M141" i="52"/>
  <c r="I141" i="52" s="1"/>
  <c r="M387" i="53"/>
  <c r="I387" i="53" s="1"/>
  <c r="M387" i="59"/>
  <c r="I387" i="59" s="1"/>
  <c r="K551" i="57"/>
  <c r="G551" i="57" s="1"/>
  <c r="K551" i="54"/>
  <c r="G551" i="54" s="1"/>
  <c r="M223" i="50"/>
  <c r="I223" i="50" s="1"/>
  <c r="K551" i="50"/>
  <c r="G551" i="50" s="1"/>
  <c r="M223" i="55"/>
  <c r="I223" i="55" s="1"/>
  <c r="M305" i="55"/>
  <c r="I305" i="55" s="1"/>
  <c r="L305" i="51"/>
  <c r="H305" i="51" s="1"/>
  <c r="K469" i="58"/>
  <c r="G469" i="58" s="1"/>
  <c r="K469" i="51"/>
  <c r="G469" i="51" s="1"/>
  <c r="K141" i="58"/>
  <c r="G141" i="58" s="1"/>
  <c r="M469" i="50"/>
  <c r="I469" i="50" s="1"/>
  <c r="L141" i="57"/>
  <c r="H141" i="57" s="1"/>
  <c r="M223" i="51"/>
  <c r="I223" i="51" s="1"/>
  <c r="K387" i="58"/>
  <c r="G387" i="58" s="1"/>
  <c r="L469" i="55"/>
  <c r="H469" i="55" s="1"/>
  <c r="L59" i="51"/>
  <c r="H59" i="51" s="1"/>
  <c r="M59" i="54"/>
  <c r="I59" i="54" s="1"/>
  <c r="K141" i="50"/>
  <c r="G141" i="50" s="1"/>
  <c r="M223" i="52"/>
  <c r="I223" i="52" s="1"/>
  <c r="M305" i="52"/>
  <c r="I305" i="52" s="1"/>
  <c r="K469" i="59"/>
  <c r="G469" i="59" s="1"/>
  <c r="L469" i="52"/>
  <c r="H469" i="52" s="1"/>
  <c r="L387" i="61"/>
  <c r="H387" i="61" s="1"/>
  <c r="K551" i="61"/>
  <c r="G551" i="61" s="1"/>
  <c r="K141" i="61"/>
  <c r="G141" i="61" s="1"/>
  <c r="J59" i="61"/>
  <c r="F59" i="61" s="1"/>
  <c r="L551" i="61"/>
  <c r="H551" i="61" s="1"/>
  <c r="J469" i="61"/>
  <c r="F469" i="61" s="1"/>
  <c r="K633" i="61"/>
  <c r="G633" i="61" s="1"/>
  <c r="K305" i="61"/>
  <c r="G305" i="61" s="1"/>
  <c r="J387" i="61"/>
  <c r="F387" i="61" s="1"/>
  <c r="L141" i="61"/>
  <c r="H141" i="61" s="1"/>
  <c r="J305" i="61"/>
  <c r="F305" i="61" s="1"/>
  <c r="L715" i="61"/>
  <c r="H715" i="61" s="1"/>
  <c r="K223" i="61"/>
  <c r="G223" i="61" s="1"/>
  <c r="L223" i="61"/>
  <c r="H223" i="61" s="1"/>
  <c r="J141" i="61"/>
  <c r="F141" i="61" s="1"/>
  <c r="K387" i="61"/>
  <c r="G387" i="61" s="1"/>
  <c r="L797" i="61"/>
  <c r="H797" i="61" s="1"/>
  <c r="L469" i="61"/>
  <c r="H469" i="61" s="1"/>
  <c r="J551" i="61"/>
  <c r="F551" i="61" s="1"/>
  <c r="J715" i="61"/>
  <c r="F715" i="61" s="1"/>
  <c r="L59" i="61"/>
  <c r="H59" i="61" s="1"/>
  <c r="K59" i="61"/>
  <c r="G59" i="61" s="1"/>
  <c r="L633" i="61"/>
  <c r="H633" i="61" s="1"/>
  <c r="K715" i="61"/>
  <c r="G715" i="61" s="1"/>
  <c r="J633" i="61"/>
  <c r="F633" i="61" s="1"/>
  <c r="K469" i="61"/>
  <c r="G469" i="61" s="1"/>
  <c r="L879" i="61"/>
  <c r="H879" i="61" s="1"/>
  <c r="J797" i="61"/>
  <c r="F797" i="61" s="1"/>
  <c r="K797" i="61"/>
  <c r="G797" i="61" s="1"/>
  <c r="K879" i="61"/>
  <c r="G879" i="61" s="1"/>
  <c r="L305" i="61"/>
  <c r="H305" i="61" s="1"/>
  <c r="J223" i="61"/>
  <c r="F223" i="61" s="1"/>
  <c r="J879" i="61"/>
  <c r="F879" i="61" s="1"/>
  <c r="I67" i="41"/>
  <c r="R67" i="41"/>
  <c r="N67" i="41"/>
  <c r="Q67" i="41"/>
  <c r="J67" i="41"/>
  <c r="M67" i="41"/>
  <c r="T67" i="41"/>
  <c r="O67" i="41"/>
  <c r="S67" i="41"/>
  <c r="P67" i="41"/>
  <c r="G1370" i="42"/>
  <c r="G1534" i="42"/>
  <c r="H1780" i="42"/>
  <c r="G1944" i="42"/>
  <c r="G1452" i="42"/>
  <c r="H1452" i="42"/>
  <c r="I1288" i="42"/>
  <c r="G1780" i="42"/>
  <c r="H1370" i="42"/>
  <c r="I1616" i="42"/>
  <c r="I1780" i="42"/>
  <c r="H2026" i="42"/>
  <c r="I1862" i="42"/>
  <c r="I1698" i="42"/>
  <c r="G1698" i="42"/>
  <c r="H1288" i="42"/>
  <c r="I1370" i="42"/>
  <c r="G1616" i="42"/>
  <c r="G1862" i="42"/>
  <c r="I1944" i="42"/>
  <c r="G2026" i="42"/>
  <c r="H1534" i="42"/>
  <c r="I2026" i="42"/>
  <c r="I1452" i="42"/>
  <c r="H1616" i="42"/>
  <c r="H1862" i="42"/>
  <c r="H1698" i="42"/>
  <c r="G1288" i="42"/>
  <c r="H1944" i="42"/>
  <c r="I1534" i="42"/>
  <c r="M58" i="48"/>
  <c r="I58" i="48" s="1"/>
  <c r="L222" i="48"/>
  <c r="H222" i="48" s="1"/>
  <c r="M468" i="48"/>
  <c r="I468" i="48" s="1"/>
  <c r="K222" i="48"/>
  <c r="G222" i="48" s="1"/>
  <c r="K58" i="48"/>
  <c r="G58" i="48" s="1"/>
  <c r="K304" i="48"/>
  <c r="G304" i="48" s="1"/>
  <c r="L550" i="48"/>
  <c r="H550" i="48" s="1"/>
  <c r="K468" i="48"/>
  <c r="G468" i="48" s="1"/>
  <c r="M140" i="48"/>
  <c r="I140" i="48" s="1"/>
  <c r="M222" i="48"/>
  <c r="I222" i="48" s="1"/>
  <c r="L58" i="48"/>
  <c r="H58" i="48" s="1"/>
  <c r="L304" i="48"/>
  <c r="H304" i="48" s="1"/>
  <c r="L468" i="48"/>
  <c r="H468" i="48" s="1"/>
  <c r="M386" i="48"/>
  <c r="I386" i="48" s="1"/>
  <c r="L386" i="48"/>
  <c r="H386" i="48" s="1"/>
  <c r="M550" i="48"/>
  <c r="I550" i="48" s="1"/>
  <c r="L140" i="48"/>
  <c r="H140" i="48" s="1"/>
  <c r="M304" i="48"/>
  <c r="I304" i="48" s="1"/>
  <c r="K550" i="48"/>
  <c r="G550" i="48" s="1"/>
  <c r="K140" i="48"/>
  <c r="G140" i="48" s="1"/>
  <c r="K386" i="48"/>
  <c r="G386" i="48" s="1"/>
  <c r="K66" i="41"/>
  <c r="L66" i="41"/>
  <c r="J880" i="61" l="1"/>
  <c r="F880" i="61" s="1"/>
  <c r="K634" i="61"/>
  <c r="G634" i="61" s="1"/>
  <c r="K306" i="61"/>
  <c r="G306" i="61" s="1"/>
  <c r="K880" i="61"/>
  <c r="G880" i="61" s="1"/>
  <c r="K716" i="61"/>
  <c r="G716" i="61" s="1"/>
  <c r="L798" i="61"/>
  <c r="H798" i="61" s="1"/>
  <c r="L60" i="61"/>
  <c r="H60" i="61" s="1"/>
  <c r="K142" i="61"/>
  <c r="G142" i="61" s="1"/>
  <c r="K388" i="61"/>
  <c r="G388" i="61" s="1"/>
  <c r="K470" i="61"/>
  <c r="G470" i="61" s="1"/>
  <c r="L634" i="61"/>
  <c r="H634" i="61" s="1"/>
  <c r="L552" i="61"/>
  <c r="H552" i="61" s="1"/>
  <c r="L224" i="61"/>
  <c r="H224" i="61" s="1"/>
  <c r="J716" i="61"/>
  <c r="F716" i="61" s="1"/>
  <c r="J142" i="61"/>
  <c r="F142" i="61" s="1"/>
  <c r="L306" i="61"/>
  <c r="H306" i="61" s="1"/>
  <c r="K224" i="61"/>
  <c r="G224" i="61" s="1"/>
  <c r="J60" i="61"/>
  <c r="F60" i="61" s="1"/>
  <c r="J634" i="61"/>
  <c r="F634" i="61" s="1"/>
  <c r="J470" i="61"/>
  <c r="F470" i="61" s="1"/>
  <c r="J552" i="61"/>
  <c r="F552" i="61" s="1"/>
  <c r="K60" i="61"/>
  <c r="G60" i="61" s="1"/>
  <c r="L880" i="61"/>
  <c r="H880" i="61" s="1"/>
  <c r="L470" i="61"/>
  <c r="H470" i="61" s="1"/>
  <c r="L716" i="61"/>
  <c r="H716" i="61" s="1"/>
  <c r="J224" i="61"/>
  <c r="F224" i="61" s="1"/>
  <c r="K798" i="61"/>
  <c r="G798" i="61" s="1"/>
  <c r="L388" i="61"/>
  <c r="H388" i="61" s="1"/>
  <c r="J306" i="61"/>
  <c r="F306" i="61" s="1"/>
  <c r="J798" i="61"/>
  <c r="F798" i="61" s="1"/>
  <c r="L142" i="61"/>
  <c r="H142" i="61" s="1"/>
  <c r="K552" i="61"/>
  <c r="G552" i="61" s="1"/>
  <c r="J388" i="61"/>
  <c r="F388" i="61" s="1"/>
  <c r="P68" i="41"/>
  <c r="I68" i="41"/>
  <c r="S68" i="41"/>
  <c r="T68" i="41"/>
  <c r="M68" i="41"/>
  <c r="J68" i="41"/>
  <c r="R68" i="41"/>
  <c r="Q68" i="41"/>
  <c r="N68" i="41"/>
  <c r="O68" i="41"/>
  <c r="H1453" i="42"/>
  <c r="I1617" i="42"/>
  <c r="I1863" i="42"/>
  <c r="H1535" i="42"/>
  <c r="I1535" i="42"/>
  <c r="H1617" i="42"/>
  <c r="H1863" i="42"/>
  <c r="I1453" i="42"/>
  <c r="I1699" i="42"/>
  <c r="G1863" i="42"/>
  <c r="I1781" i="42"/>
  <c r="G1371" i="42"/>
  <c r="G2027" i="42"/>
  <c r="I1371" i="42"/>
  <c r="I1289" i="42"/>
  <c r="G1453" i="42"/>
  <c r="H1699" i="42"/>
  <c r="I1945" i="42"/>
  <c r="H1781" i="42"/>
  <c r="H1371" i="42"/>
  <c r="G1617" i="42"/>
  <c r="G1289" i="42"/>
  <c r="G1535" i="42"/>
  <c r="G1699" i="42"/>
  <c r="G1945" i="42"/>
  <c r="H1289" i="42"/>
  <c r="H2027" i="42"/>
  <c r="H1945" i="42"/>
  <c r="G1781" i="42"/>
  <c r="I2027" i="42"/>
  <c r="K59" i="47"/>
  <c r="G59" i="47" s="1"/>
  <c r="M59" i="49"/>
  <c r="I59" i="49" s="1"/>
  <c r="K305" i="49"/>
  <c r="G305" i="49" s="1"/>
  <c r="M387" i="49"/>
  <c r="I387" i="49" s="1"/>
  <c r="M469" i="49"/>
  <c r="I469" i="49" s="1"/>
  <c r="M551" i="47"/>
  <c r="I551" i="47" s="1"/>
  <c r="L223" i="47"/>
  <c r="H223" i="47" s="1"/>
  <c r="K387" i="49"/>
  <c r="G387" i="49" s="1"/>
  <c r="L305" i="47"/>
  <c r="H305" i="47" s="1"/>
  <c r="M387" i="47"/>
  <c r="I387" i="47" s="1"/>
  <c r="K141" i="47"/>
  <c r="G141" i="47" s="1"/>
  <c r="L59" i="49"/>
  <c r="H59" i="49" s="1"/>
  <c r="M223" i="47"/>
  <c r="I223" i="47" s="1"/>
  <c r="L387" i="49"/>
  <c r="H387" i="49" s="1"/>
  <c r="L387" i="47"/>
  <c r="H387" i="47" s="1"/>
  <c r="L551" i="47"/>
  <c r="H551" i="47" s="1"/>
  <c r="K387" i="47"/>
  <c r="G387" i="47" s="1"/>
  <c r="M223" i="49"/>
  <c r="I223" i="49" s="1"/>
  <c r="L59" i="47"/>
  <c r="H59" i="47" s="1"/>
  <c r="K469" i="47"/>
  <c r="G469" i="47" s="1"/>
  <c r="L305" i="49"/>
  <c r="H305" i="49" s="1"/>
  <c r="L141" i="49"/>
  <c r="H141" i="49" s="1"/>
  <c r="K59" i="49"/>
  <c r="G59" i="49" s="1"/>
  <c r="K223" i="47"/>
  <c r="G223" i="47" s="1"/>
  <c r="M305" i="47"/>
  <c r="I305" i="47" s="1"/>
  <c r="K469" i="49"/>
  <c r="G469" i="49" s="1"/>
  <c r="M141" i="49"/>
  <c r="I141" i="49" s="1"/>
  <c r="K551" i="47"/>
  <c r="G551" i="47" s="1"/>
  <c r="L469" i="49"/>
  <c r="H469" i="49" s="1"/>
  <c r="K223" i="49"/>
  <c r="G223" i="49" s="1"/>
  <c r="K305" i="47"/>
  <c r="G305" i="47" s="1"/>
  <c r="M59" i="47"/>
  <c r="I59" i="47" s="1"/>
  <c r="L141" i="47"/>
  <c r="H141" i="47" s="1"/>
  <c r="M305" i="49"/>
  <c r="I305" i="49" s="1"/>
  <c r="L551" i="49"/>
  <c r="H551" i="49" s="1"/>
  <c r="M551" i="49"/>
  <c r="I551" i="49" s="1"/>
  <c r="L223" i="49"/>
  <c r="H223" i="49" s="1"/>
  <c r="K141" i="49"/>
  <c r="G141" i="49" s="1"/>
  <c r="M469" i="47"/>
  <c r="I469" i="47" s="1"/>
  <c r="K551" i="49"/>
  <c r="G551" i="49" s="1"/>
  <c r="M141" i="47"/>
  <c r="I141" i="47" s="1"/>
  <c r="L469" i="47"/>
  <c r="H469" i="47" s="1"/>
  <c r="L471" i="45"/>
  <c r="H471" i="45" s="1"/>
  <c r="K799" i="45"/>
  <c r="G799" i="45" s="1"/>
  <c r="J307" i="45"/>
  <c r="F307" i="45" s="1"/>
  <c r="L307" i="45"/>
  <c r="H307" i="45" s="1"/>
  <c r="I143" i="42"/>
  <c r="G389" i="42"/>
  <c r="G635" i="42"/>
  <c r="G799" i="42"/>
  <c r="G1045" i="42"/>
  <c r="J881" i="45"/>
  <c r="F881" i="45" s="1"/>
  <c r="I61" i="42"/>
  <c r="G963" i="42"/>
  <c r="J635" i="45"/>
  <c r="F635" i="45" s="1"/>
  <c r="G553" i="42"/>
  <c r="J717" i="45"/>
  <c r="F717" i="45" s="1"/>
  <c r="G143" i="42"/>
  <c r="I963" i="42"/>
  <c r="J799" i="45"/>
  <c r="F799" i="45" s="1"/>
  <c r="G225" i="42"/>
  <c r="I1045" i="42"/>
  <c r="J143" i="45"/>
  <c r="F143" i="45" s="1"/>
  <c r="J471" i="45"/>
  <c r="F471" i="45" s="1"/>
  <c r="J61" i="45"/>
  <c r="F61" i="45" s="1"/>
  <c r="K881" i="45"/>
  <c r="G881" i="45" s="1"/>
  <c r="I225" i="42"/>
  <c r="I389" i="42"/>
  <c r="I635" i="42"/>
  <c r="G881" i="42"/>
  <c r="H1045" i="42"/>
  <c r="L61" i="45"/>
  <c r="H61" i="45" s="1"/>
  <c r="G471" i="42"/>
  <c r="G1127" i="42"/>
  <c r="H61" i="42"/>
  <c r="H963" i="42"/>
  <c r="L389" i="45"/>
  <c r="H389" i="45" s="1"/>
  <c r="I553" i="42"/>
  <c r="L143" i="45"/>
  <c r="H143" i="45" s="1"/>
  <c r="H799" i="42"/>
  <c r="K307" i="45"/>
  <c r="G307" i="45" s="1"/>
  <c r="J553" i="45"/>
  <c r="F553" i="45" s="1"/>
  <c r="K225" i="45"/>
  <c r="G225" i="45" s="1"/>
  <c r="K635" i="45"/>
  <c r="G635" i="45" s="1"/>
  <c r="L717" i="45"/>
  <c r="H717" i="45" s="1"/>
  <c r="H143" i="42"/>
  <c r="H471" i="42"/>
  <c r="H635" i="42"/>
  <c r="H881" i="42"/>
  <c r="H1127" i="42"/>
  <c r="L225" i="45"/>
  <c r="H225" i="45" s="1"/>
  <c r="I307" i="42"/>
  <c r="K389" i="45"/>
  <c r="G389" i="45" s="1"/>
  <c r="H307" i="42"/>
  <c r="G1209" i="42"/>
  <c r="L553" i="45"/>
  <c r="H553" i="45" s="1"/>
  <c r="I799" i="42"/>
  <c r="K471" i="45"/>
  <c r="G471" i="45" s="1"/>
  <c r="H389" i="42"/>
  <c r="I1209" i="42"/>
  <c r="K143" i="45"/>
  <c r="G143" i="45" s="1"/>
  <c r="K717" i="45"/>
  <c r="G717" i="45" s="1"/>
  <c r="L635" i="45"/>
  <c r="H635" i="45" s="1"/>
  <c r="L881" i="45"/>
  <c r="H881" i="45" s="1"/>
  <c r="G61" i="42"/>
  <c r="H225" i="42"/>
  <c r="I471" i="42"/>
  <c r="I717" i="42"/>
  <c r="I881" i="42"/>
  <c r="I1127" i="42"/>
  <c r="J389" i="45"/>
  <c r="F389" i="45" s="1"/>
  <c r="H717" i="42"/>
  <c r="K553" i="45"/>
  <c r="G553" i="45" s="1"/>
  <c r="J225" i="45"/>
  <c r="F225" i="45" s="1"/>
  <c r="G717" i="42"/>
  <c r="L799" i="45"/>
  <c r="H799" i="45" s="1"/>
  <c r="G307" i="42"/>
  <c r="H1209" i="42"/>
  <c r="K61" i="45"/>
  <c r="G61" i="45" s="1"/>
  <c r="H553" i="42"/>
  <c r="G69" i="41"/>
  <c r="F69" i="41"/>
  <c r="D70" i="41"/>
  <c r="H69" i="41"/>
  <c r="E69" i="41"/>
  <c r="K60" i="50"/>
  <c r="G60" i="50" s="1"/>
  <c r="M60" i="51"/>
  <c r="I60" i="51" s="1"/>
  <c r="L142" i="54"/>
  <c r="H142" i="54" s="1"/>
  <c r="M142" i="51"/>
  <c r="I142" i="51" s="1"/>
  <c r="K142" i="52"/>
  <c r="G142" i="52" s="1"/>
  <c r="M60" i="56"/>
  <c r="I60" i="56" s="1"/>
  <c r="K60" i="59"/>
  <c r="G60" i="59" s="1"/>
  <c r="M306" i="50"/>
  <c r="I306" i="50" s="1"/>
  <c r="K224" i="59"/>
  <c r="G224" i="59" s="1"/>
  <c r="K224" i="54"/>
  <c r="G224" i="54" s="1"/>
  <c r="L142" i="56"/>
  <c r="H142" i="56" s="1"/>
  <c r="M142" i="57"/>
  <c r="I142" i="57" s="1"/>
  <c r="K142" i="57"/>
  <c r="G142" i="57" s="1"/>
  <c r="L388" i="51"/>
  <c r="H388" i="51" s="1"/>
  <c r="M388" i="57"/>
  <c r="I388" i="57" s="1"/>
  <c r="L388" i="59"/>
  <c r="H388" i="59" s="1"/>
  <c r="M388" i="50"/>
  <c r="I388" i="50" s="1"/>
  <c r="K388" i="56"/>
  <c r="G388" i="56" s="1"/>
  <c r="K470" i="51"/>
  <c r="G470" i="51" s="1"/>
  <c r="K470" i="57"/>
  <c r="G470" i="57" s="1"/>
  <c r="M470" i="50"/>
  <c r="I470" i="50" s="1"/>
  <c r="M552" i="57"/>
  <c r="I552" i="57" s="1"/>
  <c r="M470" i="56"/>
  <c r="I470" i="56" s="1"/>
  <c r="M388" i="55"/>
  <c r="I388" i="55" s="1"/>
  <c r="K552" i="58"/>
  <c r="G552" i="58" s="1"/>
  <c r="M552" i="53"/>
  <c r="I552" i="53" s="1"/>
  <c r="K470" i="55"/>
  <c r="G470" i="55" s="1"/>
  <c r="L142" i="51"/>
  <c r="H142" i="51" s="1"/>
  <c r="M60" i="54"/>
  <c r="I60" i="54" s="1"/>
  <c r="M142" i="56"/>
  <c r="I142" i="56" s="1"/>
  <c r="L306" i="53"/>
  <c r="H306" i="53" s="1"/>
  <c r="L470" i="51"/>
  <c r="H470" i="51" s="1"/>
  <c r="L552" i="56"/>
  <c r="H552" i="56" s="1"/>
  <c r="L552" i="55"/>
  <c r="H552" i="55" s="1"/>
  <c r="L142" i="58"/>
  <c r="H142" i="58" s="1"/>
  <c r="L60" i="59"/>
  <c r="H60" i="59" s="1"/>
  <c r="K306" i="50"/>
  <c r="G306" i="50" s="1"/>
  <c r="K306" i="58"/>
  <c r="G306" i="58" s="1"/>
  <c r="M306" i="55"/>
  <c r="I306" i="55" s="1"/>
  <c r="K470" i="56"/>
  <c r="G470" i="56" s="1"/>
  <c r="K552" i="55"/>
  <c r="G552" i="55" s="1"/>
  <c r="K142" i="58"/>
  <c r="G142" i="58" s="1"/>
  <c r="L224" i="51"/>
  <c r="H224" i="51" s="1"/>
  <c r="M224" i="57"/>
  <c r="I224" i="57" s="1"/>
  <c r="K224" i="55"/>
  <c r="G224" i="55" s="1"/>
  <c r="L470" i="57"/>
  <c r="H470" i="57" s="1"/>
  <c r="K470" i="54"/>
  <c r="G470" i="54" s="1"/>
  <c r="K60" i="51"/>
  <c r="G60" i="51" s="1"/>
  <c r="K224" i="51"/>
  <c r="G224" i="51" s="1"/>
  <c r="M142" i="53"/>
  <c r="I142" i="53" s="1"/>
  <c r="M306" i="53"/>
  <c r="I306" i="53" s="1"/>
  <c r="L470" i="50"/>
  <c r="H470" i="50" s="1"/>
  <c r="K552" i="54"/>
  <c r="G552" i="54" s="1"/>
  <c r="L60" i="50"/>
  <c r="H60" i="50" s="1"/>
  <c r="L142" i="50"/>
  <c r="H142" i="50" s="1"/>
  <c r="K60" i="53"/>
  <c r="G60" i="53" s="1"/>
  <c r="L60" i="55"/>
  <c r="H60" i="55" s="1"/>
  <c r="M60" i="53"/>
  <c r="I60" i="53" s="1"/>
  <c r="L60" i="56"/>
  <c r="H60" i="56" s="1"/>
  <c r="L60" i="52"/>
  <c r="H60" i="52" s="1"/>
  <c r="K142" i="51"/>
  <c r="G142" i="51" s="1"/>
  <c r="K142" i="59"/>
  <c r="G142" i="59" s="1"/>
  <c r="L224" i="59"/>
  <c r="H224" i="59" s="1"/>
  <c r="L224" i="53"/>
  <c r="H224" i="53" s="1"/>
  <c r="M224" i="52"/>
  <c r="I224" i="52" s="1"/>
  <c r="L224" i="57"/>
  <c r="H224" i="57" s="1"/>
  <c r="M306" i="58"/>
  <c r="I306" i="58" s="1"/>
  <c r="K306" i="54"/>
  <c r="G306" i="54" s="1"/>
  <c r="M306" i="54"/>
  <c r="I306" i="54" s="1"/>
  <c r="L552" i="50"/>
  <c r="H552" i="50" s="1"/>
  <c r="K388" i="54"/>
  <c r="G388" i="54" s="1"/>
  <c r="L306" i="55"/>
  <c r="H306" i="55" s="1"/>
  <c r="M388" i="52"/>
  <c r="I388" i="52" s="1"/>
  <c r="M388" i="58"/>
  <c r="I388" i="58" s="1"/>
  <c r="M552" i="50"/>
  <c r="I552" i="50" s="1"/>
  <c r="L470" i="54"/>
  <c r="H470" i="54" s="1"/>
  <c r="M552" i="58"/>
  <c r="I552" i="58" s="1"/>
  <c r="M470" i="52"/>
  <c r="I470" i="52" s="1"/>
  <c r="L552" i="53"/>
  <c r="H552" i="53" s="1"/>
  <c r="M552" i="55"/>
  <c r="I552" i="55" s="1"/>
  <c r="M60" i="57"/>
  <c r="I60" i="57" s="1"/>
  <c r="M306" i="59"/>
  <c r="I306" i="59" s="1"/>
  <c r="L142" i="53"/>
  <c r="H142" i="53" s="1"/>
  <c r="L306" i="54"/>
  <c r="H306" i="54" s="1"/>
  <c r="M470" i="57"/>
  <c r="I470" i="57" s="1"/>
  <c r="K388" i="55"/>
  <c r="G388" i="55" s="1"/>
  <c r="K224" i="50"/>
  <c r="G224" i="50" s="1"/>
  <c r="K60" i="52"/>
  <c r="G60" i="52" s="1"/>
  <c r="K224" i="57"/>
  <c r="G224" i="57" s="1"/>
  <c r="K388" i="51"/>
  <c r="G388" i="51" s="1"/>
  <c r="K552" i="51"/>
  <c r="G552" i="51" s="1"/>
  <c r="L470" i="59"/>
  <c r="H470" i="59" s="1"/>
  <c r="L470" i="52"/>
  <c r="H470" i="52" s="1"/>
  <c r="K60" i="57"/>
  <c r="G60" i="57" s="1"/>
  <c r="K306" i="57"/>
  <c r="G306" i="57" s="1"/>
  <c r="M306" i="51"/>
  <c r="I306" i="51" s="1"/>
  <c r="M388" i="59"/>
  <c r="I388" i="59" s="1"/>
  <c r="K552" i="57"/>
  <c r="G552" i="57" s="1"/>
  <c r="K552" i="53"/>
  <c r="G552" i="53" s="1"/>
  <c r="M142" i="50"/>
  <c r="I142" i="50" s="1"/>
  <c r="K60" i="54"/>
  <c r="G60" i="54" s="1"/>
  <c r="K224" i="52"/>
  <c r="G224" i="52" s="1"/>
  <c r="K306" i="53"/>
  <c r="G306" i="53" s="1"/>
  <c r="K388" i="58"/>
  <c r="G388" i="58" s="1"/>
  <c r="K470" i="59"/>
  <c r="G470" i="59" s="1"/>
  <c r="K470" i="52"/>
  <c r="G470" i="52" s="1"/>
  <c r="M224" i="50"/>
  <c r="I224" i="50" s="1"/>
  <c r="M142" i="58"/>
  <c r="I142" i="58" s="1"/>
  <c r="K60" i="55"/>
  <c r="G60" i="55" s="1"/>
  <c r="L60" i="57"/>
  <c r="H60" i="57" s="1"/>
  <c r="K142" i="55"/>
  <c r="G142" i="55" s="1"/>
  <c r="K60" i="56"/>
  <c r="G60" i="56" s="1"/>
  <c r="L142" i="55"/>
  <c r="H142" i="55" s="1"/>
  <c r="L306" i="50"/>
  <c r="H306" i="50" s="1"/>
  <c r="M224" i="59"/>
  <c r="I224" i="59" s="1"/>
  <c r="M224" i="58"/>
  <c r="I224" i="58" s="1"/>
  <c r="L224" i="56"/>
  <c r="H224" i="56" s="1"/>
  <c r="L306" i="59"/>
  <c r="H306" i="59" s="1"/>
  <c r="K142" i="56"/>
  <c r="G142" i="56" s="1"/>
  <c r="K306" i="52"/>
  <c r="G306" i="52" s="1"/>
  <c r="L388" i="57"/>
  <c r="H388" i="57" s="1"/>
  <c r="K388" i="59"/>
  <c r="G388" i="59" s="1"/>
  <c r="L388" i="58"/>
  <c r="H388" i="58" s="1"/>
  <c r="M552" i="51"/>
  <c r="I552" i="51" s="1"/>
  <c r="K470" i="50"/>
  <c r="G470" i="50" s="1"/>
  <c r="L552" i="57"/>
  <c r="H552" i="57" s="1"/>
  <c r="M388" i="53"/>
  <c r="I388" i="53" s="1"/>
  <c r="K388" i="52"/>
  <c r="G388" i="52" s="1"/>
  <c r="L552" i="54"/>
  <c r="H552" i="54" s="1"/>
  <c r="L388" i="55"/>
  <c r="H388" i="55" s="1"/>
  <c r="K470" i="53"/>
  <c r="G470" i="53" s="1"/>
  <c r="M470" i="53"/>
  <c r="I470" i="53" s="1"/>
  <c r="M60" i="50"/>
  <c r="I60" i="50" s="1"/>
  <c r="L60" i="53"/>
  <c r="H60" i="53" s="1"/>
  <c r="L306" i="57"/>
  <c r="H306" i="57" s="1"/>
  <c r="M388" i="51"/>
  <c r="I388" i="51" s="1"/>
  <c r="L388" i="54"/>
  <c r="H388" i="54" s="1"/>
  <c r="M470" i="59"/>
  <c r="I470" i="59" s="1"/>
  <c r="M470" i="58"/>
  <c r="I470" i="58" s="1"/>
  <c r="L60" i="51"/>
  <c r="H60" i="51" s="1"/>
  <c r="L142" i="59"/>
  <c r="H142" i="59" s="1"/>
  <c r="L142" i="57"/>
  <c r="H142" i="57" s="1"/>
  <c r="K388" i="57"/>
  <c r="G388" i="57" s="1"/>
  <c r="L388" i="52"/>
  <c r="H388" i="52" s="1"/>
  <c r="L470" i="56"/>
  <c r="H470" i="56" s="1"/>
  <c r="K142" i="50"/>
  <c r="G142" i="50" s="1"/>
  <c r="M60" i="59"/>
  <c r="I60" i="59" s="1"/>
  <c r="K306" i="59"/>
  <c r="G306" i="59" s="1"/>
  <c r="L306" i="52"/>
  <c r="H306" i="52" s="1"/>
  <c r="K552" i="50"/>
  <c r="G552" i="50" s="1"/>
  <c r="K552" i="59"/>
  <c r="G552" i="59" s="1"/>
  <c r="K470" i="58"/>
  <c r="G470" i="58" s="1"/>
  <c r="M142" i="54"/>
  <c r="I142" i="54" s="1"/>
  <c r="M142" i="55"/>
  <c r="I142" i="55" s="1"/>
  <c r="L224" i="58"/>
  <c r="H224" i="58" s="1"/>
  <c r="L306" i="56"/>
  <c r="H306" i="56" s="1"/>
  <c r="L552" i="59"/>
  <c r="H552" i="59" s="1"/>
  <c r="K552" i="56"/>
  <c r="G552" i="56" s="1"/>
  <c r="M470" i="55"/>
  <c r="I470" i="55" s="1"/>
  <c r="L224" i="50"/>
  <c r="H224" i="50" s="1"/>
  <c r="L60" i="58"/>
  <c r="H60" i="58" s="1"/>
  <c r="M60" i="55"/>
  <c r="I60" i="55" s="1"/>
  <c r="M60" i="52"/>
  <c r="I60" i="52" s="1"/>
  <c r="K60" i="58"/>
  <c r="G60" i="58" s="1"/>
  <c r="L60" i="54"/>
  <c r="H60" i="54" s="1"/>
  <c r="M142" i="59"/>
  <c r="I142" i="59" s="1"/>
  <c r="L306" i="51"/>
  <c r="H306" i="51" s="1"/>
  <c r="K224" i="58"/>
  <c r="G224" i="58" s="1"/>
  <c r="K224" i="56"/>
  <c r="G224" i="56" s="1"/>
  <c r="K224" i="53"/>
  <c r="G224" i="53" s="1"/>
  <c r="L224" i="54"/>
  <c r="H224" i="54" s="1"/>
  <c r="L388" i="50"/>
  <c r="H388" i="50" s="1"/>
  <c r="K306" i="56"/>
  <c r="G306" i="56" s="1"/>
  <c r="K388" i="50"/>
  <c r="G388" i="50" s="1"/>
  <c r="M224" i="55"/>
  <c r="I224" i="55" s="1"/>
  <c r="L388" i="56"/>
  <c r="H388" i="56" s="1"/>
  <c r="M552" i="59"/>
  <c r="I552" i="59" s="1"/>
  <c r="K306" i="55"/>
  <c r="G306" i="55" s="1"/>
  <c r="L388" i="53"/>
  <c r="H388" i="53" s="1"/>
  <c r="M388" i="54"/>
  <c r="I388" i="54" s="1"/>
  <c r="M552" i="52"/>
  <c r="I552" i="52" s="1"/>
  <c r="M552" i="56"/>
  <c r="I552" i="56" s="1"/>
  <c r="L552" i="58"/>
  <c r="H552" i="58" s="1"/>
  <c r="K552" i="52"/>
  <c r="G552" i="52" s="1"/>
  <c r="M552" i="54"/>
  <c r="I552" i="54" s="1"/>
  <c r="M60" i="58"/>
  <c r="I60" i="58" s="1"/>
  <c r="M224" i="54"/>
  <c r="I224" i="54" s="1"/>
  <c r="M224" i="56"/>
  <c r="I224" i="56" s="1"/>
  <c r="M306" i="52"/>
  <c r="I306" i="52" s="1"/>
  <c r="M470" i="51"/>
  <c r="I470" i="51" s="1"/>
  <c r="L552" i="52"/>
  <c r="H552" i="52" s="1"/>
  <c r="M142" i="52"/>
  <c r="I142" i="52" s="1"/>
  <c r="K306" i="51"/>
  <c r="G306" i="51" s="1"/>
  <c r="L224" i="52"/>
  <c r="H224" i="52" s="1"/>
  <c r="L224" i="55"/>
  <c r="H224" i="55" s="1"/>
  <c r="M388" i="56"/>
  <c r="I388" i="56" s="1"/>
  <c r="L470" i="58"/>
  <c r="H470" i="58" s="1"/>
  <c r="K142" i="54"/>
  <c r="G142" i="54" s="1"/>
  <c r="L142" i="52"/>
  <c r="H142" i="52" s="1"/>
  <c r="M224" i="53"/>
  <c r="I224" i="53" s="1"/>
  <c r="L306" i="58"/>
  <c r="H306" i="58" s="1"/>
  <c r="L552" i="51"/>
  <c r="H552" i="51" s="1"/>
  <c r="M470" i="54"/>
  <c r="I470" i="54" s="1"/>
  <c r="L470" i="55"/>
  <c r="H470" i="55" s="1"/>
  <c r="M224" i="51"/>
  <c r="I224" i="51" s="1"/>
  <c r="M306" i="57"/>
  <c r="I306" i="57" s="1"/>
  <c r="K142" i="53"/>
  <c r="G142" i="53" s="1"/>
  <c r="M306" i="56"/>
  <c r="I306" i="56" s="1"/>
  <c r="K388" i="53"/>
  <c r="G388" i="53" s="1"/>
  <c r="L470" i="53"/>
  <c r="H470" i="53" s="1"/>
  <c r="M59" i="48"/>
  <c r="I59" i="48" s="1"/>
  <c r="K305" i="48"/>
  <c r="G305" i="48" s="1"/>
  <c r="K551" i="48"/>
  <c r="G551" i="48" s="1"/>
  <c r="L387" i="48"/>
  <c r="H387" i="48" s="1"/>
  <c r="L305" i="48"/>
  <c r="H305" i="48" s="1"/>
  <c r="L59" i="48"/>
  <c r="H59" i="48" s="1"/>
  <c r="L223" i="48"/>
  <c r="H223" i="48" s="1"/>
  <c r="K469" i="48"/>
  <c r="G469" i="48" s="1"/>
  <c r="K141" i="48"/>
  <c r="G141" i="48" s="1"/>
  <c r="M469" i="48"/>
  <c r="I469" i="48" s="1"/>
  <c r="M141" i="48"/>
  <c r="I141" i="48" s="1"/>
  <c r="K223" i="48"/>
  <c r="G223" i="48" s="1"/>
  <c r="M551" i="48"/>
  <c r="I551" i="48" s="1"/>
  <c r="L469" i="48"/>
  <c r="H469" i="48" s="1"/>
  <c r="M305" i="48"/>
  <c r="I305" i="48" s="1"/>
  <c r="K59" i="48"/>
  <c r="G59" i="48" s="1"/>
  <c r="M223" i="48"/>
  <c r="I223" i="48" s="1"/>
  <c r="L551" i="48"/>
  <c r="H551" i="48" s="1"/>
  <c r="L141" i="48"/>
  <c r="H141" i="48" s="1"/>
  <c r="K387" i="48"/>
  <c r="G387" i="48" s="1"/>
  <c r="M387" i="48"/>
  <c r="I387" i="48" s="1"/>
  <c r="K67" i="41"/>
  <c r="L67" i="41"/>
  <c r="G306" i="63"/>
  <c r="F388" i="63"/>
  <c r="G388" i="63"/>
  <c r="H60" i="63"/>
  <c r="F142" i="63"/>
  <c r="G224" i="63"/>
  <c r="G60" i="63"/>
  <c r="F306" i="63"/>
  <c r="G142" i="63"/>
  <c r="H552" i="63"/>
  <c r="G470" i="63"/>
  <c r="F552" i="63"/>
  <c r="H388" i="63"/>
  <c r="F60" i="63"/>
  <c r="F224" i="63"/>
  <c r="G552" i="63"/>
  <c r="H306" i="63"/>
  <c r="H142" i="63"/>
  <c r="H224" i="63"/>
  <c r="H470" i="63"/>
  <c r="F470" i="63"/>
  <c r="L471" i="61" l="1"/>
  <c r="H471" i="61" s="1"/>
  <c r="J225" i="61"/>
  <c r="F225" i="61" s="1"/>
  <c r="J61" i="61"/>
  <c r="F61" i="61" s="1"/>
  <c r="L799" i="61"/>
  <c r="H799" i="61" s="1"/>
  <c r="J389" i="61"/>
  <c r="F389" i="61" s="1"/>
  <c r="J881" i="61"/>
  <c r="F881" i="61" s="1"/>
  <c r="L881" i="61"/>
  <c r="H881" i="61" s="1"/>
  <c r="L717" i="61"/>
  <c r="H717" i="61" s="1"/>
  <c r="J471" i="61"/>
  <c r="F471" i="61" s="1"/>
  <c r="K471" i="61"/>
  <c r="G471" i="61" s="1"/>
  <c r="L307" i="61"/>
  <c r="H307" i="61" s="1"/>
  <c r="K553" i="61"/>
  <c r="G553" i="61" s="1"/>
  <c r="J635" i="61"/>
  <c r="F635" i="61" s="1"/>
  <c r="L61" i="61"/>
  <c r="H61" i="61" s="1"/>
  <c r="J143" i="61"/>
  <c r="F143" i="61" s="1"/>
  <c r="J307" i="61"/>
  <c r="F307" i="61" s="1"/>
  <c r="K717" i="61"/>
  <c r="G717" i="61" s="1"/>
  <c r="J799" i="61"/>
  <c r="F799" i="61" s="1"/>
  <c r="K389" i="61"/>
  <c r="G389" i="61" s="1"/>
  <c r="L635" i="61"/>
  <c r="H635" i="61" s="1"/>
  <c r="J717" i="61"/>
  <c r="F717" i="61" s="1"/>
  <c r="L143" i="61"/>
  <c r="H143" i="61" s="1"/>
  <c r="J553" i="61"/>
  <c r="F553" i="61" s="1"/>
  <c r="L389" i="61"/>
  <c r="H389" i="61" s="1"/>
  <c r="K225" i="61"/>
  <c r="G225" i="61" s="1"/>
  <c r="K881" i="61"/>
  <c r="G881" i="61" s="1"/>
  <c r="L553" i="61"/>
  <c r="H553" i="61" s="1"/>
  <c r="K635" i="61"/>
  <c r="G635" i="61" s="1"/>
  <c r="K799" i="61"/>
  <c r="G799" i="61" s="1"/>
  <c r="K143" i="61"/>
  <c r="G143" i="61" s="1"/>
  <c r="K307" i="61"/>
  <c r="G307" i="61" s="1"/>
  <c r="K61" i="61"/>
  <c r="G61" i="61" s="1"/>
  <c r="L225" i="61"/>
  <c r="H225" i="61" s="1"/>
  <c r="P69" i="41"/>
  <c r="O69" i="41"/>
  <c r="N69" i="41"/>
  <c r="J69" i="41"/>
  <c r="R69" i="41"/>
  <c r="I69" i="41"/>
  <c r="M69" i="41"/>
  <c r="T69" i="41"/>
  <c r="S69" i="41"/>
  <c r="Q69" i="41"/>
  <c r="H1372" i="42"/>
  <c r="I1536" i="42"/>
  <c r="G1782" i="42"/>
  <c r="G1946" i="42"/>
  <c r="G1864" i="42"/>
  <c r="H1290" i="42"/>
  <c r="G1536" i="42"/>
  <c r="I1372" i="42"/>
  <c r="H1618" i="42"/>
  <c r="H1782" i="42"/>
  <c r="I2028" i="42"/>
  <c r="I1700" i="42"/>
  <c r="I1290" i="42"/>
  <c r="H1536" i="42"/>
  <c r="G1372" i="42"/>
  <c r="G1618" i="42"/>
  <c r="I1864" i="42"/>
  <c r="H1946" i="42"/>
  <c r="I1454" i="42"/>
  <c r="H2028" i="42"/>
  <c r="G1700" i="42"/>
  <c r="G2028" i="42"/>
  <c r="H1454" i="42"/>
  <c r="I1618" i="42"/>
  <c r="H1864" i="42"/>
  <c r="H1700" i="42"/>
  <c r="G1454" i="42"/>
  <c r="I1946" i="42"/>
  <c r="G1290" i="42"/>
  <c r="I1782" i="42"/>
  <c r="K390" i="45"/>
  <c r="G390" i="45" s="1"/>
  <c r="K800" i="45"/>
  <c r="G800" i="45" s="1"/>
  <c r="K882" i="45"/>
  <c r="G882" i="45" s="1"/>
  <c r="L144" i="45"/>
  <c r="H144" i="45" s="1"/>
  <c r="G390" i="42"/>
  <c r="I308" i="42"/>
  <c r="I144" i="42"/>
  <c r="I718" i="42"/>
  <c r="H964" i="42"/>
  <c r="I1210" i="42"/>
  <c r="L554" i="45"/>
  <c r="H554" i="45" s="1"/>
  <c r="H636" i="42"/>
  <c r="K62" i="45"/>
  <c r="G62" i="45" s="1"/>
  <c r="J226" i="45"/>
  <c r="F226" i="45" s="1"/>
  <c r="G882" i="42"/>
  <c r="J472" i="45"/>
  <c r="F472" i="45" s="1"/>
  <c r="G226" i="42"/>
  <c r="I1128" i="42"/>
  <c r="K308" i="45"/>
  <c r="G308" i="45" s="1"/>
  <c r="G636" i="42"/>
  <c r="G1128" i="42"/>
  <c r="L390" i="45"/>
  <c r="H390" i="45" s="1"/>
  <c r="K636" i="45"/>
  <c r="G636" i="45" s="1"/>
  <c r="L226" i="45"/>
  <c r="H226" i="45" s="1"/>
  <c r="J308" i="45"/>
  <c r="F308" i="45" s="1"/>
  <c r="G62" i="42"/>
  <c r="I554" i="42"/>
  <c r="H554" i="42"/>
  <c r="G800" i="42"/>
  <c r="I964" i="42"/>
  <c r="G1210" i="42"/>
  <c r="J554" i="45"/>
  <c r="F554" i="45" s="1"/>
  <c r="G144" i="42"/>
  <c r="J636" i="45"/>
  <c r="F636" i="45" s="1"/>
  <c r="G308" i="42"/>
  <c r="I390" i="42"/>
  <c r="I882" i="42"/>
  <c r="L718" i="45"/>
  <c r="H718" i="45" s="1"/>
  <c r="I62" i="42"/>
  <c r="G964" i="42"/>
  <c r="K718" i="45"/>
  <c r="G718" i="45" s="1"/>
  <c r="K554" i="45"/>
  <c r="G554" i="45" s="1"/>
  <c r="J882" i="45"/>
  <c r="F882" i="45" s="1"/>
  <c r="L800" i="45"/>
  <c r="H800" i="45" s="1"/>
  <c r="H390" i="42"/>
  <c r="H226" i="42"/>
  <c r="I636" i="42"/>
  <c r="H800" i="42"/>
  <c r="H1046" i="42"/>
  <c r="H1210" i="42"/>
  <c r="K472" i="45"/>
  <c r="G472" i="45" s="1"/>
  <c r="H882" i="42"/>
  <c r="L62" i="45"/>
  <c r="H62" i="45" s="1"/>
  <c r="G554" i="42"/>
  <c r="H1128" i="42"/>
  <c r="J390" i="45"/>
  <c r="F390" i="45" s="1"/>
  <c r="L472" i="45"/>
  <c r="H472" i="45" s="1"/>
  <c r="H718" i="42"/>
  <c r="L636" i="45"/>
  <c r="H636" i="45" s="1"/>
  <c r="H472" i="42"/>
  <c r="J718" i="45"/>
  <c r="F718" i="45" s="1"/>
  <c r="L308" i="45"/>
  <c r="H308" i="45" s="1"/>
  <c r="K144" i="45"/>
  <c r="G144" i="45" s="1"/>
  <c r="J800" i="45"/>
  <c r="F800" i="45" s="1"/>
  <c r="H62" i="42"/>
  <c r="H144" i="42"/>
  <c r="I472" i="42"/>
  <c r="I800" i="42"/>
  <c r="I1046" i="42"/>
  <c r="J62" i="45"/>
  <c r="F62" i="45" s="1"/>
  <c r="H308" i="42"/>
  <c r="G1046" i="42"/>
  <c r="L882" i="45"/>
  <c r="H882" i="45" s="1"/>
  <c r="G472" i="42"/>
  <c r="J144" i="45"/>
  <c r="F144" i="45" s="1"/>
  <c r="I226" i="42"/>
  <c r="K226" i="45"/>
  <c r="G226" i="45" s="1"/>
  <c r="G718" i="42"/>
  <c r="F70" i="41"/>
  <c r="H70" i="41"/>
  <c r="G70" i="41"/>
  <c r="D71" i="41"/>
  <c r="E70" i="41"/>
  <c r="K60" i="48"/>
  <c r="G60" i="48" s="1"/>
  <c r="M224" i="48"/>
  <c r="I224" i="48" s="1"/>
  <c r="M470" i="48"/>
  <c r="I470" i="48" s="1"/>
  <c r="L470" i="48"/>
  <c r="H470" i="48" s="1"/>
  <c r="K388" i="48"/>
  <c r="G388" i="48" s="1"/>
  <c r="K552" i="48"/>
  <c r="G552" i="48" s="1"/>
  <c r="M60" i="48"/>
  <c r="I60" i="48" s="1"/>
  <c r="M306" i="48"/>
  <c r="I306" i="48" s="1"/>
  <c r="L552" i="48"/>
  <c r="H552" i="48" s="1"/>
  <c r="K142" i="48"/>
  <c r="G142" i="48" s="1"/>
  <c r="K224" i="48"/>
  <c r="G224" i="48" s="1"/>
  <c r="L60" i="48"/>
  <c r="H60" i="48" s="1"/>
  <c r="L306" i="48"/>
  <c r="H306" i="48" s="1"/>
  <c r="K470" i="48"/>
  <c r="G470" i="48" s="1"/>
  <c r="M388" i="48"/>
  <c r="I388" i="48" s="1"/>
  <c r="L388" i="48"/>
  <c r="H388" i="48" s="1"/>
  <c r="L224" i="48"/>
  <c r="H224" i="48" s="1"/>
  <c r="K306" i="48"/>
  <c r="G306" i="48" s="1"/>
  <c r="M552" i="48"/>
  <c r="I552" i="48" s="1"/>
  <c r="M142" i="48"/>
  <c r="I142" i="48" s="1"/>
  <c r="L142" i="48"/>
  <c r="H142" i="48" s="1"/>
  <c r="K68" i="41"/>
  <c r="L68" i="41"/>
  <c r="G143" i="63"/>
  <c r="H143" i="63"/>
  <c r="G389" i="63"/>
  <c r="F225" i="63"/>
  <c r="F471" i="63"/>
  <c r="H553" i="63"/>
  <c r="G61" i="63"/>
  <c r="H307" i="63"/>
  <c r="G553" i="63"/>
  <c r="F143" i="63"/>
  <c r="H61" i="63"/>
  <c r="F61" i="63"/>
  <c r="H471" i="63"/>
  <c r="F389" i="63"/>
  <c r="G225" i="63"/>
  <c r="F307" i="63"/>
  <c r="G307" i="63"/>
  <c r="H389" i="63"/>
  <c r="F553" i="63"/>
  <c r="G471" i="63"/>
  <c r="H225" i="63"/>
  <c r="L142" i="49"/>
  <c r="H142" i="49" s="1"/>
  <c r="M142" i="47"/>
  <c r="I142" i="47" s="1"/>
  <c r="M388" i="47"/>
  <c r="I388" i="47" s="1"/>
  <c r="M388" i="49"/>
  <c r="I388" i="49" s="1"/>
  <c r="M470" i="49"/>
  <c r="I470" i="49" s="1"/>
  <c r="L60" i="47"/>
  <c r="H60" i="47" s="1"/>
  <c r="L388" i="49"/>
  <c r="H388" i="49" s="1"/>
  <c r="K224" i="47"/>
  <c r="G224" i="47" s="1"/>
  <c r="K552" i="47"/>
  <c r="G552" i="47" s="1"/>
  <c r="K388" i="49"/>
  <c r="G388" i="49" s="1"/>
  <c r="K60" i="49"/>
  <c r="G60" i="49" s="1"/>
  <c r="K142" i="47"/>
  <c r="G142" i="47" s="1"/>
  <c r="L388" i="47"/>
  <c r="H388" i="47" s="1"/>
  <c r="L470" i="47"/>
  <c r="H470" i="47" s="1"/>
  <c r="K552" i="49"/>
  <c r="G552" i="49" s="1"/>
  <c r="L224" i="47"/>
  <c r="H224" i="47" s="1"/>
  <c r="K470" i="49"/>
  <c r="G470" i="49" s="1"/>
  <c r="K60" i="47"/>
  <c r="G60" i="47" s="1"/>
  <c r="K306" i="49"/>
  <c r="G306" i="49" s="1"/>
  <c r="M224" i="47"/>
  <c r="I224" i="47" s="1"/>
  <c r="M306" i="47"/>
  <c r="I306" i="47" s="1"/>
  <c r="M60" i="47"/>
  <c r="I60" i="47" s="1"/>
  <c r="L224" i="49"/>
  <c r="H224" i="49" s="1"/>
  <c r="K388" i="47"/>
  <c r="G388" i="47" s="1"/>
  <c r="L552" i="47"/>
  <c r="H552" i="47" s="1"/>
  <c r="L470" i="49"/>
  <c r="H470" i="49" s="1"/>
  <c r="K306" i="47"/>
  <c r="G306" i="47" s="1"/>
  <c r="M470" i="47"/>
  <c r="I470" i="47" s="1"/>
  <c r="L306" i="47"/>
  <c r="H306" i="47" s="1"/>
  <c r="M142" i="49"/>
  <c r="I142" i="49" s="1"/>
  <c r="M552" i="49"/>
  <c r="I552" i="49" s="1"/>
  <c r="L60" i="49"/>
  <c r="H60" i="49" s="1"/>
  <c r="K142" i="49"/>
  <c r="G142" i="49" s="1"/>
  <c r="K224" i="49"/>
  <c r="G224" i="49" s="1"/>
  <c r="L306" i="49"/>
  <c r="H306" i="49" s="1"/>
  <c r="M552" i="47"/>
  <c r="I552" i="47" s="1"/>
  <c r="L552" i="49"/>
  <c r="H552" i="49" s="1"/>
  <c r="M306" i="49"/>
  <c r="I306" i="49" s="1"/>
  <c r="M224" i="49"/>
  <c r="I224" i="49" s="1"/>
  <c r="M60" i="49"/>
  <c r="I60" i="49" s="1"/>
  <c r="K470" i="47"/>
  <c r="G470" i="47" s="1"/>
  <c r="L142" i="47"/>
  <c r="H142" i="47" s="1"/>
  <c r="K61" i="50"/>
  <c r="G61" i="50" s="1"/>
  <c r="L61" i="54"/>
  <c r="H61" i="54" s="1"/>
  <c r="K143" i="59"/>
  <c r="G143" i="59" s="1"/>
  <c r="K61" i="55"/>
  <c r="G61" i="55" s="1"/>
  <c r="L61" i="55"/>
  <c r="H61" i="55" s="1"/>
  <c r="L143" i="58"/>
  <c r="H143" i="58" s="1"/>
  <c r="L143" i="51"/>
  <c r="H143" i="51" s="1"/>
  <c r="M307" i="56"/>
  <c r="I307" i="56" s="1"/>
  <c r="M225" i="55"/>
  <c r="I225" i="55" s="1"/>
  <c r="M225" i="50"/>
  <c r="I225" i="50" s="1"/>
  <c r="M389" i="55"/>
  <c r="I389" i="55" s="1"/>
  <c r="K389" i="55"/>
  <c r="G389" i="55" s="1"/>
  <c r="M389" i="59"/>
  <c r="I389" i="59" s="1"/>
  <c r="K389" i="59"/>
  <c r="G389" i="59" s="1"/>
  <c r="K389" i="50"/>
  <c r="G389" i="50" s="1"/>
  <c r="K307" i="58"/>
  <c r="G307" i="58" s="1"/>
  <c r="L389" i="51"/>
  <c r="H389" i="51" s="1"/>
  <c r="L471" i="59"/>
  <c r="H471" i="59" s="1"/>
  <c r="M471" i="59"/>
  <c r="I471" i="59" s="1"/>
  <c r="M389" i="54"/>
  <c r="I389" i="54" s="1"/>
  <c r="K471" i="51"/>
  <c r="G471" i="51" s="1"/>
  <c r="K389" i="53"/>
  <c r="G389" i="53" s="1"/>
  <c r="L471" i="53"/>
  <c r="H471" i="53" s="1"/>
  <c r="M553" i="58"/>
  <c r="I553" i="58" s="1"/>
  <c r="L471" i="57"/>
  <c r="H471" i="57" s="1"/>
  <c r="M471" i="58"/>
  <c r="I471" i="58" s="1"/>
  <c r="M143" i="50"/>
  <c r="I143" i="50" s="1"/>
  <c r="M61" i="52"/>
  <c r="I61" i="52" s="1"/>
  <c r="M225" i="51"/>
  <c r="I225" i="51" s="1"/>
  <c r="M307" i="51"/>
  <c r="I307" i="51" s="1"/>
  <c r="M389" i="50"/>
  <c r="I389" i="50" s="1"/>
  <c r="M553" i="51"/>
  <c r="I553" i="51" s="1"/>
  <c r="K471" i="57"/>
  <c r="G471" i="57" s="1"/>
  <c r="M61" i="55"/>
  <c r="I61" i="55" s="1"/>
  <c r="K143" i="51"/>
  <c r="G143" i="51" s="1"/>
  <c r="L225" i="59"/>
  <c r="H225" i="59" s="1"/>
  <c r="L389" i="50"/>
  <c r="H389" i="50" s="1"/>
  <c r="L553" i="56"/>
  <c r="H553" i="56" s="1"/>
  <c r="M389" i="57"/>
  <c r="I389" i="57" s="1"/>
  <c r="L143" i="50"/>
  <c r="H143" i="50" s="1"/>
  <c r="K61" i="53"/>
  <c r="G61" i="53" s="1"/>
  <c r="M143" i="52"/>
  <c r="I143" i="52" s="1"/>
  <c r="K307" i="56"/>
  <c r="G307" i="56" s="1"/>
  <c r="M307" i="53"/>
  <c r="I307" i="53" s="1"/>
  <c r="M307" i="52"/>
  <c r="I307" i="52" s="1"/>
  <c r="M389" i="52"/>
  <c r="I389" i="52" s="1"/>
  <c r="L61" i="53"/>
  <c r="H61" i="53" s="1"/>
  <c r="K307" i="59"/>
  <c r="G307" i="59" s="1"/>
  <c r="M307" i="50"/>
  <c r="I307" i="50" s="1"/>
  <c r="L307" i="57"/>
  <c r="H307" i="57" s="1"/>
  <c r="L389" i="52"/>
  <c r="H389" i="52" s="1"/>
  <c r="M471" i="54"/>
  <c r="I471" i="54" s="1"/>
  <c r="K61" i="54"/>
  <c r="G61" i="54" s="1"/>
  <c r="L143" i="56"/>
  <c r="H143" i="56" s="1"/>
  <c r="M61" i="58"/>
  <c r="I61" i="58" s="1"/>
  <c r="M61" i="57"/>
  <c r="I61" i="57" s="1"/>
  <c r="K61" i="57"/>
  <c r="G61" i="57" s="1"/>
  <c r="L61" i="56"/>
  <c r="H61" i="56" s="1"/>
  <c r="M307" i="59"/>
  <c r="I307" i="59" s="1"/>
  <c r="M143" i="55"/>
  <c r="I143" i="55" s="1"/>
  <c r="K143" i="54"/>
  <c r="G143" i="54" s="1"/>
  <c r="M225" i="59"/>
  <c r="I225" i="59" s="1"/>
  <c r="L225" i="57"/>
  <c r="H225" i="57" s="1"/>
  <c r="K225" i="53"/>
  <c r="G225" i="53" s="1"/>
  <c r="M225" i="52"/>
  <c r="I225" i="52" s="1"/>
  <c r="K225" i="52"/>
  <c r="G225" i="52" s="1"/>
  <c r="L307" i="53"/>
  <c r="H307" i="53" s="1"/>
  <c r="L553" i="59"/>
  <c r="H553" i="59" s="1"/>
  <c r="L307" i="52"/>
  <c r="H307" i="52" s="1"/>
  <c r="M553" i="56"/>
  <c r="I553" i="56" s="1"/>
  <c r="K553" i="56"/>
  <c r="G553" i="56" s="1"/>
  <c r="L553" i="50"/>
  <c r="H553" i="50" s="1"/>
  <c r="M389" i="58"/>
  <c r="I389" i="58" s="1"/>
  <c r="L553" i="51"/>
  <c r="H553" i="51" s="1"/>
  <c r="L553" i="57"/>
  <c r="H553" i="57" s="1"/>
  <c r="K553" i="58"/>
  <c r="G553" i="58" s="1"/>
  <c r="M471" i="52"/>
  <c r="I471" i="52" s="1"/>
  <c r="L471" i="58"/>
  <c r="H471" i="58" s="1"/>
  <c r="L143" i="59"/>
  <c r="H143" i="59" s="1"/>
  <c r="L61" i="57"/>
  <c r="H61" i="57" s="1"/>
  <c r="L225" i="51"/>
  <c r="H225" i="51" s="1"/>
  <c r="K389" i="56"/>
  <c r="G389" i="56" s="1"/>
  <c r="M307" i="57"/>
  <c r="I307" i="57" s="1"/>
  <c r="K389" i="52"/>
  <c r="G389" i="52" s="1"/>
  <c r="L553" i="53"/>
  <c r="H553" i="53" s="1"/>
  <c r="K225" i="56"/>
  <c r="G225" i="56" s="1"/>
  <c r="L307" i="55"/>
  <c r="H307" i="55" s="1"/>
  <c r="K225" i="57"/>
  <c r="G225" i="57" s="1"/>
  <c r="M307" i="54"/>
  <c r="I307" i="54" s="1"/>
  <c r="M471" i="51"/>
  <c r="I471" i="51" s="1"/>
  <c r="L553" i="58"/>
  <c r="H553" i="58" s="1"/>
  <c r="M143" i="56"/>
  <c r="I143" i="56" s="1"/>
  <c r="K61" i="56"/>
  <c r="G61" i="56" s="1"/>
  <c r="M143" i="54"/>
  <c r="I143" i="54" s="1"/>
  <c r="L225" i="52"/>
  <c r="H225" i="52" s="1"/>
  <c r="M471" i="56"/>
  <c r="I471" i="56" s="1"/>
  <c r="L389" i="58"/>
  <c r="H389" i="58" s="1"/>
  <c r="K553" i="52"/>
  <c r="G553" i="52" s="1"/>
  <c r="M143" i="57"/>
  <c r="I143" i="57" s="1"/>
  <c r="M61" i="53"/>
  <c r="I61" i="53" s="1"/>
  <c r="L143" i="53"/>
  <c r="H143" i="53" s="1"/>
  <c r="L307" i="51"/>
  <c r="H307" i="51" s="1"/>
  <c r="M471" i="55"/>
  <c r="I471" i="55" s="1"/>
  <c r="M553" i="54"/>
  <c r="I553" i="54" s="1"/>
  <c r="L61" i="50"/>
  <c r="H61" i="50" s="1"/>
  <c r="L143" i="57"/>
  <c r="H143" i="57" s="1"/>
  <c r="L225" i="56"/>
  <c r="H225" i="56" s="1"/>
  <c r="K61" i="51"/>
  <c r="G61" i="51" s="1"/>
  <c r="M143" i="58"/>
  <c r="I143" i="58" s="1"/>
  <c r="K143" i="58"/>
  <c r="G143" i="58" s="1"/>
  <c r="K143" i="52"/>
  <c r="G143" i="52" s="1"/>
  <c r="L225" i="55"/>
  <c r="H225" i="55" s="1"/>
  <c r="L143" i="54"/>
  <c r="H143" i="54" s="1"/>
  <c r="K225" i="51"/>
  <c r="G225" i="51" s="1"/>
  <c r="M225" i="53"/>
  <c r="I225" i="53" s="1"/>
  <c r="M389" i="56"/>
  <c r="I389" i="56" s="1"/>
  <c r="M225" i="57"/>
  <c r="I225" i="57" s="1"/>
  <c r="M225" i="54"/>
  <c r="I225" i="54" s="1"/>
  <c r="L553" i="55"/>
  <c r="H553" i="55" s="1"/>
  <c r="L307" i="54"/>
  <c r="H307" i="54" s="1"/>
  <c r="M389" i="51"/>
  <c r="I389" i="51" s="1"/>
  <c r="K389" i="51"/>
  <c r="G389" i="51" s="1"/>
  <c r="K307" i="52"/>
  <c r="G307" i="52" s="1"/>
  <c r="K471" i="50"/>
  <c r="G471" i="50" s="1"/>
  <c r="K389" i="54"/>
  <c r="G389" i="54" s="1"/>
  <c r="K553" i="51"/>
  <c r="G553" i="51" s="1"/>
  <c r="K471" i="54"/>
  <c r="G471" i="54" s="1"/>
  <c r="K553" i="54"/>
  <c r="G553" i="54" s="1"/>
  <c r="L471" i="52"/>
  <c r="H471" i="52" s="1"/>
  <c r="M471" i="53"/>
  <c r="I471" i="53" s="1"/>
  <c r="K143" i="56"/>
  <c r="G143" i="56" s="1"/>
  <c r="L225" i="50"/>
  <c r="H225" i="50" s="1"/>
  <c r="K143" i="53"/>
  <c r="G143" i="53" s="1"/>
  <c r="L225" i="54"/>
  <c r="H225" i="54" s="1"/>
  <c r="K471" i="59"/>
  <c r="G471" i="59" s="1"/>
  <c r="K389" i="57"/>
  <c r="G389" i="57" s="1"/>
  <c r="L471" i="54"/>
  <c r="H471" i="54" s="1"/>
  <c r="M61" i="51"/>
  <c r="I61" i="51" s="1"/>
  <c r="L61" i="51"/>
  <c r="H61" i="51" s="1"/>
  <c r="L143" i="55"/>
  <c r="H143" i="55" s="1"/>
  <c r="M225" i="58"/>
  <c r="I225" i="58" s="1"/>
  <c r="K553" i="59"/>
  <c r="G553" i="59" s="1"/>
  <c r="L389" i="54"/>
  <c r="H389" i="54" s="1"/>
  <c r="M553" i="53"/>
  <c r="I553" i="53" s="1"/>
  <c r="K61" i="52"/>
  <c r="G61" i="52" s="1"/>
  <c r="K225" i="50"/>
  <c r="G225" i="50" s="1"/>
  <c r="L225" i="53"/>
  <c r="H225" i="53" s="1"/>
  <c r="K307" i="53"/>
  <c r="G307" i="53" s="1"/>
  <c r="L389" i="53"/>
  <c r="H389" i="53" s="1"/>
  <c r="K553" i="57"/>
  <c r="G553" i="57" s="1"/>
  <c r="K143" i="50"/>
  <c r="G143" i="50" s="1"/>
  <c r="L61" i="59"/>
  <c r="H61" i="59" s="1"/>
  <c r="K143" i="55"/>
  <c r="G143" i="55" s="1"/>
  <c r="L225" i="58"/>
  <c r="H225" i="58" s="1"/>
  <c r="K553" i="55"/>
  <c r="G553" i="55" s="1"/>
  <c r="L471" i="50"/>
  <c r="H471" i="50" s="1"/>
  <c r="K553" i="53"/>
  <c r="G553" i="53" s="1"/>
  <c r="M61" i="50"/>
  <c r="I61" i="50" s="1"/>
  <c r="K143" i="57"/>
  <c r="G143" i="57" s="1"/>
  <c r="L61" i="52"/>
  <c r="H61" i="52" s="1"/>
  <c r="K61" i="59"/>
  <c r="G61" i="59" s="1"/>
  <c r="M61" i="59"/>
  <c r="I61" i="59" s="1"/>
  <c r="M61" i="56"/>
  <c r="I61" i="56" s="1"/>
  <c r="M143" i="51"/>
  <c r="I143" i="51" s="1"/>
  <c r="L307" i="59"/>
  <c r="H307" i="59" s="1"/>
  <c r="K307" i="55"/>
  <c r="G307" i="55" s="1"/>
  <c r="M307" i="55"/>
  <c r="I307" i="55" s="1"/>
  <c r="L307" i="56"/>
  <c r="H307" i="56" s="1"/>
  <c r="K307" i="50"/>
  <c r="G307" i="50" s="1"/>
  <c r="L389" i="56"/>
  <c r="H389" i="56" s="1"/>
  <c r="K225" i="58"/>
  <c r="G225" i="58" s="1"/>
  <c r="K307" i="51"/>
  <c r="G307" i="51" s="1"/>
  <c r="L307" i="58"/>
  <c r="H307" i="58" s="1"/>
  <c r="M553" i="55"/>
  <c r="I553" i="55" s="1"/>
  <c r="L471" i="56"/>
  <c r="H471" i="56" s="1"/>
  <c r="L471" i="55"/>
  <c r="H471" i="55" s="1"/>
  <c r="K307" i="57"/>
  <c r="G307" i="57" s="1"/>
  <c r="L471" i="51"/>
  <c r="H471" i="51" s="1"/>
  <c r="L389" i="57"/>
  <c r="H389" i="57" s="1"/>
  <c r="M389" i="53"/>
  <c r="I389" i="53" s="1"/>
  <c r="L553" i="54"/>
  <c r="H553" i="54" s="1"/>
  <c r="K471" i="52"/>
  <c r="G471" i="52" s="1"/>
  <c r="M553" i="52"/>
  <c r="I553" i="52" s="1"/>
  <c r="M553" i="57"/>
  <c r="I553" i="57" s="1"/>
  <c r="M143" i="59"/>
  <c r="I143" i="59" s="1"/>
  <c r="L143" i="52"/>
  <c r="H143" i="52" s="1"/>
  <c r="L389" i="55"/>
  <c r="H389" i="55" s="1"/>
  <c r="M553" i="59"/>
  <c r="I553" i="59" s="1"/>
  <c r="M471" i="50"/>
  <c r="I471" i="50" s="1"/>
  <c r="K471" i="53"/>
  <c r="G471" i="53" s="1"/>
  <c r="M61" i="54"/>
  <c r="I61" i="54" s="1"/>
  <c r="M225" i="56"/>
  <c r="I225" i="56" s="1"/>
  <c r="M143" i="53"/>
  <c r="I143" i="53" s="1"/>
  <c r="L389" i="59"/>
  <c r="H389" i="59" s="1"/>
  <c r="K471" i="56"/>
  <c r="G471" i="56" s="1"/>
  <c r="K553" i="50"/>
  <c r="G553" i="50" s="1"/>
  <c r="K471" i="58"/>
  <c r="G471" i="58" s="1"/>
  <c r="K61" i="58"/>
  <c r="G61" i="58" s="1"/>
  <c r="K225" i="55"/>
  <c r="G225" i="55" s="1"/>
  <c r="K225" i="54"/>
  <c r="G225" i="54" s="1"/>
  <c r="K307" i="54"/>
  <c r="G307" i="54" s="1"/>
  <c r="M553" i="50"/>
  <c r="I553" i="50" s="1"/>
  <c r="M471" i="57"/>
  <c r="I471" i="57" s="1"/>
  <c r="L61" i="58"/>
  <c r="H61" i="58" s="1"/>
  <c r="K225" i="59"/>
  <c r="G225" i="59" s="1"/>
  <c r="L307" i="50"/>
  <c r="H307" i="50" s="1"/>
  <c r="M307" i="58"/>
  <c r="I307" i="58" s="1"/>
  <c r="K471" i="55"/>
  <c r="G471" i="55" s="1"/>
  <c r="K389" i="58"/>
  <c r="G389" i="58" s="1"/>
  <c r="L553" i="52"/>
  <c r="H553" i="52" s="1"/>
  <c r="H144" i="63" l="1"/>
  <c r="G144" i="63"/>
  <c r="F472" i="63"/>
  <c r="G554" i="63"/>
  <c r="H472" i="63"/>
  <c r="H390" i="63"/>
  <c r="F308" i="63"/>
  <c r="F554" i="63"/>
  <c r="F390" i="63"/>
  <c r="F144" i="63"/>
  <c r="G308" i="63"/>
  <c r="H62" i="63"/>
  <c r="H308" i="63"/>
  <c r="G390" i="63"/>
  <c r="G62" i="63"/>
  <c r="F226" i="63"/>
  <c r="H554" i="63"/>
  <c r="G226" i="63"/>
  <c r="H226" i="63"/>
  <c r="G472" i="63"/>
  <c r="F62" i="63"/>
  <c r="M143" i="48"/>
  <c r="I143" i="48" s="1"/>
  <c r="K225" i="48"/>
  <c r="G225" i="48" s="1"/>
  <c r="K471" i="48"/>
  <c r="G471" i="48" s="1"/>
  <c r="M389" i="48"/>
  <c r="I389" i="48" s="1"/>
  <c r="L225" i="48"/>
  <c r="H225" i="48" s="1"/>
  <c r="L61" i="48"/>
  <c r="H61" i="48" s="1"/>
  <c r="L307" i="48"/>
  <c r="H307" i="48" s="1"/>
  <c r="K553" i="48"/>
  <c r="G553" i="48" s="1"/>
  <c r="K143" i="48"/>
  <c r="G143" i="48" s="1"/>
  <c r="M553" i="48"/>
  <c r="I553" i="48" s="1"/>
  <c r="L143" i="48"/>
  <c r="H143" i="48" s="1"/>
  <c r="L553" i="48"/>
  <c r="H553" i="48" s="1"/>
  <c r="K61" i="48"/>
  <c r="G61" i="48" s="1"/>
  <c r="K307" i="48"/>
  <c r="G307" i="48" s="1"/>
  <c r="M471" i="48"/>
  <c r="I471" i="48" s="1"/>
  <c r="K389" i="48"/>
  <c r="G389" i="48" s="1"/>
  <c r="M61" i="48"/>
  <c r="I61" i="48" s="1"/>
  <c r="M307" i="48"/>
  <c r="I307" i="48" s="1"/>
  <c r="L471" i="48"/>
  <c r="H471" i="48" s="1"/>
  <c r="L389" i="48"/>
  <c r="H389" i="48" s="1"/>
  <c r="M225" i="48"/>
  <c r="I225" i="48" s="1"/>
  <c r="L69" i="41"/>
  <c r="K69" i="41"/>
  <c r="K719" i="45"/>
  <c r="G719" i="45" s="1"/>
  <c r="L883" i="45"/>
  <c r="H883" i="45" s="1"/>
  <c r="J801" i="45"/>
  <c r="F801" i="45" s="1"/>
  <c r="K391" i="45"/>
  <c r="G391" i="45" s="1"/>
  <c r="J145" i="45"/>
  <c r="F145" i="45" s="1"/>
  <c r="G227" i="42"/>
  <c r="H473" i="42"/>
  <c r="I637" i="42"/>
  <c r="H883" i="42"/>
  <c r="G1129" i="42"/>
  <c r="L145" i="45"/>
  <c r="H145" i="45" s="1"/>
  <c r="G309" i="42"/>
  <c r="G1211" i="42"/>
  <c r="K555" i="45"/>
  <c r="G555" i="45" s="1"/>
  <c r="G801" i="42"/>
  <c r="J473" i="45"/>
  <c r="F473" i="45" s="1"/>
  <c r="H145" i="42"/>
  <c r="H1047" i="42"/>
  <c r="J63" i="45"/>
  <c r="F63" i="45" s="1"/>
  <c r="H227" i="42"/>
  <c r="I1047" i="42"/>
  <c r="J719" i="45"/>
  <c r="F719" i="45" s="1"/>
  <c r="K801" i="45"/>
  <c r="G801" i="45" s="1"/>
  <c r="K309" i="45"/>
  <c r="G309" i="45" s="1"/>
  <c r="J555" i="45"/>
  <c r="F555" i="45" s="1"/>
  <c r="G63" i="42"/>
  <c r="I227" i="42"/>
  <c r="I473" i="42"/>
  <c r="I719" i="42"/>
  <c r="G883" i="42"/>
  <c r="H1129" i="42"/>
  <c r="L227" i="45"/>
  <c r="H227" i="45" s="1"/>
  <c r="I555" i="42"/>
  <c r="L637" i="45"/>
  <c r="H637" i="45" s="1"/>
  <c r="I145" i="42"/>
  <c r="G1047" i="42"/>
  <c r="K883" i="45"/>
  <c r="G883" i="45" s="1"/>
  <c r="G637" i="42"/>
  <c r="J883" i="45"/>
  <c r="F883" i="45" s="1"/>
  <c r="H637" i="42"/>
  <c r="L719" i="45"/>
  <c r="H719" i="45" s="1"/>
  <c r="L309" i="45"/>
  <c r="H309" i="45" s="1"/>
  <c r="J637" i="45"/>
  <c r="F637" i="45" s="1"/>
  <c r="J227" i="45"/>
  <c r="F227" i="45" s="1"/>
  <c r="H63" i="42"/>
  <c r="I309" i="42"/>
  <c r="G473" i="42"/>
  <c r="G719" i="42"/>
  <c r="I965" i="42"/>
  <c r="I1129" i="42"/>
  <c r="L473" i="45"/>
  <c r="H473" i="45" s="1"/>
  <c r="I801" i="42"/>
  <c r="L391" i="45"/>
  <c r="H391" i="45" s="1"/>
  <c r="G391" i="42"/>
  <c r="L555" i="45"/>
  <c r="H555" i="45" s="1"/>
  <c r="H391" i="42"/>
  <c r="L63" i="45"/>
  <c r="H63" i="45" s="1"/>
  <c r="I883" i="42"/>
  <c r="K63" i="45"/>
  <c r="G63" i="45" s="1"/>
  <c r="K637" i="45"/>
  <c r="G637" i="45" s="1"/>
  <c r="K473" i="45"/>
  <c r="G473" i="45" s="1"/>
  <c r="K145" i="45"/>
  <c r="G145" i="45" s="1"/>
  <c r="I63" i="42"/>
  <c r="H309" i="42"/>
  <c r="G555" i="42"/>
  <c r="H719" i="42"/>
  <c r="H965" i="42"/>
  <c r="H1211" i="42"/>
  <c r="L801" i="45"/>
  <c r="H801" i="45" s="1"/>
  <c r="G145" i="42"/>
  <c r="G965" i="42"/>
  <c r="J391" i="45"/>
  <c r="F391" i="45" s="1"/>
  <c r="H555" i="42"/>
  <c r="I1211" i="42"/>
  <c r="K227" i="45"/>
  <c r="G227" i="45" s="1"/>
  <c r="H801" i="42"/>
  <c r="J309" i="45"/>
  <c r="F309" i="45" s="1"/>
  <c r="I391" i="42"/>
  <c r="F71" i="41"/>
  <c r="H71" i="41"/>
  <c r="G71" i="41"/>
  <c r="D72" i="41"/>
  <c r="E71" i="41"/>
  <c r="M144" i="50"/>
  <c r="I144" i="50" s="1"/>
  <c r="M144" i="58"/>
  <c r="I144" i="58" s="1"/>
  <c r="M308" i="56"/>
  <c r="I308" i="56" s="1"/>
  <c r="K308" i="56"/>
  <c r="G308" i="56" s="1"/>
  <c r="K144" i="52"/>
  <c r="G144" i="52" s="1"/>
  <c r="M62" i="59"/>
  <c r="I62" i="59" s="1"/>
  <c r="M62" i="57"/>
  <c r="I62" i="57" s="1"/>
  <c r="K226" i="50"/>
  <c r="G226" i="50" s="1"/>
  <c r="K226" i="56"/>
  <c r="G226" i="56" s="1"/>
  <c r="K144" i="51"/>
  <c r="G144" i="51" s="1"/>
  <c r="L144" i="54"/>
  <c r="H144" i="54" s="1"/>
  <c r="L226" i="54"/>
  <c r="H226" i="54" s="1"/>
  <c r="L390" i="52"/>
  <c r="H390" i="52" s="1"/>
  <c r="L226" i="57"/>
  <c r="H226" i="57" s="1"/>
  <c r="M226" i="55"/>
  <c r="I226" i="55" s="1"/>
  <c r="K472" i="52"/>
  <c r="G472" i="52" s="1"/>
  <c r="K390" i="53"/>
  <c r="G390" i="53" s="1"/>
  <c r="K308" i="55"/>
  <c r="G308" i="55" s="1"/>
  <c r="K472" i="58"/>
  <c r="G472" i="58" s="1"/>
  <c r="L554" i="53"/>
  <c r="H554" i="53" s="1"/>
  <c r="M554" i="53"/>
  <c r="I554" i="53" s="1"/>
  <c r="L472" i="58"/>
  <c r="H472" i="58" s="1"/>
  <c r="L390" i="55"/>
  <c r="H390" i="55" s="1"/>
  <c r="M472" i="57"/>
  <c r="I472" i="57" s="1"/>
  <c r="L554" i="57"/>
  <c r="H554" i="57" s="1"/>
  <c r="K554" i="54"/>
  <c r="G554" i="54" s="1"/>
  <c r="L226" i="58"/>
  <c r="H226" i="58" s="1"/>
  <c r="M62" i="51"/>
  <c r="I62" i="51" s="1"/>
  <c r="L226" i="50"/>
  <c r="H226" i="50" s="1"/>
  <c r="K226" i="59"/>
  <c r="G226" i="59" s="1"/>
  <c r="M390" i="50"/>
  <c r="I390" i="50" s="1"/>
  <c r="K472" i="53"/>
  <c r="G472" i="53" s="1"/>
  <c r="L472" i="55"/>
  <c r="H472" i="55" s="1"/>
  <c r="L62" i="54"/>
  <c r="H62" i="54" s="1"/>
  <c r="M144" i="52"/>
  <c r="I144" i="52" s="1"/>
  <c r="L390" i="56"/>
  <c r="H390" i="56" s="1"/>
  <c r="K226" i="57"/>
  <c r="G226" i="57" s="1"/>
  <c r="M472" i="52"/>
  <c r="I472" i="52" s="1"/>
  <c r="L554" i="50"/>
  <c r="H554" i="50" s="1"/>
  <c r="L472" i="54"/>
  <c r="H472" i="54" s="1"/>
  <c r="M62" i="56"/>
  <c r="I62" i="56" s="1"/>
  <c r="L144" i="53"/>
  <c r="H144" i="53" s="1"/>
  <c r="M144" i="54"/>
  <c r="I144" i="54" s="1"/>
  <c r="L308" i="53"/>
  <c r="H308" i="53" s="1"/>
  <c r="L390" i="50"/>
  <c r="H390" i="50" s="1"/>
  <c r="K390" i="51"/>
  <c r="G390" i="51" s="1"/>
  <c r="L554" i="51"/>
  <c r="H554" i="51" s="1"/>
  <c r="L144" i="55"/>
  <c r="H144" i="55" s="1"/>
  <c r="M226" i="50"/>
  <c r="I226" i="50" s="1"/>
  <c r="M226" i="59"/>
  <c r="I226" i="59" s="1"/>
  <c r="K308" i="51"/>
  <c r="G308" i="51" s="1"/>
  <c r="L472" i="53"/>
  <c r="H472" i="53" s="1"/>
  <c r="K472" i="51"/>
  <c r="G472" i="51" s="1"/>
  <c r="M226" i="58"/>
  <c r="I226" i="58" s="1"/>
  <c r="K226" i="58"/>
  <c r="G226" i="58" s="1"/>
  <c r="K144" i="53"/>
  <c r="G144" i="53" s="1"/>
  <c r="M62" i="58"/>
  <c r="I62" i="58" s="1"/>
  <c r="M62" i="52"/>
  <c r="I62" i="52" s="1"/>
  <c r="M62" i="53"/>
  <c r="I62" i="53" s="1"/>
  <c r="K62" i="57"/>
  <c r="G62" i="57" s="1"/>
  <c r="L144" i="56"/>
  <c r="H144" i="56" s="1"/>
  <c r="M144" i="51"/>
  <c r="I144" i="51" s="1"/>
  <c r="K226" i="52"/>
  <c r="G226" i="52" s="1"/>
  <c r="L472" i="56"/>
  <c r="H472" i="56" s="1"/>
  <c r="L226" i="59"/>
  <c r="H226" i="59" s="1"/>
  <c r="L308" i="50"/>
  <c r="H308" i="50" s="1"/>
  <c r="M308" i="53"/>
  <c r="I308" i="53" s="1"/>
  <c r="K390" i="52"/>
  <c r="G390" i="52" s="1"/>
  <c r="L308" i="54"/>
  <c r="H308" i="54" s="1"/>
  <c r="K308" i="57"/>
  <c r="G308" i="57" s="1"/>
  <c r="L308" i="57"/>
  <c r="H308" i="57" s="1"/>
  <c r="L390" i="57"/>
  <c r="H390" i="57" s="1"/>
  <c r="M554" i="50"/>
  <c r="I554" i="50" s="1"/>
  <c r="L390" i="51"/>
  <c r="H390" i="51" s="1"/>
  <c r="M390" i="55"/>
  <c r="I390" i="55" s="1"/>
  <c r="M554" i="54"/>
  <c r="I554" i="54" s="1"/>
  <c r="M472" i="55"/>
  <c r="I472" i="55" s="1"/>
  <c r="M554" i="51"/>
  <c r="I554" i="51" s="1"/>
  <c r="K554" i="57"/>
  <c r="G554" i="57" s="1"/>
  <c r="L62" i="52"/>
  <c r="H62" i="52" s="1"/>
  <c r="M308" i="52"/>
  <c r="I308" i="52" s="1"/>
  <c r="L226" i="51"/>
  <c r="H226" i="51" s="1"/>
  <c r="L308" i="55"/>
  <c r="H308" i="55" s="1"/>
  <c r="M390" i="54"/>
  <c r="I390" i="54" s="1"/>
  <c r="L554" i="59"/>
  <c r="H554" i="59" s="1"/>
  <c r="K62" i="50"/>
  <c r="G62" i="50" s="1"/>
  <c r="K62" i="55"/>
  <c r="G62" i="55" s="1"/>
  <c r="L62" i="59"/>
  <c r="H62" i="59" s="1"/>
  <c r="K472" i="56"/>
  <c r="G472" i="56" s="1"/>
  <c r="L472" i="52"/>
  <c r="H472" i="52" s="1"/>
  <c r="L472" i="50"/>
  <c r="H472" i="50" s="1"/>
  <c r="L554" i="54"/>
  <c r="H554" i="54" s="1"/>
  <c r="M226" i="53"/>
  <c r="I226" i="53" s="1"/>
  <c r="K62" i="58"/>
  <c r="G62" i="58" s="1"/>
  <c r="L308" i="52"/>
  <c r="H308" i="52" s="1"/>
  <c r="L226" i="55"/>
  <c r="H226" i="55" s="1"/>
  <c r="K390" i="58"/>
  <c r="G390" i="58" s="1"/>
  <c r="K390" i="54"/>
  <c r="G390" i="54" s="1"/>
  <c r="M472" i="54"/>
  <c r="I472" i="54" s="1"/>
  <c r="K62" i="56"/>
  <c r="G62" i="56" s="1"/>
  <c r="K62" i="52"/>
  <c r="G62" i="52" s="1"/>
  <c r="K390" i="56"/>
  <c r="G390" i="56" s="1"/>
  <c r="M226" i="51"/>
  <c r="I226" i="51" s="1"/>
  <c r="M308" i="57"/>
  <c r="I308" i="57" s="1"/>
  <c r="L554" i="58"/>
  <c r="H554" i="58" s="1"/>
  <c r="K554" i="59"/>
  <c r="G554" i="59" s="1"/>
  <c r="K62" i="51"/>
  <c r="G62" i="51" s="1"/>
  <c r="K554" i="56"/>
  <c r="G554" i="56" s="1"/>
  <c r="L62" i="55"/>
  <c r="H62" i="55" s="1"/>
  <c r="L226" i="53"/>
  <c r="H226" i="53" s="1"/>
  <c r="M62" i="54"/>
  <c r="I62" i="54" s="1"/>
  <c r="M144" i="53"/>
  <c r="I144" i="53" s="1"/>
  <c r="L144" i="52"/>
  <c r="H144" i="52" s="1"/>
  <c r="M144" i="57"/>
  <c r="I144" i="57" s="1"/>
  <c r="M226" i="52"/>
  <c r="I226" i="52" s="1"/>
  <c r="K308" i="52"/>
  <c r="G308" i="52" s="1"/>
  <c r="L144" i="51"/>
  <c r="H144" i="51" s="1"/>
  <c r="K226" i="54"/>
  <c r="G226" i="54" s="1"/>
  <c r="K226" i="51"/>
  <c r="G226" i="51" s="1"/>
  <c r="K308" i="53"/>
  <c r="G308" i="53" s="1"/>
  <c r="K554" i="52"/>
  <c r="G554" i="52" s="1"/>
  <c r="K390" i="50"/>
  <c r="G390" i="50" s="1"/>
  <c r="M554" i="52"/>
  <c r="I554" i="52" s="1"/>
  <c r="M308" i="55"/>
  <c r="I308" i="55" s="1"/>
  <c r="M472" i="50"/>
  <c r="I472" i="50" s="1"/>
  <c r="K472" i="50"/>
  <c r="G472" i="50" s="1"/>
  <c r="M472" i="58"/>
  <c r="I472" i="58" s="1"/>
  <c r="M390" i="57"/>
  <c r="I390" i="57" s="1"/>
  <c r="L472" i="59"/>
  <c r="H472" i="59" s="1"/>
  <c r="M472" i="51"/>
  <c r="I472" i="51" s="1"/>
  <c r="M554" i="55"/>
  <c r="I554" i="55" s="1"/>
  <c r="K472" i="55"/>
  <c r="G472" i="55" s="1"/>
  <c r="L308" i="56"/>
  <c r="H308" i="56" s="1"/>
  <c r="L62" i="53"/>
  <c r="H62" i="53" s="1"/>
  <c r="M226" i="56"/>
  <c r="I226" i="56" s="1"/>
  <c r="L308" i="51"/>
  <c r="H308" i="51" s="1"/>
  <c r="K390" i="57"/>
  <c r="G390" i="57" s="1"/>
  <c r="K472" i="57"/>
  <c r="G472" i="57" s="1"/>
  <c r="L554" i="56"/>
  <c r="H554" i="56" s="1"/>
  <c r="K226" i="53"/>
  <c r="G226" i="53" s="1"/>
  <c r="K144" i="57"/>
  <c r="G144" i="57" s="1"/>
  <c r="M390" i="52"/>
  <c r="I390" i="52" s="1"/>
  <c r="M390" i="53"/>
  <c r="I390" i="53" s="1"/>
  <c r="K554" i="53"/>
  <c r="G554" i="53" s="1"/>
  <c r="M554" i="57"/>
  <c r="I554" i="57" s="1"/>
  <c r="K144" i="50"/>
  <c r="G144" i="50" s="1"/>
  <c r="K144" i="58"/>
  <c r="G144" i="58" s="1"/>
  <c r="M144" i="56"/>
  <c r="I144" i="56" s="1"/>
  <c r="K308" i="50"/>
  <c r="G308" i="50" s="1"/>
  <c r="L308" i="59"/>
  <c r="H308" i="59" s="1"/>
  <c r="K554" i="50"/>
  <c r="G554" i="50" s="1"/>
  <c r="L472" i="51"/>
  <c r="H472" i="51" s="1"/>
  <c r="K62" i="54"/>
  <c r="G62" i="54" s="1"/>
  <c r="K62" i="59"/>
  <c r="G62" i="59" s="1"/>
  <c r="M472" i="56"/>
  <c r="I472" i="56" s="1"/>
  <c r="M226" i="57"/>
  <c r="I226" i="57" s="1"/>
  <c r="L390" i="53"/>
  <c r="H390" i="53" s="1"/>
  <c r="M390" i="59"/>
  <c r="I390" i="59" s="1"/>
  <c r="L554" i="55"/>
  <c r="H554" i="55" s="1"/>
  <c r="M62" i="50"/>
  <c r="I62" i="50" s="1"/>
  <c r="L144" i="50"/>
  <c r="H144" i="50" s="1"/>
  <c r="L62" i="56"/>
  <c r="H62" i="56" s="1"/>
  <c r="K144" i="55"/>
  <c r="G144" i="55" s="1"/>
  <c r="M62" i="55"/>
  <c r="I62" i="55" s="1"/>
  <c r="K62" i="53"/>
  <c r="G62" i="53" s="1"/>
  <c r="L144" i="58"/>
  <c r="H144" i="58" s="1"/>
  <c r="L144" i="57"/>
  <c r="H144" i="57" s="1"/>
  <c r="L144" i="59"/>
  <c r="H144" i="59" s="1"/>
  <c r="M390" i="56"/>
  <c r="I390" i="56" s="1"/>
  <c r="K144" i="54"/>
  <c r="G144" i="54" s="1"/>
  <c r="K308" i="58"/>
  <c r="G308" i="58" s="1"/>
  <c r="M308" i="58"/>
  <c r="I308" i="58" s="1"/>
  <c r="M308" i="50"/>
  <c r="I308" i="50" s="1"/>
  <c r="M308" i="51"/>
  <c r="I308" i="51" s="1"/>
  <c r="M308" i="59"/>
  <c r="I308" i="59" s="1"/>
  <c r="M390" i="58"/>
  <c r="I390" i="58" s="1"/>
  <c r="K308" i="59"/>
  <c r="G308" i="59" s="1"/>
  <c r="M472" i="53"/>
  <c r="I472" i="53" s="1"/>
  <c r="M554" i="58"/>
  <c r="I554" i="58" s="1"/>
  <c r="L390" i="59"/>
  <c r="H390" i="59" s="1"/>
  <c r="M390" i="51"/>
  <c r="I390" i="51" s="1"/>
  <c r="K472" i="54"/>
  <c r="G472" i="54" s="1"/>
  <c r="L472" i="57"/>
  <c r="H472" i="57" s="1"/>
  <c r="M554" i="59"/>
  <c r="I554" i="59" s="1"/>
  <c r="M472" i="59"/>
  <c r="I472" i="59" s="1"/>
  <c r="M144" i="55"/>
  <c r="I144" i="55" s="1"/>
  <c r="L62" i="57"/>
  <c r="H62" i="57" s="1"/>
  <c r="K144" i="59"/>
  <c r="G144" i="59" s="1"/>
  <c r="K226" i="55"/>
  <c r="G226" i="55" s="1"/>
  <c r="K308" i="54"/>
  <c r="G308" i="54" s="1"/>
  <c r="K390" i="55"/>
  <c r="G390" i="55" s="1"/>
  <c r="K554" i="51"/>
  <c r="G554" i="51" s="1"/>
  <c r="L62" i="58"/>
  <c r="H62" i="58" s="1"/>
  <c r="L226" i="52"/>
  <c r="H226" i="52" s="1"/>
  <c r="L308" i="58"/>
  <c r="H308" i="58" s="1"/>
  <c r="L390" i="58"/>
  <c r="H390" i="58" s="1"/>
  <c r="K390" i="59"/>
  <c r="G390" i="59" s="1"/>
  <c r="K554" i="55"/>
  <c r="G554" i="55" s="1"/>
  <c r="M554" i="56"/>
  <c r="I554" i="56" s="1"/>
  <c r="K144" i="56"/>
  <c r="G144" i="56" s="1"/>
  <c r="L226" i="56"/>
  <c r="H226" i="56" s="1"/>
  <c r="M308" i="54"/>
  <c r="I308" i="54" s="1"/>
  <c r="K554" i="58"/>
  <c r="G554" i="58" s="1"/>
  <c r="K472" i="59"/>
  <c r="G472" i="59" s="1"/>
  <c r="L62" i="50"/>
  <c r="H62" i="50" s="1"/>
  <c r="L62" i="51"/>
  <c r="H62" i="51" s="1"/>
  <c r="M144" i="59"/>
  <c r="I144" i="59" s="1"/>
  <c r="M226" i="54"/>
  <c r="I226" i="54" s="1"/>
  <c r="L554" i="52"/>
  <c r="H554" i="52" s="1"/>
  <c r="L390" i="54"/>
  <c r="H390" i="54" s="1"/>
  <c r="M143" i="49"/>
  <c r="I143" i="49" s="1"/>
  <c r="K143" i="47"/>
  <c r="G143" i="47" s="1"/>
  <c r="M307" i="47"/>
  <c r="I307" i="47" s="1"/>
  <c r="K389" i="49"/>
  <c r="G389" i="49" s="1"/>
  <c r="K553" i="47"/>
  <c r="G553" i="47" s="1"/>
  <c r="M225" i="47"/>
  <c r="I225" i="47" s="1"/>
  <c r="L389" i="47"/>
  <c r="H389" i="47" s="1"/>
  <c r="L389" i="49"/>
  <c r="H389" i="49" s="1"/>
  <c r="K61" i="47"/>
  <c r="G61" i="47" s="1"/>
  <c r="M471" i="47"/>
  <c r="I471" i="47" s="1"/>
  <c r="M61" i="47"/>
  <c r="I61" i="47" s="1"/>
  <c r="L225" i="49"/>
  <c r="H225" i="49" s="1"/>
  <c r="L307" i="49"/>
  <c r="H307" i="49" s="1"/>
  <c r="L553" i="49"/>
  <c r="H553" i="49" s="1"/>
  <c r="K471" i="49"/>
  <c r="G471" i="49" s="1"/>
  <c r="M143" i="47"/>
  <c r="I143" i="47" s="1"/>
  <c r="M471" i="49"/>
  <c r="I471" i="49" s="1"/>
  <c r="L225" i="47"/>
  <c r="H225" i="47" s="1"/>
  <c r="L307" i="47"/>
  <c r="H307" i="47" s="1"/>
  <c r="M307" i="49"/>
  <c r="I307" i="49" s="1"/>
  <c r="K143" i="49"/>
  <c r="G143" i="49" s="1"/>
  <c r="M225" i="49"/>
  <c r="I225" i="49" s="1"/>
  <c r="K307" i="49"/>
  <c r="G307" i="49" s="1"/>
  <c r="K553" i="49"/>
  <c r="G553" i="49" s="1"/>
  <c r="K471" i="47"/>
  <c r="G471" i="47" s="1"/>
  <c r="L61" i="49"/>
  <c r="H61" i="49" s="1"/>
  <c r="M553" i="47"/>
  <c r="I553" i="47" s="1"/>
  <c r="K307" i="47"/>
  <c r="G307" i="47" s="1"/>
  <c r="K225" i="47"/>
  <c r="G225" i="47" s="1"/>
  <c r="M389" i="49"/>
  <c r="I389" i="49" s="1"/>
  <c r="M61" i="49"/>
  <c r="I61" i="49" s="1"/>
  <c r="L61" i="47"/>
  <c r="H61" i="47" s="1"/>
  <c r="L143" i="47"/>
  <c r="H143" i="47" s="1"/>
  <c r="K389" i="47"/>
  <c r="G389" i="47" s="1"/>
  <c r="M553" i="49"/>
  <c r="I553" i="49" s="1"/>
  <c r="L471" i="47"/>
  <c r="H471" i="47" s="1"/>
  <c r="M389" i="47"/>
  <c r="I389" i="47" s="1"/>
  <c r="K61" i="49"/>
  <c r="G61" i="49" s="1"/>
  <c r="L553" i="47"/>
  <c r="H553" i="47" s="1"/>
  <c r="L143" i="49"/>
  <c r="H143" i="49" s="1"/>
  <c r="L471" i="49"/>
  <c r="H471" i="49" s="1"/>
  <c r="K225" i="49"/>
  <c r="G225" i="49" s="1"/>
  <c r="K390" i="61"/>
  <c r="G390" i="61" s="1"/>
  <c r="L554" i="61"/>
  <c r="H554" i="61" s="1"/>
  <c r="J144" i="61"/>
  <c r="F144" i="61" s="1"/>
  <c r="K882" i="61"/>
  <c r="G882" i="61" s="1"/>
  <c r="J554" i="61"/>
  <c r="F554" i="61" s="1"/>
  <c r="L472" i="61"/>
  <c r="H472" i="61" s="1"/>
  <c r="L718" i="61"/>
  <c r="H718" i="61" s="1"/>
  <c r="L308" i="61"/>
  <c r="H308" i="61" s="1"/>
  <c r="J390" i="61"/>
  <c r="F390" i="61" s="1"/>
  <c r="K554" i="61"/>
  <c r="G554" i="61" s="1"/>
  <c r="L144" i="61"/>
  <c r="H144" i="61" s="1"/>
  <c r="J882" i="61"/>
  <c r="F882" i="61" s="1"/>
  <c r="K308" i="61"/>
  <c r="G308" i="61" s="1"/>
  <c r="J472" i="61"/>
  <c r="F472" i="61" s="1"/>
  <c r="J226" i="61"/>
  <c r="F226" i="61" s="1"/>
  <c r="L62" i="61"/>
  <c r="H62" i="61" s="1"/>
  <c r="L226" i="61"/>
  <c r="H226" i="61" s="1"/>
  <c r="K226" i="61"/>
  <c r="G226" i="61" s="1"/>
  <c r="J718" i="61"/>
  <c r="F718" i="61" s="1"/>
  <c r="K62" i="61"/>
  <c r="G62" i="61" s="1"/>
  <c r="K472" i="61"/>
  <c r="G472" i="61" s="1"/>
  <c r="K636" i="61"/>
  <c r="G636" i="61" s="1"/>
  <c r="J636" i="61"/>
  <c r="F636" i="61" s="1"/>
  <c r="K718" i="61"/>
  <c r="G718" i="61" s="1"/>
  <c r="L390" i="61"/>
  <c r="H390" i="61" s="1"/>
  <c r="K144" i="61"/>
  <c r="G144" i="61" s="1"/>
  <c r="K800" i="61"/>
  <c r="G800" i="61" s="1"/>
  <c r="L800" i="61"/>
  <c r="H800" i="61" s="1"/>
  <c r="L636" i="61"/>
  <c r="H636" i="61" s="1"/>
  <c r="J800" i="61"/>
  <c r="F800" i="61" s="1"/>
  <c r="J62" i="61"/>
  <c r="F62" i="61" s="1"/>
  <c r="J308" i="61"/>
  <c r="F308" i="61" s="1"/>
  <c r="L882" i="61"/>
  <c r="H882" i="61" s="1"/>
  <c r="M70" i="41"/>
  <c r="N70" i="41"/>
  <c r="I70" i="41"/>
  <c r="T70" i="41"/>
  <c r="P70" i="41"/>
  <c r="O70" i="41"/>
  <c r="Q70" i="41"/>
  <c r="J70" i="41"/>
  <c r="R70" i="41"/>
  <c r="S70" i="41"/>
  <c r="G1373" i="42"/>
  <c r="G1537" i="42"/>
  <c r="H1783" i="42"/>
  <c r="G1947" i="42"/>
  <c r="I1865" i="42"/>
  <c r="I1455" i="42"/>
  <c r="H1291" i="42"/>
  <c r="H2029" i="42"/>
  <c r="H1373" i="42"/>
  <c r="H1619" i="42"/>
  <c r="I1783" i="42"/>
  <c r="H1947" i="42"/>
  <c r="I1701" i="42"/>
  <c r="I1537" i="42"/>
  <c r="G1783" i="42"/>
  <c r="I1373" i="42"/>
  <c r="G1619" i="42"/>
  <c r="H1865" i="42"/>
  <c r="I1947" i="42"/>
  <c r="H1701" i="42"/>
  <c r="G1291" i="42"/>
  <c r="I2029" i="42"/>
  <c r="I1291" i="42"/>
  <c r="G1455" i="42"/>
  <c r="I1619" i="42"/>
  <c r="G1865" i="42"/>
  <c r="H1455" i="42"/>
  <c r="G2029" i="42"/>
  <c r="G1701" i="42"/>
  <c r="H1537" i="42"/>
  <c r="K391" i="50" l="1"/>
  <c r="G391" i="50" s="1"/>
  <c r="K227" i="51"/>
  <c r="G227" i="51" s="1"/>
  <c r="K63" i="56"/>
  <c r="G63" i="56" s="1"/>
  <c r="M63" i="57"/>
  <c r="I63" i="57" s="1"/>
  <c r="L145" i="57"/>
  <c r="H145" i="57" s="1"/>
  <c r="K227" i="54"/>
  <c r="G227" i="54" s="1"/>
  <c r="L63" i="56"/>
  <c r="H63" i="56" s="1"/>
  <c r="L309" i="57"/>
  <c r="H309" i="57" s="1"/>
  <c r="M145" i="51"/>
  <c r="I145" i="51" s="1"/>
  <c r="K309" i="54"/>
  <c r="G309" i="54" s="1"/>
  <c r="M227" i="56"/>
  <c r="I227" i="56" s="1"/>
  <c r="M309" i="56"/>
  <c r="I309" i="56" s="1"/>
  <c r="M391" i="57"/>
  <c r="I391" i="57" s="1"/>
  <c r="L473" i="56"/>
  <c r="H473" i="56" s="1"/>
  <c r="K309" i="51"/>
  <c r="G309" i="51" s="1"/>
  <c r="L391" i="55"/>
  <c r="H391" i="55" s="1"/>
  <c r="K391" i="54"/>
  <c r="G391" i="54" s="1"/>
  <c r="M309" i="52"/>
  <c r="I309" i="52" s="1"/>
  <c r="L391" i="59"/>
  <c r="H391" i="59" s="1"/>
  <c r="L391" i="51"/>
  <c r="H391" i="51" s="1"/>
  <c r="K555" i="54"/>
  <c r="G555" i="54" s="1"/>
  <c r="M473" i="51"/>
  <c r="I473" i="51" s="1"/>
  <c r="M555" i="59"/>
  <c r="I555" i="59" s="1"/>
  <c r="K473" i="59"/>
  <c r="G473" i="59" s="1"/>
  <c r="L473" i="53"/>
  <c r="H473" i="53" s="1"/>
  <c r="M555" i="58"/>
  <c r="I555" i="58" s="1"/>
  <c r="L145" i="50"/>
  <c r="H145" i="50" s="1"/>
  <c r="L63" i="57"/>
  <c r="H63" i="57" s="1"/>
  <c r="L309" i="55"/>
  <c r="H309" i="55" s="1"/>
  <c r="L309" i="54"/>
  <c r="H309" i="54" s="1"/>
  <c r="K227" i="52"/>
  <c r="G227" i="52" s="1"/>
  <c r="K391" i="59"/>
  <c r="G391" i="59" s="1"/>
  <c r="K391" i="53"/>
  <c r="G391" i="53" s="1"/>
  <c r="M63" i="50"/>
  <c r="I63" i="50" s="1"/>
  <c r="M227" i="55"/>
  <c r="I227" i="55" s="1"/>
  <c r="L227" i="59"/>
  <c r="H227" i="59" s="1"/>
  <c r="M145" i="58"/>
  <c r="I145" i="58" s="1"/>
  <c r="K473" i="50"/>
  <c r="G473" i="50" s="1"/>
  <c r="L473" i="57"/>
  <c r="H473" i="57" s="1"/>
  <c r="M555" i="52"/>
  <c r="I555" i="52" s="1"/>
  <c r="M145" i="54"/>
  <c r="I145" i="54" s="1"/>
  <c r="K63" i="57"/>
  <c r="G63" i="57" s="1"/>
  <c r="K309" i="56"/>
  <c r="G309" i="56" s="1"/>
  <c r="K473" i="56"/>
  <c r="G473" i="56" s="1"/>
  <c r="K555" i="55"/>
  <c r="G555" i="55" s="1"/>
  <c r="K473" i="51"/>
  <c r="G473" i="51" s="1"/>
  <c r="K309" i="50"/>
  <c r="G309" i="50" s="1"/>
  <c r="M63" i="53"/>
  <c r="I63" i="53" s="1"/>
  <c r="M227" i="50"/>
  <c r="I227" i="50" s="1"/>
  <c r="K145" i="55"/>
  <c r="G145" i="55" s="1"/>
  <c r="L391" i="54"/>
  <c r="H391" i="54" s="1"/>
  <c r="K473" i="57"/>
  <c r="G473" i="57" s="1"/>
  <c r="M555" i="53"/>
  <c r="I555" i="53" s="1"/>
  <c r="K63" i="50"/>
  <c r="G63" i="50" s="1"/>
  <c r="M391" i="50"/>
  <c r="I391" i="50" s="1"/>
  <c r="L145" i="54"/>
  <c r="H145" i="54" s="1"/>
  <c r="K145" i="57"/>
  <c r="G145" i="57" s="1"/>
  <c r="L63" i="58"/>
  <c r="H63" i="58" s="1"/>
  <c r="M63" i="55"/>
  <c r="I63" i="55" s="1"/>
  <c r="M227" i="54"/>
  <c r="I227" i="54" s="1"/>
  <c r="K309" i="57"/>
  <c r="G309" i="57" s="1"/>
  <c r="K227" i="57"/>
  <c r="G227" i="57" s="1"/>
  <c r="L145" i="53"/>
  <c r="H145" i="53" s="1"/>
  <c r="L145" i="56"/>
  <c r="H145" i="56" s="1"/>
  <c r="K145" i="52"/>
  <c r="G145" i="52" s="1"/>
  <c r="M145" i="55"/>
  <c r="I145" i="55" s="1"/>
  <c r="M227" i="53"/>
  <c r="I227" i="53" s="1"/>
  <c r="M227" i="52"/>
  <c r="I227" i="52" s="1"/>
  <c r="L555" i="56"/>
  <c r="H555" i="56" s="1"/>
  <c r="K391" i="55"/>
  <c r="G391" i="55" s="1"/>
  <c r="L309" i="59"/>
  <c r="H309" i="59" s="1"/>
  <c r="L555" i="57"/>
  <c r="H555" i="57" s="1"/>
  <c r="M309" i="53"/>
  <c r="I309" i="53" s="1"/>
  <c r="M473" i="57"/>
  <c r="I473" i="57" s="1"/>
  <c r="M473" i="54"/>
  <c r="I473" i="54" s="1"/>
  <c r="M391" i="52"/>
  <c r="I391" i="52" s="1"/>
  <c r="L391" i="53"/>
  <c r="H391" i="53" s="1"/>
  <c r="K473" i="58"/>
  <c r="G473" i="58" s="1"/>
  <c r="L555" i="58"/>
  <c r="H555" i="58" s="1"/>
  <c r="M473" i="53"/>
  <c r="I473" i="53" s="1"/>
  <c r="K63" i="51"/>
  <c r="G63" i="51" s="1"/>
  <c r="L227" i="54"/>
  <c r="H227" i="54" s="1"/>
  <c r="K145" i="58"/>
  <c r="G145" i="58" s="1"/>
  <c r="K555" i="50"/>
  <c r="G555" i="50" s="1"/>
  <c r="K473" i="55"/>
  <c r="G473" i="55" s="1"/>
  <c r="K555" i="52"/>
  <c r="G555" i="52" s="1"/>
  <c r="M63" i="56"/>
  <c r="I63" i="56" s="1"/>
  <c r="M63" i="59"/>
  <c r="I63" i="59" s="1"/>
  <c r="L145" i="52"/>
  <c r="H145" i="52" s="1"/>
  <c r="M473" i="50"/>
  <c r="I473" i="50" s="1"/>
  <c r="K555" i="57"/>
  <c r="G555" i="57" s="1"/>
  <c r="M391" i="53"/>
  <c r="I391" i="53" s="1"/>
  <c r="K145" i="50"/>
  <c r="G145" i="50" s="1"/>
  <c r="M145" i="57"/>
  <c r="I145" i="57" s="1"/>
  <c r="K309" i="55"/>
  <c r="G309" i="55" s="1"/>
  <c r="L309" i="56"/>
  <c r="H309" i="56" s="1"/>
  <c r="M227" i="58"/>
  <c r="I227" i="58" s="1"/>
  <c r="L555" i="54"/>
  <c r="H555" i="54" s="1"/>
  <c r="L555" i="52"/>
  <c r="H555" i="52" s="1"/>
  <c r="M63" i="58"/>
  <c r="I63" i="58" s="1"/>
  <c r="K227" i="59"/>
  <c r="G227" i="59" s="1"/>
  <c r="M555" i="50"/>
  <c r="I555" i="50" s="1"/>
  <c r="K227" i="58"/>
  <c r="G227" i="58" s="1"/>
  <c r="K473" i="54"/>
  <c r="G473" i="54" s="1"/>
  <c r="K555" i="51"/>
  <c r="G555" i="51" s="1"/>
  <c r="L309" i="50"/>
  <c r="H309" i="50" s="1"/>
  <c r="M309" i="50"/>
  <c r="I309" i="50" s="1"/>
  <c r="K145" i="54"/>
  <c r="G145" i="54" s="1"/>
  <c r="K63" i="53"/>
  <c r="G63" i="53" s="1"/>
  <c r="L63" i="51"/>
  <c r="H63" i="51" s="1"/>
  <c r="L63" i="54"/>
  <c r="H63" i="54" s="1"/>
  <c r="K63" i="52"/>
  <c r="G63" i="52" s="1"/>
  <c r="M309" i="57"/>
  <c r="I309" i="57" s="1"/>
  <c r="K391" i="56"/>
  <c r="G391" i="56" s="1"/>
  <c r="K145" i="51"/>
  <c r="G145" i="51" s="1"/>
  <c r="K145" i="59"/>
  <c r="G145" i="59" s="1"/>
  <c r="M227" i="57"/>
  <c r="I227" i="57" s="1"/>
  <c r="M309" i="54"/>
  <c r="I309" i="54" s="1"/>
  <c r="L391" i="57"/>
  <c r="H391" i="57" s="1"/>
  <c r="L309" i="51"/>
  <c r="H309" i="51" s="1"/>
  <c r="L555" i="50"/>
  <c r="H555" i="50" s="1"/>
  <c r="M391" i="54"/>
  <c r="I391" i="54" s="1"/>
  <c r="M309" i="51"/>
  <c r="I309" i="51" s="1"/>
  <c r="L555" i="55"/>
  <c r="H555" i="55" s="1"/>
  <c r="M391" i="59"/>
  <c r="I391" i="59" s="1"/>
  <c r="M555" i="54"/>
  <c r="I555" i="54" s="1"/>
  <c r="L309" i="53"/>
  <c r="H309" i="53" s="1"/>
  <c r="L473" i="51"/>
  <c r="H473" i="51" s="1"/>
  <c r="K555" i="59"/>
  <c r="G555" i="59" s="1"/>
  <c r="L473" i="52"/>
  <c r="H473" i="52" s="1"/>
  <c r="K555" i="53"/>
  <c r="G555" i="53" s="1"/>
  <c r="L555" i="53"/>
  <c r="H555" i="53" s="1"/>
  <c r="M63" i="51"/>
  <c r="I63" i="51" s="1"/>
  <c r="K63" i="58"/>
  <c r="G63" i="58" s="1"/>
  <c r="M145" i="59"/>
  <c r="I145" i="59" s="1"/>
  <c r="K555" i="56"/>
  <c r="G555" i="56" s="1"/>
  <c r="L309" i="58"/>
  <c r="H309" i="58" s="1"/>
  <c r="L391" i="58"/>
  <c r="H391" i="58" s="1"/>
  <c r="M473" i="52"/>
  <c r="I473" i="52" s="1"/>
  <c r="M63" i="52"/>
  <c r="I63" i="52" s="1"/>
  <c r="L227" i="57"/>
  <c r="H227" i="57" s="1"/>
  <c r="K227" i="56"/>
  <c r="G227" i="56" s="1"/>
  <c r="M391" i="55"/>
  <c r="I391" i="55" s="1"/>
  <c r="L473" i="54"/>
  <c r="H473" i="54" s="1"/>
  <c r="M555" i="51"/>
  <c r="I555" i="51" s="1"/>
  <c r="M63" i="54"/>
  <c r="I63" i="54" s="1"/>
  <c r="L63" i="53"/>
  <c r="H63" i="53" s="1"/>
  <c r="M391" i="56"/>
  <c r="I391" i="56" s="1"/>
  <c r="K391" i="57"/>
  <c r="G391" i="57" s="1"/>
  <c r="K309" i="58"/>
  <c r="G309" i="58" s="1"/>
  <c r="K391" i="52"/>
  <c r="G391" i="52" s="1"/>
  <c r="K555" i="58"/>
  <c r="G555" i="58" s="1"/>
  <c r="L227" i="55"/>
  <c r="H227" i="55" s="1"/>
  <c r="K63" i="59"/>
  <c r="G63" i="59" s="1"/>
  <c r="K145" i="53"/>
  <c r="G145" i="53" s="1"/>
  <c r="L227" i="52"/>
  <c r="H227" i="52" s="1"/>
  <c r="K309" i="52"/>
  <c r="G309" i="52" s="1"/>
  <c r="L473" i="59"/>
  <c r="H473" i="59" s="1"/>
  <c r="L63" i="50"/>
  <c r="H63" i="50" s="1"/>
  <c r="M227" i="51"/>
  <c r="I227" i="51" s="1"/>
  <c r="K63" i="54"/>
  <c r="G63" i="54" s="1"/>
  <c r="L63" i="55"/>
  <c r="H63" i="55" s="1"/>
  <c r="M145" i="56"/>
  <c r="I145" i="56" s="1"/>
  <c r="L63" i="59"/>
  <c r="H63" i="59" s="1"/>
  <c r="K227" i="55"/>
  <c r="G227" i="55" s="1"/>
  <c r="L227" i="50"/>
  <c r="H227" i="50" s="1"/>
  <c r="M227" i="59"/>
  <c r="I227" i="59" s="1"/>
  <c r="L145" i="59"/>
  <c r="H145" i="59" s="1"/>
  <c r="M309" i="55"/>
  <c r="I309" i="55" s="1"/>
  <c r="L227" i="56"/>
  <c r="H227" i="56" s="1"/>
  <c r="L145" i="51"/>
  <c r="H145" i="51" s="1"/>
  <c r="M473" i="56"/>
  <c r="I473" i="56" s="1"/>
  <c r="M555" i="56"/>
  <c r="I555" i="56" s="1"/>
  <c r="L227" i="58"/>
  <c r="H227" i="58" s="1"/>
  <c r="K309" i="59"/>
  <c r="G309" i="59" s="1"/>
  <c r="M473" i="55"/>
  <c r="I473" i="55" s="1"/>
  <c r="L309" i="52"/>
  <c r="H309" i="52" s="1"/>
  <c r="L473" i="55"/>
  <c r="H473" i="55" s="1"/>
  <c r="K391" i="51"/>
  <c r="G391" i="51" s="1"/>
  <c r="M309" i="58"/>
  <c r="I309" i="58" s="1"/>
  <c r="M473" i="59"/>
  <c r="I473" i="59" s="1"/>
  <c r="L555" i="59"/>
  <c r="H555" i="59" s="1"/>
  <c r="K473" i="52"/>
  <c r="G473" i="52" s="1"/>
  <c r="M473" i="58"/>
  <c r="I473" i="58" s="1"/>
  <c r="K63" i="55"/>
  <c r="G63" i="55" s="1"/>
  <c r="K227" i="50"/>
  <c r="G227" i="50" s="1"/>
  <c r="M145" i="53"/>
  <c r="I145" i="53" s="1"/>
  <c r="K227" i="53"/>
  <c r="G227" i="53" s="1"/>
  <c r="K309" i="53"/>
  <c r="G309" i="53" s="1"/>
  <c r="L391" i="52"/>
  <c r="H391" i="52" s="1"/>
  <c r="L391" i="50"/>
  <c r="H391" i="50" s="1"/>
  <c r="K145" i="56"/>
  <c r="G145" i="56" s="1"/>
  <c r="L145" i="58"/>
  <c r="H145" i="58" s="1"/>
  <c r="L227" i="53"/>
  <c r="H227" i="53" s="1"/>
  <c r="M555" i="57"/>
  <c r="I555" i="57" s="1"/>
  <c r="K391" i="58"/>
  <c r="G391" i="58" s="1"/>
  <c r="L473" i="58"/>
  <c r="H473" i="58" s="1"/>
  <c r="M145" i="50"/>
  <c r="I145" i="50" s="1"/>
  <c r="L391" i="56"/>
  <c r="H391" i="56" s="1"/>
  <c r="L145" i="55"/>
  <c r="H145" i="55" s="1"/>
  <c r="M309" i="59"/>
  <c r="I309" i="59" s="1"/>
  <c r="M391" i="51"/>
  <c r="I391" i="51" s="1"/>
  <c r="L555" i="51"/>
  <c r="H555" i="51" s="1"/>
  <c r="L227" i="51"/>
  <c r="H227" i="51" s="1"/>
  <c r="L63" i="52"/>
  <c r="H63" i="52" s="1"/>
  <c r="M145" i="52"/>
  <c r="I145" i="52" s="1"/>
  <c r="L473" i="50"/>
  <c r="H473" i="50" s="1"/>
  <c r="M555" i="55"/>
  <c r="I555" i="55" s="1"/>
  <c r="M391" i="58"/>
  <c r="I391" i="58" s="1"/>
  <c r="K473" i="53"/>
  <c r="G473" i="53" s="1"/>
  <c r="L144" i="48"/>
  <c r="H144" i="48" s="1"/>
  <c r="M390" i="48"/>
  <c r="I390" i="48" s="1"/>
  <c r="M472" i="48"/>
  <c r="I472" i="48" s="1"/>
  <c r="K554" i="48"/>
  <c r="G554" i="48" s="1"/>
  <c r="L554" i="48"/>
  <c r="H554" i="48" s="1"/>
  <c r="K144" i="48"/>
  <c r="G144" i="48" s="1"/>
  <c r="L390" i="48"/>
  <c r="H390" i="48" s="1"/>
  <c r="M62" i="48"/>
  <c r="I62" i="48" s="1"/>
  <c r="M308" i="48"/>
  <c r="I308" i="48" s="1"/>
  <c r="K308" i="48"/>
  <c r="G308" i="48" s="1"/>
  <c r="K226" i="48"/>
  <c r="G226" i="48" s="1"/>
  <c r="K390" i="48"/>
  <c r="G390" i="48" s="1"/>
  <c r="L226" i="48"/>
  <c r="H226" i="48" s="1"/>
  <c r="M554" i="48"/>
  <c r="I554" i="48" s="1"/>
  <c r="L308" i="48"/>
  <c r="H308" i="48" s="1"/>
  <c r="K472" i="48"/>
  <c r="G472" i="48" s="1"/>
  <c r="M226" i="48"/>
  <c r="I226" i="48" s="1"/>
  <c r="L472" i="48"/>
  <c r="H472" i="48" s="1"/>
  <c r="L62" i="48"/>
  <c r="H62" i="48" s="1"/>
  <c r="K62" i="48"/>
  <c r="G62" i="48" s="1"/>
  <c r="M144" i="48"/>
  <c r="I144" i="48" s="1"/>
  <c r="L70" i="41"/>
  <c r="K70" i="41"/>
  <c r="K63" i="61"/>
  <c r="G63" i="61" s="1"/>
  <c r="L145" i="61"/>
  <c r="H145" i="61" s="1"/>
  <c r="K801" i="61"/>
  <c r="G801" i="61" s="1"/>
  <c r="L719" i="61"/>
  <c r="H719" i="61" s="1"/>
  <c r="K473" i="61"/>
  <c r="G473" i="61" s="1"/>
  <c r="J227" i="61"/>
  <c r="F227" i="61" s="1"/>
  <c r="J555" i="61"/>
  <c r="F555" i="61" s="1"/>
  <c r="K391" i="61"/>
  <c r="G391" i="61" s="1"/>
  <c r="K227" i="61"/>
  <c r="G227" i="61" s="1"/>
  <c r="J63" i="61"/>
  <c r="F63" i="61" s="1"/>
  <c r="J309" i="61"/>
  <c r="F309" i="61" s="1"/>
  <c r="K637" i="61"/>
  <c r="G637" i="61" s="1"/>
  <c r="K883" i="61"/>
  <c r="G883" i="61" s="1"/>
  <c r="J473" i="61"/>
  <c r="F473" i="61" s="1"/>
  <c r="J391" i="61"/>
  <c r="F391" i="61" s="1"/>
  <c r="L227" i="61"/>
  <c r="H227" i="61" s="1"/>
  <c r="L883" i="61"/>
  <c r="H883" i="61" s="1"/>
  <c r="L63" i="61"/>
  <c r="H63" i="61" s="1"/>
  <c r="L555" i="61"/>
  <c r="H555" i="61" s="1"/>
  <c r="L473" i="61"/>
  <c r="H473" i="61" s="1"/>
  <c r="K719" i="61"/>
  <c r="G719" i="61" s="1"/>
  <c r="K145" i="61"/>
  <c r="G145" i="61" s="1"/>
  <c r="L391" i="61"/>
  <c r="H391" i="61" s="1"/>
  <c r="J719" i="61"/>
  <c r="F719" i="61" s="1"/>
  <c r="J801" i="61"/>
  <c r="F801" i="61" s="1"/>
  <c r="J145" i="61"/>
  <c r="F145" i="61" s="1"/>
  <c r="K555" i="61"/>
  <c r="G555" i="61" s="1"/>
  <c r="J637" i="61"/>
  <c r="F637" i="61" s="1"/>
  <c r="J883" i="61"/>
  <c r="F883" i="61" s="1"/>
  <c r="L309" i="61"/>
  <c r="H309" i="61" s="1"/>
  <c r="K309" i="61"/>
  <c r="G309" i="61" s="1"/>
  <c r="L801" i="61"/>
  <c r="H801" i="61" s="1"/>
  <c r="L637" i="61"/>
  <c r="H637" i="61" s="1"/>
  <c r="R71" i="41"/>
  <c r="I71" i="41"/>
  <c r="O71" i="41"/>
  <c r="T71" i="41"/>
  <c r="S71" i="41"/>
  <c r="M71" i="41"/>
  <c r="J71" i="41"/>
  <c r="P71" i="41"/>
  <c r="N71" i="41"/>
  <c r="Q71" i="41"/>
  <c r="H555" i="63"/>
  <c r="H473" i="63"/>
  <c r="H145" i="63"/>
  <c r="F145" i="63"/>
  <c r="G63" i="63"/>
  <c r="G555" i="63"/>
  <c r="H309" i="63"/>
  <c r="G309" i="63"/>
  <c r="F309" i="63"/>
  <c r="H63" i="63"/>
  <c r="G145" i="63"/>
  <c r="G391" i="63"/>
  <c r="F473" i="63"/>
  <c r="H391" i="63"/>
  <c r="F555" i="63"/>
  <c r="G227" i="63"/>
  <c r="F227" i="63"/>
  <c r="F63" i="63"/>
  <c r="F391" i="63"/>
  <c r="H227" i="63"/>
  <c r="G473" i="63"/>
  <c r="L474" i="45"/>
  <c r="H474" i="45" s="1"/>
  <c r="K802" i="45"/>
  <c r="G802" i="45" s="1"/>
  <c r="J720" i="45"/>
  <c r="F720" i="45" s="1"/>
  <c r="J884" i="45"/>
  <c r="F884" i="45" s="1"/>
  <c r="G64" i="42"/>
  <c r="H310" i="42"/>
  <c r="I474" i="42"/>
  <c r="H720" i="42"/>
  <c r="G966" i="42"/>
  <c r="I1130" i="42"/>
  <c r="J228" i="45"/>
  <c r="F228" i="45" s="1"/>
  <c r="G802" i="42"/>
  <c r="J310" i="45"/>
  <c r="F310" i="45" s="1"/>
  <c r="G392" i="42"/>
  <c r="G1048" i="42"/>
  <c r="L64" i="45"/>
  <c r="H64" i="45" s="1"/>
  <c r="K638" i="45"/>
  <c r="G638" i="45" s="1"/>
  <c r="I884" i="42"/>
  <c r="J638" i="45"/>
  <c r="F638" i="45" s="1"/>
  <c r="G474" i="42"/>
  <c r="H1130" i="42"/>
  <c r="K474" i="45"/>
  <c r="G474" i="45" s="1"/>
  <c r="K146" i="45"/>
  <c r="G146" i="45" s="1"/>
  <c r="L556" i="45"/>
  <c r="H556" i="45" s="1"/>
  <c r="L884" i="45"/>
  <c r="H884" i="45" s="1"/>
  <c r="I64" i="42"/>
  <c r="H474" i="42"/>
  <c r="G638" i="42"/>
  <c r="G720" i="42"/>
  <c r="I966" i="42"/>
  <c r="I1212" i="42"/>
  <c r="J146" i="45"/>
  <c r="F146" i="45" s="1"/>
  <c r="I638" i="42"/>
  <c r="L310" i="45"/>
  <c r="H310" i="45" s="1"/>
  <c r="I146" i="42"/>
  <c r="L146" i="45"/>
  <c r="H146" i="45" s="1"/>
  <c r="H556" i="42"/>
  <c r="G1130" i="42"/>
  <c r="L638" i="45"/>
  <c r="H638" i="45" s="1"/>
  <c r="I720" i="42"/>
  <c r="J474" i="45"/>
  <c r="F474" i="45" s="1"/>
  <c r="J802" i="45"/>
  <c r="F802" i="45" s="1"/>
  <c r="K884" i="45"/>
  <c r="G884" i="45" s="1"/>
  <c r="K392" i="45"/>
  <c r="G392" i="45" s="1"/>
  <c r="H228" i="42"/>
  <c r="H638" i="42"/>
  <c r="H146" i="42"/>
  <c r="I802" i="42"/>
  <c r="H966" i="42"/>
  <c r="G1212" i="42"/>
  <c r="L392" i="45"/>
  <c r="H392" i="45" s="1"/>
  <c r="I228" i="42"/>
  <c r="K310" i="45"/>
  <c r="G310" i="45" s="1"/>
  <c r="G884" i="42"/>
  <c r="K228" i="45"/>
  <c r="G228" i="45" s="1"/>
  <c r="I392" i="42"/>
  <c r="J64" i="45"/>
  <c r="F64" i="45" s="1"/>
  <c r="H64" i="42"/>
  <c r="H884" i="42"/>
  <c r="K64" i="45"/>
  <c r="G64" i="45" s="1"/>
  <c r="K720" i="45"/>
  <c r="G720" i="45" s="1"/>
  <c r="K556" i="45"/>
  <c r="G556" i="45" s="1"/>
  <c r="J556" i="45"/>
  <c r="F556" i="45" s="1"/>
  <c r="G310" i="42"/>
  <c r="G556" i="42"/>
  <c r="G228" i="42"/>
  <c r="H802" i="42"/>
  <c r="H1048" i="42"/>
  <c r="H1212" i="42"/>
  <c r="J392" i="45"/>
  <c r="F392" i="45" s="1"/>
  <c r="I310" i="42"/>
  <c r="I1048" i="42"/>
  <c r="L228" i="45"/>
  <c r="H228" i="45" s="1"/>
  <c r="G146" i="42"/>
  <c r="L802" i="45"/>
  <c r="H802" i="45" s="1"/>
  <c r="I556" i="42"/>
  <c r="L720" i="45"/>
  <c r="H720" i="45" s="1"/>
  <c r="H392" i="42"/>
  <c r="D73" i="41"/>
  <c r="H72" i="41"/>
  <c r="E72" i="41"/>
  <c r="G72" i="41"/>
  <c r="F72" i="41"/>
  <c r="H1292" i="42"/>
  <c r="G1456" i="42"/>
  <c r="H1702" i="42"/>
  <c r="I1948" i="42"/>
  <c r="G1620" i="42"/>
  <c r="H1620" i="42"/>
  <c r="H1456" i="42"/>
  <c r="I1292" i="42"/>
  <c r="H1538" i="42"/>
  <c r="I1702" i="42"/>
  <c r="G1948" i="42"/>
  <c r="H1948" i="42"/>
  <c r="I1866" i="42"/>
  <c r="I1456" i="42"/>
  <c r="H1866" i="42"/>
  <c r="G1292" i="42"/>
  <c r="G1538" i="42"/>
  <c r="I1784" i="42"/>
  <c r="I2030" i="42"/>
  <c r="H1784" i="42"/>
  <c r="G2030" i="42"/>
  <c r="I1620" i="42"/>
  <c r="H1374" i="42"/>
  <c r="I1538" i="42"/>
  <c r="G1784" i="42"/>
  <c r="H2030" i="42"/>
  <c r="I1374" i="42"/>
  <c r="G1374" i="42"/>
  <c r="G1866" i="42"/>
  <c r="G1702" i="42"/>
  <c r="M62" i="47"/>
  <c r="I62" i="47" s="1"/>
  <c r="K144" i="47"/>
  <c r="G144" i="47" s="1"/>
  <c r="M226" i="47"/>
  <c r="I226" i="47" s="1"/>
  <c r="K308" i="47"/>
  <c r="G308" i="47" s="1"/>
  <c r="K390" i="47"/>
  <c r="G390" i="47" s="1"/>
  <c r="L62" i="49"/>
  <c r="H62" i="49" s="1"/>
  <c r="K308" i="49"/>
  <c r="G308" i="49" s="1"/>
  <c r="K62" i="47"/>
  <c r="G62" i="47" s="1"/>
  <c r="L472" i="47"/>
  <c r="H472" i="47" s="1"/>
  <c r="M308" i="49"/>
  <c r="I308" i="49" s="1"/>
  <c r="K226" i="49"/>
  <c r="G226" i="49" s="1"/>
  <c r="L144" i="47"/>
  <c r="H144" i="47" s="1"/>
  <c r="L308" i="49"/>
  <c r="H308" i="49" s="1"/>
  <c r="M472" i="49"/>
  <c r="I472" i="49" s="1"/>
  <c r="L554" i="49"/>
  <c r="H554" i="49" s="1"/>
  <c r="M390" i="47"/>
  <c r="I390" i="47" s="1"/>
  <c r="K554" i="49"/>
  <c r="G554" i="49" s="1"/>
  <c r="K226" i="47"/>
  <c r="G226" i="47" s="1"/>
  <c r="L62" i="47"/>
  <c r="H62" i="47" s="1"/>
  <c r="M554" i="49"/>
  <c r="I554" i="49" s="1"/>
  <c r="M144" i="49"/>
  <c r="I144" i="49" s="1"/>
  <c r="K144" i="49"/>
  <c r="G144" i="49" s="1"/>
  <c r="L226" i="47"/>
  <c r="H226" i="47" s="1"/>
  <c r="L472" i="49"/>
  <c r="H472" i="49" s="1"/>
  <c r="L554" i="47"/>
  <c r="H554" i="47" s="1"/>
  <c r="M308" i="47"/>
  <c r="I308" i="47" s="1"/>
  <c r="K62" i="49"/>
  <c r="G62" i="49" s="1"/>
  <c r="M554" i="47"/>
  <c r="I554" i="47" s="1"/>
  <c r="M226" i="49"/>
  <c r="I226" i="49" s="1"/>
  <c r="L390" i="47"/>
  <c r="H390" i="47" s="1"/>
  <c r="M144" i="47"/>
  <c r="I144" i="47" s="1"/>
  <c r="K472" i="47"/>
  <c r="G472" i="47" s="1"/>
  <c r="M62" i="49"/>
  <c r="I62" i="49" s="1"/>
  <c r="L144" i="49"/>
  <c r="H144" i="49" s="1"/>
  <c r="M390" i="49"/>
  <c r="I390" i="49" s="1"/>
  <c r="K472" i="49"/>
  <c r="G472" i="49" s="1"/>
  <c r="K554" i="47"/>
  <c r="G554" i="47" s="1"/>
  <c r="L226" i="49"/>
  <c r="H226" i="49" s="1"/>
  <c r="M472" i="47"/>
  <c r="I472" i="47" s="1"/>
  <c r="L390" i="49"/>
  <c r="H390" i="49" s="1"/>
  <c r="L308" i="47"/>
  <c r="H308" i="47" s="1"/>
  <c r="K390" i="49"/>
  <c r="G390" i="49" s="1"/>
  <c r="M145" i="47" l="1"/>
  <c r="I145" i="47" s="1"/>
  <c r="L63" i="49"/>
  <c r="H63" i="49" s="1"/>
  <c r="M309" i="49"/>
  <c r="I309" i="49" s="1"/>
  <c r="M555" i="47"/>
  <c r="I555" i="47" s="1"/>
  <c r="K473" i="49"/>
  <c r="G473" i="49" s="1"/>
  <c r="L63" i="47"/>
  <c r="H63" i="47" s="1"/>
  <c r="K555" i="49"/>
  <c r="G555" i="49" s="1"/>
  <c r="L227" i="47"/>
  <c r="H227" i="47" s="1"/>
  <c r="L473" i="47"/>
  <c r="H473" i="47" s="1"/>
  <c r="K145" i="49"/>
  <c r="G145" i="49" s="1"/>
  <c r="M63" i="47"/>
  <c r="I63" i="47" s="1"/>
  <c r="K63" i="49"/>
  <c r="G63" i="49" s="1"/>
  <c r="L309" i="49"/>
  <c r="H309" i="49" s="1"/>
  <c r="L555" i="47"/>
  <c r="H555" i="47" s="1"/>
  <c r="L555" i="49"/>
  <c r="H555" i="49" s="1"/>
  <c r="M227" i="49"/>
  <c r="I227" i="49" s="1"/>
  <c r="K63" i="47"/>
  <c r="G63" i="47" s="1"/>
  <c r="K391" i="47"/>
  <c r="G391" i="47" s="1"/>
  <c r="K473" i="47"/>
  <c r="G473" i="47" s="1"/>
  <c r="K309" i="47"/>
  <c r="G309" i="47" s="1"/>
  <c r="M63" i="49"/>
  <c r="I63" i="49" s="1"/>
  <c r="M309" i="47"/>
  <c r="I309" i="47" s="1"/>
  <c r="K309" i="49"/>
  <c r="G309" i="49" s="1"/>
  <c r="M391" i="49"/>
  <c r="I391" i="49" s="1"/>
  <c r="M555" i="49"/>
  <c r="I555" i="49" s="1"/>
  <c r="M391" i="47"/>
  <c r="I391" i="47" s="1"/>
  <c r="K227" i="49"/>
  <c r="G227" i="49" s="1"/>
  <c r="K145" i="47"/>
  <c r="G145" i="47" s="1"/>
  <c r="L227" i="49"/>
  <c r="H227" i="49" s="1"/>
  <c r="L145" i="49"/>
  <c r="H145" i="49" s="1"/>
  <c r="L473" i="49"/>
  <c r="H473" i="49" s="1"/>
  <c r="M145" i="49"/>
  <c r="I145" i="49" s="1"/>
  <c r="K227" i="47"/>
  <c r="G227" i="47" s="1"/>
  <c r="L309" i="47"/>
  <c r="H309" i="47" s="1"/>
  <c r="L391" i="47"/>
  <c r="H391" i="47" s="1"/>
  <c r="M473" i="47"/>
  <c r="I473" i="47" s="1"/>
  <c r="M473" i="49"/>
  <c r="I473" i="49" s="1"/>
  <c r="M227" i="47"/>
  <c r="I227" i="47" s="1"/>
  <c r="K391" i="49"/>
  <c r="G391" i="49" s="1"/>
  <c r="L391" i="49"/>
  <c r="H391" i="49" s="1"/>
  <c r="L145" i="47"/>
  <c r="H145" i="47" s="1"/>
  <c r="K555" i="47"/>
  <c r="G555" i="47" s="1"/>
  <c r="L475" i="45"/>
  <c r="H475" i="45" s="1"/>
  <c r="L311" i="45"/>
  <c r="H311" i="45" s="1"/>
  <c r="L557" i="45"/>
  <c r="H557" i="45" s="1"/>
  <c r="J311" i="45"/>
  <c r="F311" i="45" s="1"/>
  <c r="G65" i="42"/>
  <c r="H557" i="42"/>
  <c r="H147" i="42"/>
  <c r="H721" i="42"/>
  <c r="H967" i="42"/>
  <c r="G1213" i="42"/>
  <c r="K393" i="45"/>
  <c r="G393" i="45" s="1"/>
  <c r="G311" i="42"/>
  <c r="K65" i="45"/>
  <c r="G65" i="45" s="1"/>
  <c r="J147" i="45"/>
  <c r="F147" i="45" s="1"/>
  <c r="G885" i="42"/>
  <c r="J885" i="45"/>
  <c r="F885" i="45" s="1"/>
  <c r="I721" i="42"/>
  <c r="J65" i="45"/>
  <c r="F65" i="45" s="1"/>
  <c r="I65" i="42"/>
  <c r="G967" i="42"/>
  <c r="K147" i="45"/>
  <c r="G147" i="45" s="1"/>
  <c r="L885" i="45"/>
  <c r="H885" i="45" s="1"/>
  <c r="J721" i="45"/>
  <c r="F721" i="45" s="1"/>
  <c r="K311" i="45"/>
  <c r="G311" i="45" s="1"/>
  <c r="I311" i="42"/>
  <c r="I393" i="42"/>
  <c r="H393" i="42"/>
  <c r="I803" i="42"/>
  <c r="I967" i="42"/>
  <c r="H1213" i="42"/>
  <c r="L721" i="45"/>
  <c r="H721" i="45" s="1"/>
  <c r="G147" i="42"/>
  <c r="G1049" i="42"/>
  <c r="K229" i="45"/>
  <c r="G229" i="45" s="1"/>
  <c r="G393" i="42"/>
  <c r="J229" i="45"/>
  <c r="F229" i="45" s="1"/>
  <c r="H639" i="42"/>
  <c r="K803" i="45"/>
  <c r="G803" i="45" s="1"/>
  <c r="H311" i="42"/>
  <c r="G1131" i="42"/>
  <c r="J803" i="45"/>
  <c r="F803" i="45" s="1"/>
  <c r="J475" i="45"/>
  <c r="F475" i="45" s="1"/>
  <c r="L393" i="45"/>
  <c r="H393" i="45" s="1"/>
  <c r="L803" i="45"/>
  <c r="H803" i="45" s="1"/>
  <c r="G557" i="42"/>
  <c r="I639" i="42"/>
  <c r="G639" i="42"/>
  <c r="G803" i="42"/>
  <c r="H1049" i="42"/>
  <c r="I1213" i="42"/>
  <c r="K885" i="45"/>
  <c r="G885" i="45" s="1"/>
  <c r="I885" i="42"/>
  <c r="L147" i="45"/>
  <c r="H147" i="45" s="1"/>
  <c r="I557" i="42"/>
  <c r="H1131" i="42"/>
  <c r="L229" i="45"/>
  <c r="H229" i="45" s="1"/>
  <c r="I147" i="42"/>
  <c r="I1131" i="42"/>
  <c r="K557" i="45"/>
  <c r="G557" i="45" s="1"/>
  <c r="G721" i="42"/>
  <c r="K475" i="45"/>
  <c r="G475" i="45" s="1"/>
  <c r="K721" i="45"/>
  <c r="G721" i="45" s="1"/>
  <c r="K639" i="45"/>
  <c r="G639" i="45" s="1"/>
  <c r="J557" i="45"/>
  <c r="F557" i="45" s="1"/>
  <c r="H229" i="42"/>
  <c r="G475" i="42"/>
  <c r="H475" i="42"/>
  <c r="H803" i="42"/>
  <c r="I1049" i="42"/>
  <c r="L639" i="45"/>
  <c r="H639" i="45" s="1"/>
  <c r="G229" i="42"/>
  <c r="J639" i="45"/>
  <c r="F639" i="45" s="1"/>
  <c r="I229" i="42"/>
  <c r="L65" i="45"/>
  <c r="H65" i="45" s="1"/>
  <c r="H65" i="42"/>
  <c r="H885" i="42"/>
  <c r="J393" i="45"/>
  <c r="F393" i="45" s="1"/>
  <c r="I475" i="42"/>
  <c r="E73" i="41"/>
  <c r="H73" i="41"/>
  <c r="G73" i="41"/>
  <c r="F73" i="41"/>
  <c r="D74" i="41"/>
  <c r="M146" i="50"/>
  <c r="I146" i="50" s="1"/>
  <c r="M146" i="58"/>
  <c r="I146" i="58" s="1"/>
  <c r="L64" i="59"/>
  <c r="H64" i="59" s="1"/>
  <c r="L64" i="58"/>
  <c r="H64" i="58" s="1"/>
  <c r="L64" i="53"/>
  <c r="H64" i="53" s="1"/>
  <c r="M64" i="59"/>
  <c r="I64" i="59" s="1"/>
  <c r="L146" i="52"/>
  <c r="H146" i="52" s="1"/>
  <c r="M474" i="54"/>
  <c r="I474" i="54" s="1"/>
  <c r="L146" i="51"/>
  <c r="H146" i="51" s="1"/>
  <c r="L228" i="54"/>
  <c r="H228" i="54" s="1"/>
  <c r="L556" i="54"/>
  <c r="H556" i="54" s="1"/>
  <c r="L228" i="51"/>
  <c r="H228" i="51" s="1"/>
  <c r="L228" i="53"/>
  <c r="H228" i="53" s="1"/>
  <c r="K228" i="59"/>
  <c r="G228" i="59" s="1"/>
  <c r="L310" i="58"/>
  <c r="H310" i="58" s="1"/>
  <c r="M310" i="53"/>
  <c r="I310" i="53" s="1"/>
  <c r="L310" i="55"/>
  <c r="H310" i="55" s="1"/>
  <c r="L310" i="59"/>
  <c r="H310" i="59" s="1"/>
  <c r="M474" i="52"/>
  <c r="I474" i="52" s="1"/>
  <c r="L392" i="53"/>
  <c r="H392" i="53" s="1"/>
  <c r="M392" i="57"/>
  <c r="I392" i="57" s="1"/>
  <c r="K474" i="51"/>
  <c r="G474" i="51" s="1"/>
  <c r="M474" i="59"/>
  <c r="I474" i="59" s="1"/>
  <c r="L556" i="53"/>
  <c r="H556" i="53" s="1"/>
  <c r="M474" i="57"/>
  <c r="I474" i="57" s="1"/>
  <c r="L474" i="53"/>
  <c r="H474" i="53" s="1"/>
  <c r="L64" i="55"/>
  <c r="H64" i="55" s="1"/>
  <c r="M146" i="51"/>
  <c r="I146" i="51" s="1"/>
  <c r="K310" i="52"/>
  <c r="G310" i="52" s="1"/>
  <c r="K310" i="58"/>
  <c r="G310" i="58" s="1"/>
  <c r="M392" i="51"/>
  <c r="I392" i="51" s="1"/>
  <c r="K556" i="58"/>
  <c r="G556" i="58" s="1"/>
  <c r="K64" i="59"/>
  <c r="G64" i="59" s="1"/>
  <c r="L64" i="51"/>
  <c r="H64" i="51" s="1"/>
  <c r="K146" i="54"/>
  <c r="G146" i="54" s="1"/>
  <c r="L228" i="55"/>
  <c r="H228" i="55" s="1"/>
  <c r="L392" i="52"/>
  <c r="H392" i="52" s="1"/>
  <c r="K392" i="59"/>
  <c r="G392" i="59" s="1"/>
  <c r="M556" i="59"/>
  <c r="I556" i="59" s="1"/>
  <c r="K64" i="58"/>
  <c r="G64" i="58" s="1"/>
  <c r="K556" i="54"/>
  <c r="G556" i="54" s="1"/>
  <c r="M228" i="50"/>
  <c r="I228" i="50" s="1"/>
  <c r="M392" i="52"/>
  <c r="I392" i="52" s="1"/>
  <c r="M392" i="50"/>
  <c r="I392" i="50" s="1"/>
  <c r="L474" i="59"/>
  <c r="H474" i="59" s="1"/>
  <c r="K64" i="56"/>
  <c r="G64" i="56" s="1"/>
  <c r="M146" i="55"/>
  <c r="I146" i="55" s="1"/>
  <c r="L146" i="59"/>
  <c r="H146" i="59" s="1"/>
  <c r="L556" i="56"/>
  <c r="H556" i="56" s="1"/>
  <c r="L392" i="55"/>
  <c r="H392" i="55" s="1"/>
  <c r="K474" i="55"/>
  <c r="G474" i="55" s="1"/>
  <c r="K474" i="50"/>
  <c r="G474" i="50" s="1"/>
  <c r="K64" i="50"/>
  <c r="G64" i="50" s="1"/>
  <c r="L146" i="57"/>
  <c r="H146" i="57" s="1"/>
  <c r="M64" i="51"/>
  <c r="I64" i="51" s="1"/>
  <c r="K64" i="51"/>
  <c r="G64" i="51" s="1"/>
  <c r="M64" i="55"/>
  <c r="I64" i="55" s="1"/>
  <c r="M146" i="56"/>
  <c r="I146" i="56" s="1"/>
  <c r="L146" i="55"/>
  <c r="H146" i="55" s="1"/>
  <c r="M392" i="54"/>
  <c r="I392" i="54" s="1"/>
  <c r="K392" i="54"/>
  <c r="G392" i="54" s="1"/>
  <c r="K310" i="54"/>
  <c r="G310" i="54" s="1"/>
  <c r="K474" i="54"/>
  <c r="G474" i="54" s="1"/>
  <c r="L228" i="50"/>
  <c r="H228" i="50" s="1"/>
  <c r="M228" i="59"/>
  <c r="I228" i="59" s="1"/>
  <c r="L228" i="57"/>
  <c r="H228" i="57" s="1"/>
  <c r="M310" i="57"/>
  <c r="I310" i="57" s="1"/>
  <c r="K310" i="57"/>
  <c r="G310" i="57" s="1"/>
  <c r="M310" i="51"/>
  <c r="I310" i="51" s="1"/>
  <c r="K474" i="56"/>
  <c r="G474" i="56" s="1"/>
  <c r="L392" i="50"/>
  <c r="H392" i="50" s="1"/>
  <c r="K474" i="52"/>
  <c r="G474" i="52" s="1"/>
  <c r="K392" i="50"/>
  <c r="G392" i="50" s="1"/>
  <c r="M474" i="58"/>
  <c r="I474" i="58" s="1"/>
  <c r="K474" i="53"/>
  <c r="G474" i="53" s="1"/>
  <c r="K556" i="55"/>
  <c r="G556" i="55" s="1"/>
  <c r="L556" i="57"/>
  <c r="H556" i="57" s="1"/>
  <c r="L474" i="51"/>
  <c r="H474" i="51" s="1"/>
  <c r="M64" i="56"/>
  <c r="I64" i="56" s="1"/>
  <c r="M310" i="56"/>
  <c r="I310" i="56" s="1"/>
  <c r="K228" i="58"/>
  <c r="G228" i="58" s="1"/>
  <c r="K310" i="55"/>
  <c r="G310" i="55" s="1"/>
  <c r="K392" i="57"/>
  <c r="G392" i="57" s="1"/>
  <c r="K556" i="50"/>
  <c r="G556" i="50" s="1"/>
  <c r="K146" i="56"/>
  <c r="G146" i="56" s="1"/>
  <c r="L392" i="54"/>
  <c r="H392" i="54" s="1"/>
  <c r="K228" i="57"/>
  <c r="G228" i="57" s="1"/>
  <c r="L310" i="51"/>
  <c r="H310" i="51" s="1"/>
  <c r="L392" i="51"/>
  <c r="H392" i="51" s="1"/>
  <c r="K556" i="53"/>
  <c r="G556" i="53" s="1"/>
  <c r="L146" i="53"/>
  <c r="H146" i="53" s="1"/>
  <c r="L64" i="52"/>
  <c r="H64" i="52" s="1"/>
  <c r="L228" i="56"/>
  <c r="H228" i="56" s="1"/>
  <c r="M310" i="58"/>
  <c r="I310" i="58" s="1"/>
  <c r="M392" i="53"/>
  <c r="I392" i="53" s="1"/>
  <c r="L474" i="58"/>
  <c r="H474" i="58" s="1"/>
  <c r="L556" i="55"/>
  <c r="H556" i="55" s="1"/>
  <c r="K146" i="53"/>
  <c r="G146" i="53" s="1"/>
  <c r="L64" i="54"/>
  <c r="H64" i="54" s="1"/>
  <c r="M228" i="52"/>
  <c r="I228" i="52" s="1"/>
  <c r="K228" i="53"/>
  <c r="G228" i="53" s="1"/>
  <c r="M310" i="50"/>
  <c r="I310" i="50" s="1"/>
  <c r="L392" i="58"/>
  <c r="H392" i="58" s="1"/>
  <c r="L556" i="59"/>
  <c r="H556" i="59" s="1"/>
  <c r="M64" i="50"/>
  <c r="I64" i="50" s="1"/>
  <c r="L146" i="58"/>
  <c r="H146" i="58" s="1"/>
  <c r="K64" i="54"/>
  <c r="G64" i="54" s="1"/>
  <c r="M64" i="58"/>
  <c r="I64" i="58" s="1"/>
  <c r="L64" i="57"/>
  <c r="H64" i="57" s="1"/>
  <c r="M64" i="52"/>
  <c r="I64" i="52" s="1"/>
  <c r="K146" i="52"/>
  <c r="G146" i="52" s="1"/>
  <c r="L474" i="54"/>
  <c r="H474" i="54" s="1"/>
  <c r="L310" i="54"/>
  <c r="H310" i="54" s="1"/>
  <c r="L146" i="54"/>
  <c r="H146" i="54" s="1"/>
  <c r="L228" i="58"/>
  <c r="H228" i="58" s="1"/>
  <c r="L310" i="52"/>
  <c r="H310" i="52" s="1"/>
  <c r="M228" i="55"/>
  <c r="I228" i="55" s="1"/>
  <c r="K392" i="56"/>
  <c r="G392" i="56" s="1"/>
  <c r="M310" i="59"/>
  <c r="I310" i="59" s="1"/>
  <c r="K310" i="50"/>
  <c r="G310" i="50" s="1"/>
  <c r="K310" i="51"/>
  <c r="G310" i="51" s="1"/>
  <c r="K310" i="59"/>
  <c r="G310" i="59" s="1"/>
  <c r="K392" i="55"/>
  <c r="G392" i="55" s="1"/>
  <c r="M556" i="52"/>
  <c r="I556" i="52" s="1"/>
  <c r="M392" i="59"/>
  <c r="I392" i="59" s="1"/>
  <c r="L474" i="55"/>
  <c r="H474" i="55" s="1"/>
  <c r="M556" i="57"/>
  <c r="I556" i="57" s="1"/>
  <c r="L556" i="51"/>
  <c r="H556" i="51" s="1"/>
  <c r="L556" i="50"/>
  <c r="H556" i="50" s="1"/>
  <c r="K556" i="57"/>
  <c r="G556" i="57" s="1"/>
  <c r="K64" i="55"/>
  <c r="G64" i="55" s="1"/>
  <c r="K146" i="55"/>
  <c r="G146" i="55" s="1"/>
  <c r="M556" i="54"/>
  <c r="I556" i="54" s="1"/>
  <c r="M228" i="53"/>
  <c r="I228" i="53" s="1"/>
  <c r="K556" i="52"/>
  <c r="G556" i="52" s="1"/>
  <c r="K474" i="59"/>
  <c r="G474" i="59" s="1"/>
  <c r="M474" i="55"/>
  <c r="I474" i="55" s="1"/>
  <c r="M64" i="57"/>
  <c r="I64" i="57" s="1"/>
  <c r="M228" i="56"/>
  <c r="I228" i="56" s="1"/>
  <c r="M228" i="51"/>
  <c r="I228" i="51" s="1"/>
  <c r="L310" i="57"/>
  <c r="H310" i="57" s="1"/>
  <c r="L392" i="59"/>
  <c r="H392" i="59" s="1"/>
  <c r="L556" i="58"/>
  <c r="H556" i="58" s="1"/>
  <c r="K474" i="58"/>
  <c r="G474" i="58" s="1"/>
  <c r="L146" i="50"/>
  <c r="H146" i="50" s="1"/>
  <c r="K64" i="57"/>
  <c r="G64" i="57" s="1"/>
  <c r="M310" i="54"/>
  <c r="I310" i="54" s="1"/>
  <c r="K228" i="55"/>
  <c r="G228" i="55" s="1"/>
  <c r="K310" i="53"/>
  <c r="G310" i="53" s="1"/>
  <c r="L556" i="52"/>
  <c r="H556" i="52" s="1"/>
  <c r="M556" i="55"/>
  <c r="I556" i="55" s="1"/>
  <c r="K146" i="50"/>
  <c r="G146" i="50" s="1"/>
  <c r="K64" i="52"/>
  <c r="G64" i="52" s="1"/>
  <c r="K146" i="51"/>
  <c r="G146" i="51" s="1"/>
  <c r="L392" i="56"/>
  <c r="H392" i="56" s="1"/>
  <c r="L310" i="53"/>
  <c r="H310" i="53" s="1"/>
  <c r="M556" i="58"/>
  <c r="I556" i="58" s="1"/>
  <c r="K556" i="51"/>
  <c r="G556" i="51" s="1"/>
  <c r="L64" i="50"/>
  <c r="H64" i="50" s="1"/>
  <c r="K146" i="57"/>
  <c r="G146" i="57" s="1"/>
  <c r="M146" i="53"/>
  <c r="I146" i="53" s="1"/>
  <c r="M64" i="53"/>
  <c r="I64" i="53" s="1"/>
  <c r="K64" i="53"/>
  <c r="G64" i="53" s="1"/>
  <c r="K228" i="56"/>
  <c r="G228" i="56" s="1"/>
  <c r="L228" i="52"/>
  <c r="H228" i="52" s="1"/>
  <c r="K228" i="52"/>
  <c r="G228" i="52" s="1"/>
  <c r="M146" i="54"/>
  <c r="I146" i="54" s="1"/>
  <c r="K310" i="56"/>
  <c r="G310" i="56" s="1"/>
  <c r="K228" i="50"/>
  <c r="G228" i="50" s="1"/>
  <c r="K228" i="51"/>
  <c r="G228" i="51" s="1"/>
  <c r="M392" i="56"/>
  <c r="I392" i="56" s="1"/>
  <c r="M228" i="57"/>
  <c r="I228" i="57" s="1"/>
  <c r="K556" i="56"/>
  <c r="G556" i="56" s="1"/>
  <c r="K392" i="52"/>
  <c r="G392" i="52" s="1"/>
  <c r="M556" i="56"/>
  <c r="I556" i="56" s="1"/>
  <c r="K392" i="53"/>
  <c r="G392" i="53" s="1"/>
  <c r="L474" i="52"/>
  <c r="H474" i="52" s="1"/>
  <c r="M392" i="58"/>
  <c r="I392" i="58" s="1"/>
  <c r="K392" i="58"/>
  <c r="G392" i="58" s="1"/>
  <c r="K556" i="59"/>
  <c r="G556" i="59" s="1"/>
  <c r="M556" i="53"/>
  <c r="I556" i="53" s="1"/>
  <c r="M556" i="50"/>
  <c r="I556" i="50" s="1"/>
  <c r="M474" i="50"/>
  <c r="I474" i="50" s="1"/>
  <c r="L474" i="57"/>
  <c r="H474" i="57" s="1"/>
  <c r="M146" i="57"/>
  <c r="I146" i="57" s="1"/>
  <c r="L146" i="56"/>
  <c r="H146" i="56" s="1"/>
  <c r="K228" i="54"/>
  <c r="G228" i="54" s="1"/>
  <c r="L228" i="59"/>
  <c r="H228" i="59" s="1"/>
  <c r="M474" i="56"/>
  <c r="I474" i="56" s="1"/>
  <c r="L392" i="57"/>
  <c r="H392" i="57" s="1"/>
  <c r="M474" i="51"/>
  <c r="I474" i="51" s="1"/>
  <c r="K146" i="58"/>
  <c r="G146" i="58" s="1"/>
  <c r="L310" i="56"/>
  <c r="H310" i="56" s="1"/>
  <c r="M146" i="59"/>
  <c r="I146" i="59" s="1"/>
  <c r="L310" i="50"/>
  <c r="H310" i="50" s="1"/>
  <c r="M392" i="55"/>
  <c r="I392" i="55" s="1"/>
  <c r="M556" i="51"/>
  <c r="I556" i="51" s="1"/>
  <c r="L64" i="56"/>
  <c r="H64" i="56" s="1"/>
  <c r="M146" i="52"/>
  <c r="I146" i="52" s="1"/>
  <c r="M228" i="54"/>
  <c r="I228" i="54" s="1"/>
  <c r="M228" i="58"/>
  <c r="I228" i="58" s="1"/>
  <c r="L474" i="56"/>
  <c r="H474" i="56" s="1"/>
  <c r="L474" i="50"/>
  <c r="H474" i="50" s="1"/>
  <c r="K474" i="57"/>
  <c r="G474" i="57" s="1"/>
  <c r="M64" i="54"/>
  <c r="I64" i="54" s="1"/>
  <c r="K146" i="59"/>
  <c r="G146" i="59" s="1"/>
  <c r="M310" i="52"/>
  <c r="I310" i="52" s="1"/>
  <c r="M310" i="55"/>
  <c r="I310" i="55" s="1"/>
  <c r="K392" i="51"/>
  <c r="G392" i="51" s="1"/>
  <c r="M474" i="53"/>
  <c r="I474" i="53" s="1"/>
  <c r="H1293" i="42"/>
  <c r="H1457" i="42"/>
  <c r="G1703" i="42"/>
  <c r="H2031" i="42"/>
  <c r="H1949" i="42"/>
  <c r="H1375" i="42"/>
  <c r="G1867" i="42"/>
  <c r="I1703" i="42"/>
  <c r="G1293" i="42"/>
  <c r="I1539" i="42"/>
  <c r="H1703" i="42"/>
  <c r="I2031" i="42"/>
  <c r="I1785" i="42"/>
  <c r="G1949" i="42"/>
  <c r="I1457" i="42"/>
  <c r="G1457" i="42"/>
  <c r="I1293" i="42"/>
  <c r="G1539" i="42"/>
  <c r="G1785" i="42"/>
  <c r="I1949" i="42"/>
  <c r="G1621" i="42"/>
  <c r="H1867" i="42"/>
  <c r="I1375" i="42"/>
  <c r="H1539" i="42"/>
  <c r="H1785" i="42"/>
  <c r="G2031" i="42"/>
  <c r="G1375" i="42"/>
  <c r="I1621" i="42"/>
  <c r="H1621" i="42"/>
  <c r="I1867" i="42"/>
  <c r="F146" i="63"/>
  <c r="H228" i="63"/>
  <c r="G392" i="63"/>
  <c r="F392" i="63"/>
  <c r="F228" i="63"/>
  <c r="G146" i="63"/>
  <c r="F310" i="63"/>
  <c r="F474" i="63"/>
  <c r="H146" i="63"/>
  <c r="H310" i="63"/>
  <c r="H64" i="63"/>
  <c r="G64" i="63"/>
  <c r="H474" i="63"/>
  <c r="G556" i="63"/>
  <c r="H392" i="63"/>
  <c r="G228" i="63"/>
  <c r="H556" i="63"/>
  <c r="G474" i="63"/>
  <c r="F556" i="63"/>
  <c r="F64" i="63"/>
  <c r="G310" i="63"/>
  <c r="J474" i="61"/>
  <c r="F474" i="61" s="1"/>
  <c r="L228" i="61"/>
  <c r="H228" i="61" s="1"/>
  <c r="L310" i="61"/>
  <c r="H310" i="61" s="1"/>
  <c r="J556" i="61"/>
  <c r="F556" i="61" s="1"/>
  <c r="K556" i="61"/>
  <c r="G556" i="61" s="1"/>
  <c r="J146" i="61"/>
  <c r="F146" i="61" s="1"/>
  <c r="K310" i="61"/>
  <c r="G310" i="61" s="1"/>
  <c r="L638" i="61"/>
  <c r="H638" i="61" s="1"/>
  <c r="K146" i="61"/>
  <c r="G146" i="61" s="1"/>
  <c r="K64" i="61"/>
  <c r="G64" i="61" s="1"/>
  <c r="J884" i="61"/>
  <c r="F884" i="61" s="1"/>
  <c r="J802" i="61"/>
  <c r="F802" i="61" s="1"/>
  <c r="K392" i="61"/>
  <c r="G392" i="61" s="1"/>
  <c r="L884" i="61"/>
  <c r="H884" i="61" s="1"/>
  <c r="K884" i="61"/>
  <c r="G884" i="61" s="1"/>
  <c r="L720" i="61"/>
  <c r="H720" i="61" s="1"/>
  <c r="K720" i="61"/>
  <c r="G720" i="61" s="1"/>
  <c r="L474" i="61"/>
  <c r="H474" i="61" s="1"/>
  <c r="J720" i="61"/>
  <c r="F720" i="61" s="1"/>
  <c r="L802" i="61"/>
  <c r="H802" i="61" s="1"/>
  <c r="J392" i="61"/>
  <c r="F392" i="61" s="1"/>
  <c r="L146" i="61"/>
  <c r="H146" i="61" s="1"/>
  <c r="K474" i="61"/>
  <c r="G474" i="61" s="1"/>
  <c r="L556" i="61"/>
  <c r="H556" i="61" s="1"/>
  <c r="J310" i="61"/>
  <c r="F310" i="61" s="1"/>
  <c r="J64" i="61"/>
  <c r="F64" i="61" s="1"/>
  <c r="K228" i="61"/>
  <c r="G228" i="61" s="1"/>
  <c r="L392" i="61"/>
  <c r="H392" i="61" s="1"/>
  <c r="J638" i="61"/>
  <c r="F638" i="61" s="1"/>
  <c r="K802" i="61"/>
  <c r="G802" i="61" s="1"/>
  <c r="J228" i="61"/>
  <c r="F228" i="61" s="1"/>
  <c r="L64" i="61"/>
  <c r="H64" i="61" s="1"/>
  <c r="K638" i="61"/>
  <c r="G638" i="61" s="1"/>
  <c r="J72" i="41"/>
  <c r="P72" i="41"/>
  <c r="Q72" i="41"/>
  <c r="I72" i="41"/>
  <c r="T72" i="41"/>
  <c r="O72" i="41"/>
  <c r="N72" i="41"/>
  <c r="R72" i="41"/>
  <c r="S72" i="41"/>
  <c r="M72" i="41"/>
  <c r="M63" i="48"/>
  <c r="I63" i="48" s="1"/>
  <c r="M309" i="48"/>
  <c r="I309" i="48" s="1"/>
  <c r="M555" i="48"/>
  <c r="I555" i="48" s="1"/>
  <c r="L473" i="48"/>
  <c r="H473" i="48" s="1"/>
  <c r="K63" i="48"/>
  <c r="G63" i="48" s="1"/>
  <c r="M145" i="48"/>
  <c r="I145" i="48" s="1"/>
  <c r="K309" i="48"/>
  <c r="G309" i="48" s="1"/>
  <c r="K555" i="48"/>
  <c r="G555" i="48" s="1"/>
  <c r="M391" i="48"/>
  <c r="I391" i="48" s="1"/>
  <c r="M227" i="48"/>
  <c r="I227" i="48" s="1"/>
  <c r="L309" i="48"/>
  <c r="H309" i="48" s="1"/>
  <c r="L145" i="48"/>
  <c r="H145" i="48" s="1"/>
  <c r="K391" i="48"/>
  <c r="G391" i="48" s="1"/>
  <c r="L555" i="48"/>
  <c r="H555" i="48" s="1"/>
  <c r="L227" i="48"/>
  <c r="H227" i="48" s="1"/>
  <c r="K227" i="48"/>
  <c r="G227" i="48" s="1"/>
  <c r="K145" i="48"/>
  <c r="G145" i="48" s="1"/>
  <c r="L391" i="48"/>
  <c r="H391" i="48" s="1"/>
  <c r="M473" i="48"/>
  <c r="I473" i="48" s="1"/>
  <c r="L63" i="48"/>
  <c r="H63" i="48" s="1"/>
  <c r="K473" i="48"/>
  <c r="G473" i="48" s="1"/>
  <c r="L71" i="41"/>
  <c r="K71" i="41"/>
  <c r="G1294" i="42" l="1"/>
  <c r="I1458" i="42"/>
  <c r="H1704" i="42"/>
  <c r="H1950" i="42"/>
  <c r="I1786" i="42"/>
  <c r="H1622" i="42"/>
  <c r="G1868" i="42"/>
  <c r="I1294" i="42"/>
  <c r="G1540" i="42"/>
  <c r="I1704" i="42"/>
  <c r="H2032" i="42"/>
  <c r="G1622" i="42"/>
  <c r="G2032" i="42"/>
  <c r="H1458" i="42"/>
  <c r="H1868" i="42"/>
  <c r="H1294" i="42"/>
  <c r="I1540" i="42"/>
  <c r="G1786" i="42"/>
  <c r="I1950" i="42"/>
  <c r="G1950" i="42"/>
  <c r="I1376" i="42"/>
  <c r="G1704" i="42"/>
  <c r="G1376" i="42"/>
  <c r="H1540" i="42"/>
  <c r="H1786" i="42"/>
  <c r="I2032" i="42"/>
  <c r="H1376" i="42"/>
  <c r="I1868" i="42"/>
  <c r="I1622" i="42"/>
  <c r="G1458" i="42"/>
  <c r="J476" i="45"/>
  <c r="F476" i="45" s="1"/>
  <c r="L230" i="45"/>
  <c r="H230" i="45" s="1"/>
  <c r="K66" i="45"/>
  <c r="G66" i="45" s="1"/>
  <c r="L722" i="45"/>
  <c r="H722" i="45" s="1"/>
  <c r="G230" i="42"/>
  <c r="I640" i="42"/>
  <c r="I558" i="42"/>
  <c r="G722" i="42"/>
  <c r="G968" i="42"/>
  <c r="G1214" i="42"/>
  <c r="L886" i="45"/>
  <c r="H886" i="45" s="1"/>
  <c r="G558" i="42"/>
  <c r="L804" i="45"/>
  <c r="H804" i="45" s="1"/>
  <c r="H148" i="42"/>
  <c r="L476" i="45"/>
  <c r="H476" i="45" s="1"/>
  <c r="I722" i="42"/>
  <c r="J148" i="45"/>
  <c r="F148" i="45" s="1"/>
  <c r="I66" i="42"/>
  <c r="I968" i="42"/>
  <c r="K804" i="45"/>
  <c r="G804" i="45" s="1"/>
  <c r="L66" i="45"/>
  <c r="H66" i="45" s="1"/>
  <c r="K394" i="45"/>
  <c r="G394" i="45" s="1"/>
  <c r="J640" i="45"/>
  <c r="F640" i="45" s="1"/>
  <c r="G66" i="42"/>
  <c r="G476" i="42"/>
  <c r="H476" i="42"/>
  <c r="H804" i="42"/>
  <c r="H968" i="42"/>
  <c r="H1214" i="42"/>
  <c r="K640" i="45"/>
  <c r="G640" i="45" s="1"/>
  <c r="H394" i="42"/>
  <c r="J312" i="45"/>
  <c r="F312" i="45" s="1"/>
  <c r="K148" i="45"/>
  <c r="G148" i="45" s="1"/>
  <c r="G886" i="42"/>
  <c r="J804" i="45"/>
  <c r="F804" i="45" s="1"/>
  <c r="I148" i="42"/>
  <c r="G1132" i="42"/>
  <c r="J66" i="45"/>
  <c r="F66" i="45" s="1"/>
  <c r="H722" i="42"/>
  <c r="L312" i="45"/>
  <c r="H312" i="45" s="1"/>
  <c r="K230" i="45"/>
  <c r="G230" i="45" s="1"/>
  <c r="J558" i="45"/>
  <c r="F558" i="45" s="1"/>
  <c r="K312" i="45"/>
  <c r="G312" i="45" s="1"/>
  <c r="H230" i="42"/>
  <c r="G148" i="42"/>
  <c r="I312" i="42"/>
  <c r="G804" i="42"/>
  <c r="G1050" i="42"/>
  <c r="I1214" i="42"/>
  <c r="K476" i="45"/>
  <c r="G476" i="45" s="1"/>
  <c r="I886" i="42"/>
  <c r="J394" i="45"/>
  <c r="F394" i="45" s="1"/>
  <c r="I476" i="42"/>
  <c r="I1132" i="42"/>
  <c r="L640" i="45"/>
  <c r="H640" i="45" s="1"/>
  <c r="H66" i="42"/>
  <c r="H886" i="42"/>
  <c r="K558" i="45"/>
  <c r="G558" i="45" s="1"/>
  <c r="G312" i="42"/>
  <c r="K722" i="45"/>
  <c r="G722" i="45" s="1"/>
  <c r="J230" i="45"/>
  <c r="F230" i="45" s="1"/>
  <c r="K886" i="45"/>
  <c r="G886" i="45" s="1"/>
  <c r="J886" i="45"/>
  <c r="F886" i="45" s="1"/>
  <c r="I230" i="42"/>
  <c r="H312" i="42"/>
  <c r="I394" i="42"/>
  <c r="I804" i="42"/>
  <c r="H1050" i="42"/>
  <c r="J722" i="45"/>
  <c r="F722" i="45" s="1"/>
  <c r="H640" i="42"/>
  <c r="I1050" i="42"/>
  <c r="L148" i="45"/>
  <c r="H148" i="45" s="1"/>
  <c r="G394" i="42"/>
  <c r="L394" i="45"/>
  <c r="H394" i="45" s="1"/>
  <c r="G640" i="42"/>
  <c r="L558" i="45"/>
  <c r="H558" i="45" s="1"/>
  <c r="H558" i="42"/>
  <c r="H1132" i="42"/>
  <c r="E74" i="41"/>
  <c r="D75" i="41"/>
  <c r="G74" i="41"/>
  <c r="H74" i="41"/>
  <c r="F74" i="41"/>
  <c r="K64" i="48"/>
  <c r="G64" i="48" s="1"/>
  <c r="K310" i="48"/>
  <c r="G310" i="48" s="1"/>
  <c r="K556" i="48"/>
  <c r="G556" i="48" s="1"/>
  <c r="L392" i="48"/>
  <c r="H392" i="48" s="1"/>
  <c r="M556" i="48"/>
  <c r="I556" i="48" s="1"/>
  <c r="M64" i="48"/>
  <c r="I64" i="48" s="1"/>
  <c r="K146" i="48"/>
  <c r="G146" i="48" s="1"/>
  <c r="L310" i="48"/>
  <c r="H310" i="48" s="1"/>
  <c r="M474" i="48"/>
  <c r="I474" i="48" s="1"/>
  <c r="L228" i="48"/>
  <c r="H228" i="48" s="1"/>
  <c r="L146" i="48"/>
  <c r="H146" i="48" s="1"/>
  <c r="K392" i="48"/>
  <c r="G392" i="48" s="1"/>
  <c r="L474" i="48"/>
  <c r="H474" i="48" s="1"/>
  <c r="K228" i="48"/>
  <c r="G228" i="48" s="1"/>
  <c r="L64" i="48"/>
  <c r="H64" i="48" s="1"/>
  <c r="K474" i="48"/>
  <c r="G474" i="48" s="1"/>
  <c r="M146" i="48"/>
  <c r="I146" i="48" s="1"/>
  <c r="M392" i="48"/>
  <c r="I392" i="48" s="1"/>
  <c r="M228" i="48"/>
  <c r="I228" i="48" s="1"/>
  <c r="L556" i="48"/>
  <c r="H556" i="48" s="1"/>
  <c r="M310" i="48"/>
  <c r="I310" i="48" s="1"/>
  <c r="K72" i="41"/>
  <c r="L72" i="41"/>
  <c r="L65" i="52"/>
  <c r="H65" i="52" s="1"/>
  <c r="K229" i="54"/>
  <c r="G229" i="54" s="1"/>
  <c r="L65" i="56"/>
  <c r="H65" i="56" s="1"/>
  <c r="L65" i="53"/>
  <c r="H65" i="53" s="1"/>
  <c r="M65" i="55"/>
  <c r="I65" i="55" s="1"/>
  <c r="L147" i="59"/>
  <c r="H147" i="59" s="1"/>
  <c r="K229" i="58"/>
  <c r="G229" i="58" s="1"/>
  <c r="M147" i="59"/>
  <c r="I147" i="59" s="1"/>
  <c r="M147" i="53"/>
  <c r="I147" i="53" s="1"/>
  <c r="K147" i="52"/>
  <c r="G147" i="52" s="1"/>
  <c r="L311" i="53"/>
  <c r="H311" i="53" s="1"/>
  <c r="L311" i="55"/>
  <c r="H311" i="55" s="1"/>
  <c r="M393" i="54"/>
  <c r="I393" i="54" s="1"/>
  <c r="L229" i="52"/>
  <c r="H229" i="52" s="1"/>
  <c r="K393" i="53"/>
  <c r="G393" i="53" s="1"/>
  <c r="L311" i="50"/>
  <c r="H311" i="50" s="1"/>
  <c r="L393" i="55"/>
  <c r="H393" i="55" s="1"/>
  <c r="M311" i="59"/>
  <c r="I311" i="59" s="1"/>
  <c r="M475" i="56"/>
  <c r="I475" i="56" s="1"/>
  <c r="M475" i="55"/>
  <c r="I475" i="55" s="1"/>
  <c r="L557" i="51"/>
  <c r="H557" i="51" s="1"/>
  <c r="L393" i="59"/>
  <c r="H393" i="59" s="1"/>
  <c r="M475" i="53"/>
  <c r="I475" i="53" s="1"/>
  <c r="M475" i="59"/>
  <c r="I475" i="59" s="1"/>
  <c r="M475" i="50"/>
  <c r="I475" i="50" s="1"/>
  <c r="L557" i="52"/>
  <c r="H557" i="52" s="1"/>
  <c r="L65" i="50"/>
  <c r="H65" i="50" s="1"/>
  <c r="K147" i="50"/>
  <c r="G147" i="50" s="1"/>
  <c r="M229" i="50"/>
  <c r="I229" i="50" s="1"/>
  <c r="M393" i="56"/>
  <c r="I393" i="56" s="1"/>
  <c r="K393" i="52"/>
  <c r="G393" i="52" s="1"/>
  <c r="K557" i="53"/>
  <c r="G557" i="53" s="1"/>
  <c r="K557" i="50"/>
  <c r="G557" i="50" s="1"/>
  <c r="K65" i="50"/>
  <c r="G65" i="50" s="1"/>
  <c r="L147" i="58"/>
  <c r="H147" i="58" s="1"/>
  <c r="L229" i="53"/>
  <c r="H229" i="53" s="1"/>
  <c r="M311" i="55"/>
  <c r="I311" i="55" s="1"/>
  <c r="K311" i="50"/>
  <c r="G311" i="50" s="1"/>
  <c r="M557" i="58"/>
  <c r="I557" i="58" s="1"/>
  <c r="K557" i="59"/>
  <c r="G557" i="59" s="1"/>
  <c r="K147" i="55"/>
  <c r="G147" i="55" s="1"/>
  <c r="L229" i="54"/>
  <c r="H229" i="54" s="1"/>
  <c r="L229" i="55"/>
  <c r="H229" i="55" s="1"/>
  <c r="L229" i="59"/>
  <c r="H229" i="59" s="1"/>
  <c r="K311" i="59"/>
  <c r="G311" i="59" s="1"/>
  <c r="L475" i="56"/>
  <c r="H475" i="56" s="1"/>
  <c r="K475" i="59"/>
  <c r="G475" i="59" s="1"/>
  <c r="L65" i="51"/>
  <c r="H65" i="51" s="1"/>
  <c r="L147" i="50"/>
  <c r="H147" i="50" s="1"/>
  <c r="K229" i="57"/>
  <c r="G229" i="57" s="1"/>
  <c r="L393" i="56"/>
  <c r="H393" i="56" s="1"/>
  <c r="M557" i="55"/>
  <c r="I557" i="55" s="1"/>
  <c r="M557" i="56"/>
  <c r="I557" i="56" s="1"/>
  <c r="K65" i="52"/>
  <c r="G65" i="52" s="1"/>
  <c r="K65" i="51"/>
  <c r="G65" i="51" s="1"/>
  <c r="K65" i="57"/>
  <c r="G65" i="57" s="1"/>
  <c r="K147" i="51"/>
  <c r="G147" i="51" s="1"/>
  <c r="L65" i="58"/>
  <c r="H65" i="58" s="1"/>
  <c r="L147" i="57"/>
  <c r="H147" i="57" s="1"/>
  <c r="L147" i="52"/>
  <c r="H147" i="52" s="1"/>
  <c r="L229" i="56"/>
  <c r="H229" i="56" s="1"/>
  <c r="M229" i="56"/>
  <c r="I229" i="56" s="1"/>
  <c r="M147" i="57"/>
  <c r="I147" i="57" s="1"/>
  <c r="K311" i="51"/>
  <c r="G311" i="51" s="1"/>
  <c r="L311" i="58"/>
  <c r="H311" i="58" s="1"/>
  <c r="L311" i="56"/>
  <c r="H311" i="56" s="1"/>
  <c r="M229" i="59"/>
  <c r="I229" i="59" s="1"/>
  <c r="K393" i="56"/>
  <c r="G393" i="56" s="1"/>
  <c r="K311" i="57"/>
  <c r="G311" i="57" s="1"/>
  <c r="L311" i="59"/>
  <c r="H311" i="59" s="1"/>
  <c r="L393" i="58"/>
  <c r="H393" i="58" s="1"/>
  <c r="K475" i="53"/>
  <c r="G475" i="53" s="1"/>
  <c r="K557" i="55"/>
  <c r="G557" i="55" s="1"/>
  <c r="M393" i="52"/>
  <c r="I393" i="52" s="1"/>
  <c r="M557" i="51"/>
  <c r="I557" i="51" s="1"/>
  <c r="M557" i="53"/>
  <c r="I557" i="53" s="1"/>
  <c r="L557" i="57"/>
  <c r="H557" i="57" s="1"/>
  <c r="M557" i="52"/>
  <c r="I557" i="52" s="1"/>
  <c r="L557" i="59"/>
  <c r="H557" i="59" s="1"/>
  <c r="M65" i="59"/>
  <c r="I65" i="59" s="1"/>
  <c r="L65" i="55"/>
  <c r="H65" i="55" s="1"/>
  <c r="L147" i="53"/>
  <c r="H147" i="53" s="1"/>
  <c r="K311" i="56"/>
  <c r="G311" i="56" s="1"/>
  <c r="K311" i="52"/>
  <c r="G311" i="52" s="1"/>
  <c r="K393" i="50"/>
  <c r="G393" i="50" s="1"/>
  <c r="K557" i="57"/>
  <c r="G557" i="57" s="1"/>
  <c r="K65" i="53"/>
  <c r="G65" i="53" s="1"/>
  <c r="M229" i="51"/>
  <c r="I229" i="51" s="1"/>
  <c r="M311" i="53"/>
  <c r="I311" i="53" s="1"/>
  <c r="L393" i="51"/>
  <c r="H393" i="51" s="1"/>
  <c r="K475" i="56"/>
  <c r="G475" i="56" s="1"/>
  <c r="L393" i="52"/>
  <c r="H393" i="52" s="1"/>
  <c r="K65" i="58"/>
  <c r="G65" i="58" s="1"/>
  <c r="M229" i="58"/>
  <c r="I229" i="58" s="1"/>
  <c r="L311" i="51"/>
  <c r="H311" i="51" s="1"/>
  <c r="L475" i="54"/>
  <c r="H475" i="54" s="1"/>
  <c r="K475" i="51"/>
  <c r="G475" i="51" s="1"/>
  <c r="K475" i="57"/>
  <c r="G475" i="57" s="1"/>
  <c r="M65" i="52"/>
  <c r="I65" i="52" s="1"/>
  <c r="L229" i="51"/>
  <c r="H229" i="51" s="1"/>
  <c r="K147" i="56"/>
  <c r="G147" i="56" s="1"/>
  <c r="M311" i="58"/>
  <c r="I311" i="58" s="1"/>
  <c r="K475" i="54"/>
  <c r="G475" i="54" s="1"/>
  <c r="M393" i="59"/>
  <c r="I393" i="59" s="1"/>
  <c r="M475" i="52"/>
  <c r="I475" i="52" s="1"/>
  <c r="M147" i="51"/>
  <c r="I147" i="51" s="1"/>
  <c r="L65" i="54"/>
  <c r="H65" i="54" s="1"/>
  <c r="K65" i="56"/>
  <c r="G65" i="56" s="1"/>
  <c r="M65" i="53"/>
  <c r="I65" i="53" s="1"/>
  <c r="M65" i="54"/>
  <c r="I65" i="54" s="1"/>
  <c r="K229" i="51"/>
  <c r="G229" i="51" s="1"/>
  <c r="K311" i="54"/>
  <c r="G311" i="54" s="1"/>
  <c r="L147" i="56"/>
  <c r="H147" i="56" s="1"/>
  <c r="M147" i="52"/>
  <c r="I147" i="52" s="1"/>
  <c r="K229" i="55"/>
  <c r="G229" i="55" s="1"/>
  <c r="K229" i="50"/>
  <c r="G229" i="50" s="1"/>
  <c r="M311" i="51"/>
  <c r="I311" i="51" s="1"/>
  <c r="K229" i="52"/>
  <c r="G229" i="52" s="1"/>
  <c r="K393" i="51"/>
  <c r="G393" i="51" s="1"/>
  <c r="M393" i="58"/>
  <c r="I393" i="58" s="1"/>
  <c r="M311" i="52"/>
  <c r="I311" i="52" s="1"/>
  <c r="K393" i="55"/>
  <c r="G393" i="55" s="1"/>
  <c r="K393" i="58"/>
  <c r="G393" i="58" s="1"/>
  <c r="L557" i="53"/>
  <c r="H557" i="53" s="1"/>
  <c r="L557" i="58"/>
  <c r="H557" i="58" s="1"/>
  <c r="K475" i="58"/>
  <c r="G475" i="58" s="1"/>
  <c r="L475" i="58"/>
  <c r="H475" i="58" s="1"/>
  <c r="L557" i="56"/>
  <c r="H557" i="56" s="1"/>
  <c r="L475" i="50"/>
  <c r="H475" i="50" s="1"/>
  <c r="M557" i="50"/>
  <c r="I557" i="50" s="1"/>
  <c r="L475" i="57"/>
  <c r="H475" i="57" s="1"/>
  <c r="K65" i="54"/>
  <c r="G65" i="54" s="1"/>
  <c r="K147" i="57"/>
  <c r="G147" i="57" s="1"/>
  <c r="K147" i="53"/>
  <c r="G147" i="53" s="1"/>
  <c r="K311" i="58"/>
  <c r="G311" i="58" s="1"/>
  <c r="M311" i="50"/>
  <c r="I311" i="50" s="1"/>
  <c r="L475" i="55"/>
  <c r="H475" i="55" s="1"/>
  <c r="K557" i="52"/>
  <c r="G557" i="52" s="1"/>
  <c r="L65" i="59"/>
  <c r="H65" i="59" s="1"/>
  <c r="M229" i="55"/>
  <c r="I229" i="55" s="1"/>
  <c r="K393" i="54"/>
  <c r="G393" i="54" s="1"/>
  <c r="M393" i="55"/>
  <c r="I393" i="55" s="1"/>
  <c r="K475" i="55"/>
  <c r="G475" i="55" s="1"/>
  <c r="M557" i="59"/>
  <c r="I557" i="59" s="1"/>
  <c r="L65" i="57"/>
  <c r="H65" i="57" s="1"/>
  <c r="K229" i="53"/>
  <c r="G229" i="53" s="1"/>
  <c r="L229" i="50"/>
  <c r="H229" i="50" s="1"/>
  <c r="L393" i="53"/>
  <c r="H393" i="53" s="1"/>
  <c r="L475" i="51"/>
  <c r="H475" i="51" s="1"/>
  <c r="L393" i="57"/>
  <c r="H393" i="57" s="1"/>
  <c r="L147" i="51"/>
  <c r="H147" i="51" s="1"/>
  <c r="M65" i="57"/>
  <c r="I65" i="57" s="1"/>
  <c r="M147" i="54"/>
  <c r="I147" i="54" s="1"/>
  <c r="K229" i="59"/>
  <c r="G229" i="59" s="1"/>
  <c r="M393" i="51"/>
  <c r="I393" i="51" s="1"/>
  <c r="K557" i="58"/>
  <c r="G557" i="58" s="1"/>
  <c r="M557" i="57"/>
  <c r="I557" i="57" s="1"/>
  <c r="M65" i="50"/>
  <c r="I65" i="50" s="1"/>
  <c r="K65" i="59"/>
  <c r="G65" i="59" s="1"/>
  <c r="M65" i="56"/>
  <c r="I65" i="56" s="1"/>
  <c r="M147" i="55"/>
  <c r="I147" i="55" s="1"/>
  <c r="K147" i="58"/>
  <c r="G147" i="58" s="1"/>
  <c r="M229" i="54"/>
  <c r="I229" i="54" s="1"/>
  <c r="K147" i="59"/>
  <c r="G147" i="59" s="1"/>
  <c r="M229" i="53"/>
  <c r="I229" i="53" s="1"/>
  <c r="L147" i="54"/>
  <c r="H147" i="54" s="1"/>
  <c r="K147" i="54"/>
  <c r="G147" i="54" s="1"/>
  <c r="M147" i="56"/>
  <c r="I147" i="56" s="1"/>
  <c r="M229" i="57"/>
  <c r="I229" i="57" s="1"/>
  <c r="K311" i="55"/>
  <c r="G311" i="55" s="1"/>
  <c r="L393" i="54"/>
  <c r="H393" i="54" s="1"/>
  <c r="M393" i="53"/>
  <c r="I393" i="53" s="1"/>
  <c r="M475" i="54"/>
  <c r="I475" i="54" s="1"/>
  <c r="M311" i="57"/>
  <c r="I311" i="57" s="1"/>
  <c r="L311" i="57"/>
  <c r="H311" i="57" s="1"/>
  <c r="K557" i="51"/>
  <c r="G557" i="51" s="1"/>
  <c r="M475" i="51"/>
  <c r="I475" i="51" s="1"/>
  <c r="M393" i="50"/>
  <c r="I393" i="50" s="1"/>
  <c r="K393" i="57"/>
  <c r="G393" i="57" s="1"/>
  <c r="K393" i="59"/>
  <c r="G393" i="59" s="1"/>
  <c r="L475" i="53"/>
  <c r="H475" i="53" s="1"/>
  <c r="L475" i="59"/>
  <c r="H475" i="59" s="1"/>
  <c r="L557" i="50"/>
  <c r="H557" i="50" s="1"/>
  <c r="L475" i="52"/>
  <c r="H475" i="52" s="1"/>
  <c r="M65" i="58"/>
  <c r="I65" i="58" s="1"/>
  <c r="L311" i="54"/>
  <c r="H311" i="54" s="1"/>
  <c r="K311" i="53"/>
  <c r="G311" i="53" s="1"/>
  <c r="M557" i="54"/>
  <c r="I557" i="54" s="1"/>
  <c r="L557" i="55"/>
  <c r="H557" i="55" s="1"/>
  <c r="K557" i="56"/>
  <c r="G557" i="56" s="1"/>
  <c r="L147" i="55"/>
  <c r="H147" i="55" s="1"/>
  <c r="M147" i="50"/>
  <c r="I147" i="50" s="1"/>
  <c r="K229" i="56"/>
  <c r="G229" i="56" s="1"/>
  <c r="M229" i="52"/>
  <c r="I229" i="52" s="1"/>
  <c r="K557" i="54"/>
  <c r="G557" i="54" s="1"/>
  <c r="M475" i="58"/>
  <c r="I475" i="58" s="1"/>
  <c r="K475" i="50"/>
  <c r="G475" i="50" s="1"/>
  <c r="M65" i="51"/>
  <c r="I65" i="51" s="1"/>
  <c r="K65" i="55"/>
  <c r="G65" i="55" s="1"/>
  <c r="L229" i="58"/>
  <c r="H229" i="58" s="1"/>
  <c r="M311" i="56"/>
  <c r="I311" i="56" s="1"/>
  <c r="L311" i="52"/>
  <c r="H311" i="52" s="1"/>
  <c r="M393" i="57"/>
  <c r="I393" i="57" s="1"/>
  <c r="M475" i="57"/>
  <c r="I475" i="57" s="1"/>
  <c r="M147" i="58"/>
  <c r="I147" i="58" s="1"/>
  <c r="M311" i="54"/>
  <c r="I311" i="54" s="1"/>
  <c r="L229" i="57"/>
  <c r="H229" i="57" s="1"/>
  <c r="L557" i="54"/>
  <c r="H557" i="54" s="1"/>
  <c r="L393" i="50"/>
  <c r="H393" i="50" s="1"/>
  <c r="K475" i="52"/>
  <c r="G475" i="52" s="1"/>
  <c r="M64" i="49"/>
  <c r="I64" i="49" s="1"/>
  <c r="M228" i="47"/>
  <c r="I228" i="47" s="1"/>
  <c r="L228" i="49"/>
  <c r="H228" i="49" s="1"/>
  <c r="L556" i="47"/>
  <c r="H556" i="47" s="1"/>
  <c r="K556" i="49"/>
  <c r="G556" i="49" s="1"/>
  <c r="L474" i="47"/>
  <c r="H474" i="47" s="1"/>
  <c r="K474" i="47"/>
  <c r="G474" i="47" s="1"/>
  <c r="K146" i="47"/>
  <c r="G146" i="47" s="1"/>
  <c r="K392" i="49"/>
  <c r="G392" i="49" s="1"/>
  <c r="L310" i="47"/>
  <c r="H310" i="47" s="1"/>
  <c r="M64" i="47"/>
  <c r="I64" i="47" s="1"/>
  <c r="L228" i="47"/>
  <c r="H228" i="47" s="1"/>
  <c r="M392" i="47"/>
  <c r="I392" i="47" s="1"/>
  <c r="K556" i="47"/>
  <c r="G556" i="47" s="1"/>
  <c r="M556" i="49"/>
  <c r="I556" i="49" s="1"/>
  <c r="M146" i="49"/>
  <c r="I146" i="49" s="1"/>
  <c r="L556" i="49"/>
  <c r="H556" i="49" s="1"/>
  <c r="M310" i="47"/>
  <c r="I310" i="47" s="1"/>
  <c r="M228" i="49"/>
  <c r="I228" i="49" s="1"/>
  <c r="K64" i="47"/>
  <c r="G64" i="47" s="1"/>
  <c r="L474" i="49"/>
  <c r="H474" i="49" s="1"/>
  <c r="M146" i="47"/>
  <c r="I146" i="47" s="1"/>
  <c r="K228" i="47"/>
  <c r="G228" i="47" s="1"/>
  <c r="K392" i="47"/>
  <c r="G392" i="47" s="1"/>
  <c r="M310" i="49"/>
  <c r="I310" i="49" s="1"/>
  <c r="K474" i="49"/>
  <c r="G474" i="49" s="1"/>
  <c r="L64" i="49"/>
  <c r="H64" i="49" s="1"/>
  <c r="M392" i="49"/>
  <c r="I392" i="49" s="1"/>
  <c r="K228" i="49"/>
  <c r="G228" i="49" s="1"/>
  <c r="K310" i="47"/>
  <c r="G310" i="47" s="1"/>
  <c r="M556" i="47"/>
  <c r="I556" i="47" s="1"/>
  <c r="L64" i="47"/>
  <c r="H64" i="47" s="1"/>
  <c r="L146" i="47"/>
  <c r="H146" i="47" s="1"/>
  <c r="K146" i="49"/>
  <c r="G146" i="49" s="1"/>
  <c r="K310" i="49"/>
  <c r="G310" i="49" s="1"/>
  <c r="L310" i="49"/>
  <c r="H310" i="49" s="1"/>
  <c r="M474" i="49"/>
  <c r="I474" i="49" s="1"/>
  <c r="L146" i="49"/>
  <c r="H146" i="49" s="1"/>
  <c r="K64" i="49"/>
  <c r="G64" i="49" s="1"/>
  <c r="L392" i="49"/>
  <c r="H392" i="49" s="1"/>
  <c r="M474" i="47"/>
  <c r="I474" i="47" s="1"/>
  <c r="L392" i="47"/>
  <c r="H392" i="47" s="1"/>
  <c r="L311" i="61"/>
  <c r="H311" i="61" s="1"/>
  <c r="K721" i="61"/>
  <c r="G721" i="61" s="1"/>
  <c r="K393" i="61"/>
  <c r="G393" i="61" s="1"/>
  <c r="J65" i="61"/>
  <c r="F65" i="61" s="1"/>
  <c r="K475" i="61"/>
  <c r="G475" i="61" s="1"/>
  <c r="K557" i="61"/>
  <c r="G557" i="61" s="1"/>
  <c r="J803" i="61"/>
  <c r="F803" i="61" s="1"/>
  <c r="K147" i="61"/>
  <c r="G147" i="61" s="1"/>
  <c r="J147" i="61"/>
  <c r="F147" i="61" s="1"/>
  <c r="J557" i="61"/>
  <c r="F557" i="61" s="1"/>
  <c r="L639" i="61"/>
  <c r="H639" i="61" s="1"/>
  <c r="K639" i="61"/>
  <c r="G639" i="61" s="1"/>
  <c r="J721" i="61"/>
  <c r="F721" i="61" s="1"/>
  <c r="K311" i="61"/>
  <c r="G311" i="61" s="1"/>
  <c r="J475" i="61"/>
  <c r="F475" i="61" s="1"/>
  <c r="L65" i="61"/>
  <c r="H65" i="61" s="1"/>
  <c r="L475" i="61"/>
  <c r="H475" i="61" s="1"/>
  <c r="L147" i="61"/>
  <c r="H147" i="61" s="1"/>
  <c r="K65" i="61"/>
  <c r="G65" i="61" s="1"/>
  <c r="J639" i="61"/>
  <c r="F639" i="61" s="1"/>
  <c r="L393" i="61"/>
  <c r="H393" i="61" s="1"/>
  <c r="K885" i="61"/>
  <c r="G885" i="61" s="1"/>
  <c r="J885" i="61"/>
  <c r="F885" i="61" s="1"/>
  <c r="J311" i="61"/>
  <c r="F311" i="61" s="1"/>
  <c r="J229" i="61"/>
  <c r="F229" i="61" s="1"/>
  <c r="L557" i="61"/>
  <c r="H557" i="61" s="1"/>
  <c r="K803" i="61"/>
  <c r="G803" i="61" s="1"/>
  <c r="J393" i="61"/>
  <c r="F393" i="61" s="1"/>
  <c r="L885" i="61"/>
  <c r="H885" i="61" s="1"/>
  <c r="L721" i="61"/>
  <c r="H721" i="61" s="1"/>
  <c r="L229" i="61"/>
  <c r="H229" i="61" s="1"/>
  <c r="K229" i="61"/>
  <c r="G229" i="61" s="1"/>
  <c r="L803" i="61"/>
  <c r="H803" i="61" s="1"/>
  <c r="R73" i="41"/>
  <c r="N73" i="41"/>
  <c r="Q73" i="41"/>
  <c r="I73" i="41"/>
  <c r="O73" i="41"/>
  <c r="T73" i="41"/>
  <c r="S73" i="41"/>
  <c r="M73" i="41"/>
  <c r="J73" i="41"/>
  <c r="P73" i="41"/>
  <c r="G311" i="63"/>
  <c r="G147" i="63"/>
  <c r="G557" i="63"/>
  <c r="F147" i="63"/>
  <c r="H557" i="63"/>
  <c r="G229" i="63"/>
  <c r="F229" i="63"/>
  <c r="F311" i="63"/>
  <c r="F557" i="63"/>
  <c r="H311" i="63"/>
  <c r="H65" i="63"/>
  <c r="G65" i="63"/>
  <c r="F475" i="63"/>
  <c r="H393" i="63"/>
  <c r="G393" i="63"/>
  <c r="H229" i="63"/>
  <c r="F393" i="63"/>
  <c r="F65" i="63"/>
  <c r="H475" i="63"/>
  <c r="H147" i="63"/>
  <c r="G475" i="63"/>
  <c r="K477" i="45" l="1"/>
  <c r="G477" i="45" s="1"/>
  <c r="L313" i="45"/>
  <c r="H313" i="45" s="1"/>
  <c r="K313" i="45"/>
  <c r="G313" i="45" s="1"/>
  <c r="J641" i="45"/>
  <c r="F641" i="45" s="1"/>
  <c r="I149" i="42"/>
  <c r="G313" i="42"/>
  <c r="I559" i="42"/>
  <c r="H723" i="42"/>
  <c r="H969" i="42"/>
  <c r="G1215" i="42"/>
  <c r="L395" i="45"/>
  <c r="H395" i="45" s="1"/>
  <c r="I395" i="42"/>
  <c r="L67" i="45"/>
  <c r="H67" i="45" s="1"/>
  <c r="L477" i="45"/>
  <c r="H477" i="45" s="1"/>
  <c r="H887" i="42"/>
  <c r="J805" i="45"/>
  <c r="F805" i="45" s="1"/>
  <c r="G231" i="42"/>
  <c r="G1133" i="42"/>
  <c r="J477" i="45"/>
  <c r="F477" i="45" s="1"/>
  <c r="H477" i="42"/>
  <c r="J723" i="45"/>
  <c r="F723" i="45" s="1"/>
  <c r="K723" i="45"/>
  <c r="G723" i="45" s="1"/>
  <c r="J313" i="45"/>
  <c r="F313" i="45" s="1"/>
  <c r="J231" i="45"/>
  <c r="F231" i="45" s="1"/>
  <c r="H149" i="42"/>
  <c r="I313" i="42"/>
  <c r="G559" i="42"/>
  <c r="I805" i="42"/>
  <c r="I969" i="42"/>
  <c r="I1215" i="42"/>
  <c r="L559" i="45"/>
  <c r="H559" i="45" s="1"/>
  <c r="H231" i="42"/>
  <c r="I1051" i="42"/>
  <c r="L149" i="45"/>
  <c r="H149" i="45" s="1"/>
  <c r="I477" i="42"/>
  <c r="K149" i="45"/>
  <c r="G149" i="45" s="1"/>
  <c r="G477" i="42"/>
  <c r="K641" i="45"/>
  <c r="G641" i="45" s="1"/>
  <c r="I723" i="42"/>
  <c r="J887" i="45"/>
  <c r="F887" i="45" s="1"/>
  <c r="K231" i="45"/>
  <c r="G231" i="45" s="1"/>
  <c r="K887" i="45"/>
  <c r="G887" i="45" s="1"/>
  <c r="J67" i="45"/>
  <c r="F67" i="45" s="1"/>
  <c r="G149" i="42"/>
  <c r="G395" i="42"/>
  <c r="H559" i="42"/>
  <c r="G805" i="42"/>
  <c r="H1051" i="42"/>
  <c r="H1215" i="42"/>
  <c r="L641" i="45"/>
  <c r="H641" i="45" s="1"/>
  <c r="H641" i="42"/>
  <c r="K559" i="45"/>
  <c r="G559" i="45" s="1"/>
  <c r="I231" i="42"/>
  <c r="I1133" i="42"/>
  <c r="K395" i="45"/>
  <c r="G395" i="45" s="1"/>
  <c r="I67" i="42"/>
  <c r="G887" i="42"/>
  <c r="K805" i="45"/>
  <c r="G805" i="45" s="1"/>
  <c r="H313" i="42"/>
  <c r="H1133" i="42"/>
  <c r="J395" i="45"/>
  <c r="F395" i="45" s="1"/>
  <c r="L887" i="45"/>
  <c r="H887" i="45" s="1"/>
  <c r="J559" i="45"/>
  <c r="F559" i="45" s="1"/>
  <c r="K67" i="45"/>
  <c r="G67" i="45" s="1"/>
  <c r="G67" i="42"/>
  <c r="H395" i="42"/>
  <c r="G641" i="42"/>
  <c r="H805" i="42"/>
  <c r="G1051" i="42"/>
  <c r="L723" i="45"/>
  <c r="H723" i="45" s="1"/>
  <c r="I887" i="42"/>
  <c r="J149" i="45"/>
  <c r="F149" i="45" s="1"/>
  <c r="I641" i="42"/>
  <c r="L231" i="45"/>
  <c r="H231" i="45" s="1"/>
  <c r="G723" i="42"/>
  <c r="L805" i="45"/>
  <c r="H805" i="45" s="1"/>
  <c r="H67" i="42"/>
  <c r="G969" i="42"/>
  <c r="E75" i="41"/>
  <c r="G75" i="41"/>
  <c r="F75" i="41"/>
  <c r="H75" i="41"/>
  <c r="D76" i="41"/>
  <c r="J640" i="61"/>
  <c r="F640" i="61" s="1"/>
  <c r="K558" i="61"/>
  <c r="G558" i="61" s="1"/>
  <c r="L886" i="61"/>
  <c r="H886" i="61" s="1"/>
  <c r="J722" i="61"/>
  <c r="F722" i="61" s="1"/>
  <c r="K804" i="61"/>
  <c r="G804" i="61" s="1"/>
  <c r="J148" i="61"/>
  <c r="F148" i="61" s="1"/>
  <c r="K640" i="61"/>
  <c r="G640" i="61" s="1"/>
  <c r="J230" i="61"/>
  <c r="F230" i="61" s="1"/>
  <c r="L476" i="61"/>
  <c r="H476" i="61" s="1"/>
  <c r="J558" i="61"/>
  <c r="F558" i="61" s="1"/>
  <c r="L148" i="61"/>
  <c r="H148" i="61" s="1"/>
  <c r="K886" i="61"/>
  <c r="G886" i="61" s="1"/>
  <c r="J804" i="61"/>
  <c r="F804" i="61" s="1"/>
  <c r="L394" i="61"/>
  <c r="H394" i="61" s="1"/>
  <c r="L230" i="61"/>
  <c r="H230" i="61" s="1"/>
  <c r="J394" i="61"/>
  <c r="F394" i="61" s="1"/>
  <c r="J476" i="61"/>
  <c r="F476" i="61" s="1"/>
  <c r="L312" i="61"/>
  <c r="H312" i="61" s="1"/>
  <c r="K476" i="61"/>
  <c r="G476" i="61" s="1"/>
  <c r="J886" i="61"/>
  <c r="F886" i="61" s="1"/>
  <c r="K722" i="61"/>
  <c r="G722" i="61" s="1"/>
  <c r="J66" i="61"/>
  <c r="F66" i="61" s="1"/>
  <c r="L558" i="61"/>
  <c r="H558" i="61" s="1"/>
  <c r="J312" i="61"/>
  <c r="F312" i="61" s="1"/>
  <c r="L640" i="61"/>
  <c r="H640" i="61" s="1"/>
  <c r="K148" i="61"/>
  <c r="G148" i="61" s="1"/>
  <c r="K230" i="61"/>
  <c r="G230" i="61" s="1"/>
  <c r="K394" i="61"/>
  <c r="G394" i="61" s="1"/>
  <c r="L66" i="61"/>
  <c r="H66" i="61" s="1"/>
  <c r="K312" i="61"/>
  <c r="G312" i="61" s="1"/>
  <c r="L804" i="61"/>
  <c r="H804" i="61" s="1"/>
  <c r="K66" i="61"/>
  <c r="G66" i="61" s="1"/>
  <c r="L722" i="61"/>
  <c r="H722" i="61" s="1"/>
  <c r="N74" i="41"/>
  <c r="S74" i="41"/>
  <c r="Q74" i="41"/>
  <c r="J74" i="41"/>
  <c r="P74" i="41"/>
  <c r="R74" i="41"/>
  <c r="O74" i="41"/>
  <c r="T74" i="41"/>
  <c r="M74" i="41"/>
  <c r="I74" i="41"/>
  <c r="M65" i="48"/>
  <c r="I65" i="48" s="1"/>
  <c r="L147" i="48"/>
  <c r="H147" i="48" s="1"/>
  <c r="M475" i="48"/>
  <c r="I475" i="48" s="1"/>
  <c r="K229" i="48"/>
  <c r="G229" i="48" s="1"/>
  <c r="K65" i="48"/>
  <c r="G65" i="48" s="1"/>
  <c r="L311" i="48"/>
  <c r="H311" i="48" s="1"/>
  <c r="K557" i="48"/>
  <c r="G557" i="48" s="1"/>
  <c r="K147" i="48"/>
  <c r="G147" i="48" s="1"/>
  <c r="L557" i="48"/>
  <c r="H557" i="48" s="1"/>
  <c r="L65" i="48"/>
  <c r="H65" i="48" s="1"/>
  <c r="K311" i="48"/>
  <c r="G311" i="48" s="1"/>
  <c r="K475" i="48"/>
  <c r="G475" i="48" s="1"/>
  <c r="L475" i="48"/>
  <c r="H475" i="48" s="1"/>
  <c r="K393" i="48"/>
  <c r="G393" i="48" s="1"/>
  <c r="M229" i="48"/>
  <c r="I229" i="48" s="1"/>
  <c r="L229" i="48"/>
  <c r="H229" i="48" s="1"/>
  <c r="M311" i="48"/>
  <c r="I311" i="48" s="1"/>
  <c r="M557" i="48"/>
  <c r="I557" i="48" s="1"/>
  <c r="M393" i="48"/>
  <c r="I393" i="48" s="1"/>
  <c r="M147" i="48"/>
  <c r="I147" i="48" s="1"/>
  <c r="L393" i="48"/>
  <c r="H393" i="48" s="1"/>
  <c r="L73" i="41"/>
  <c r="K73" i="41"/>
  <c r="L66" i="50"/>
  <c r="H66" i="50" s="1"/>
  <c r="L66" i="55"/>
  <c r="H66" i="55" s="1"/>
  <c r="M66" i="57"/>
  <c r="I66" i="57" s="1"/>
  <c r="K148" i="51"/>
  <c r="G148" i="51" s="1"/>
  <c r="K66" i="54"/>
  <c r="G66" i="54" s="1"/>
  <c r="K66" i="51"/>
  <c r="G66" i="51" s="1"/>
  <c r="L230" i="50"/>
  <c r="H230" i="50" s="1"/>
  <c r="K148" i="55"/>
  <c r="G148" i="55" s="1"/>
  <c r="L148" i="56"/>
  <c r="H148" i="56" s="1"/>
  <c r="L230" i="53"/>
  <c r="H230" i="53" s="1"/>
  <c r="K230" i="51"/>
  <c r="G230" i="51" s="1"/>
  <c r="M312" i="59"/>
  <c r="I312" i="59" s="1"/>
  <c r="M230" i="51"/>
  <c r="I230" i="51" s="1"/>
  <c r="K312" i="53"/>
  <c r="G312" i="53" s="1"/>
  <c r="M312" i="55"/>
  <c r="I312" i="55" s="1"/>
  <c r="K312" i="51"/>
  <c r="G312" i="51" s="1"/>
  <c r="K394" i="53"/>
  <c r="G394" i="53" s="1"/>
  <c r="M476" i="50"/>
  <c r="I476" i="50" s="1"/>
  <c r="K394" i="55"/>
  <c r="G394" i="55" s="1"/>
  <c r="K394" i="51"/>
  <c r="G394" i="51" s="1"/>
  <c r="L558" i="50"/>
  <c r="H558" i="50" s="1"/>
  <c r="K476" i="59"/>
  <c r="G476" i="59" s="1"/>
  <c r="M558" i="59"/>
  <c r="I558" i="59" s="1"/>
  <c r="L476" i="55"/>
  <c r="H476" i="55" s="1"/>
  <c r="M558" i="55"/>
  <c r="I558" i="55" s="1"/>
  <c r="K476" i="55"/>
  <c r="G476" i="55" s="1"/>
  <c r="M66" i="54"/>
  <c r="I66" i="54" s="1"/>
  <c r="M148" i="52"/>
  <c r="I148" i="52" s="1"/>
  <c r="K312" i="54"/>
  <c r="G312" i="54" s="1"/>
  <c r="L312" i="55"/>
  <c r="H312" i="55" s="1"/>
  <c r="L394" i="51"/>
  <c r="H394" i="51" s="1"/>
  <c r="L476" i="58"/>
  <c r="H476" i="58" s="1"/>
  <c r="L148" i="53"/>
  <c r="H148" i="53" s="1"/>
  <c r="M148" i="57"/>
  <c r="I148" i="57" s="1"/>
  <c r="L230" i="51"/>
  <c r="H230" i="51" s="1"/>
  <c r="L394" i="59"/>
  <c r="H394" i="59" s="1"/>
  <c r="M394" i="51"/>
  <c r="I394" i="51" s="1"/>
  <c r="M476" i="58"/>
  <c r="I476" i="58" s="1"/>
  <c r="M476" i="51"/>
  <c r="I476" i="51" s="1"/>
  <c r="K66" i="55"/>
  <c r="G66" i="55" s="1"/>
  <c r="K230" i="58"/>
  <c r="G230" i="58" s="1"/>
  <c r="L312" i="53"/>
  <c r="H312" i="53" s="1"/>
  <c r="L312" i="52"/>
  <c r="H312" i="52" s="1"/>
  <c r="L394" i="56"/>
  <c r="H394" i="56" s="1"/>
  <c r="K476" i="58"/>
  <c r="G476" i="58" s="1"/>
  <c r="M66" i="50"/>
  <c r="I66" i="50" s="1"/>
  <c r="L148" i="57"/>
  <c r="H148" i="57" s="1"/>
  <c r="K148" i="52"/>
  <c r="G148" i="52" s="1"/>
  <c r="K312" i="50"/>
  <c r="G312" i="50" s="1"/>
  <c r="M394" i="54"/>
  <c r="I394" i="54" s="1"/>
  <c r="L476" i="54"/>
  <c r="H476" i="54" s="1"/>
  <c r="K558" i="57"/>
  <c r="G558" i="57" s="1"/>
  <c r="K148" i="50"/>
  <c r="G148" i="50" s="1"/>
  <c r="L230" i="54"/>
  <c r="H230" i="54" s="1"/>
  <c r="M66" i="56"/>
  <c r="I66" i="56" s="1"/>
  <c r="L66" i="59"/>
  <c r="H66" i="59" s="1"/>
  <c r="K148" i="57"/>
  <c r="G148" i="57" s="1"/>
  <c r="M66" i="58"/>
  <c r="I66" i="58" s="1"/>
  <c r="L230" i="57"/>
  <c r="H230" i="57" s="1"/>
  <c r="L148" i="55"/>
  <c r="H148" i="55" s="1"/>
  <c r="K148" i="59"/>
  <c r="G148" i="59" s="1"/>
  <c r="K230" i="59"/>
  <c r="G230" i="59" s="1"/>
  <c r="M312" i="50"/>
  <c r="I312" i="50" s="1"/>
  <c r="K230" i="56"/>
  <c r="G230" i="56" s="1"/>
  <c r="L230" i="52"/>
  <c r="H230" i="52" s="1"/>
  <c r="K312" i="57"/>
  <c r="G312" i="57" s="1"/>
  <c r="L312" i="56"/>
  <c r="H312" i="56" s="1"/>
  <c r="K312" i="55"/>
  <c r="G312" i="55" s="1"/>
  <c r="L394" i="57"/>
  <c r="H394" i="57" s="1"/>
  <c r="M558" i="53"/>
  <c r="I558" i="53" s="1"/>
  <c r="M394" i="56"/>
  <c r="I394" i="56" s="1"/>
  <c r="K476" i="53"/>
  <c r="G476" i="53" s="1"/>
  <c r="M558" i="54"/>
  <c r="I558" i="54" s="1"/>
  <c r="M394" i="52"/>
  <c r="I394" i="52" s="1"/>
  <c r="M558" i="57"/>
  <c r="I558" i="57" s="1"/>
  <c r="L558" i="52"/>
  <c r="H558" i="52" s="1"/>
  <c r="K476" i="52"/>
  <c r="G476" i="52" s="1"/>
  <c r="L476" i="51"/>
  <c r="H476" i="51" s="1"/>
  <c r="M66" i="59"/>
  <c r="I66" i="59" s="1"/>
  <c r="L230" i="58"/>
  <c r="H230" i="58" s="1"/>
  <c r="M230" i="56"/>
  <c r="I230" i="56" s="1"/>
  <c r="L394" i="53"/>
  <c r="H394" i="53" s="1"/>
  <c r="K394" i="56"/>
  <c r="G394" i="56" s="1"/>
  <c r="K558" i="52"/>
  <c r="G558" i="52" s="1"/>
  <c r="L148" i="50"/>
  <c r="H148" i="50" s="1"/>
  <c r="L148" i="58"/>
  <c r="H148" i="58" s="1"/>
  <c r="K230" i="53"/>
  <c r="G230" i="53" s="1"/>
  <c r="L312" i="59"/>
  <c r="H312" i="59" s="1"/>
  <c r="M394" i="57"/>
  <c r="I394" i="57" s="1"/>
  <c r="K476" i="54"/>
  <c r="G476" i="54" s="1"/>
  <c r="M558" i="50"/>
  <c r="I558" i="50" s="1"/>
  <c r="M66" i="51"/>
  <c r="I66" i="51" s="1"/>
  <c r="K148" i="58"/>
  <c r="G148" i="58" s="1"/>
  <c r="M148" i="59"/>
  <c r="I148" i="59" s="1"/>
  <c r="M312" i="58"/>
  <c r="I312" i="58" s="1"/>
  <c r="L394" i="54"/>
  <c r="H394" i="54" s="1"/>
  <c r="L476" i="57"/>
  <c r="H476" i="57" s="1"/>
  <c r="L476" i="52"/>
  <c r="H476" i="52" s="1"/>
  <c r="K148" i="53"/>
  <c r="G148" i="53" s="1"/>
  <c r="K230" i="50"/>
  <c r="G230" i="50" s="1"/>
  <c r="L312" i="54"/>
  <c r="H312" i="54" s="1"/>
  <c r="L394" i="50"/>
  <c r="H394" i="50" s="1"/>
  <c r="M476" i="53"/>
  <c r="I476" i="53" s="1"/>
  <c r="L476" i="50"/>
  <c r="H476" i="50" s="1"/>
  <c r="L558" i="56"/>
  <c r="H558" i="56" s="1"/>
  <c r="K66" i="50"/>
  <c r="G66" i="50" s="1"/>
  <c r="K230" i="54"/>
  <c r="G230" i="54" s="1"/>
  <c r="M66" i="55"/>
  <c r="I66" i="55" s="1"/>
  <c r="L148" i="51"/>
  <c r="H148" i="51" s="1"/>
  <c r="M148" i="53"/>
  <c r="I148" i="53" s="1"/>
  <c r="L66" i="58"/>
  <c r="H66" i="58" s="1"/>
  <c r="M230" i="50"/>
  <c r="I230" i="50" s="1"/>
  <c r="L148" i="59"/>
  <c r="H148" i="59" s="1"/>
  <c r="M230" i="53"/>
  <c r="I230" i="53" s="1"/>
  <c r="K148" i="56"/>
  <c r="G148" i="56" s="1"/>
  <c r="M312" i="53"/>
  <c r="I312" i="53" s="1"/>
  <c r="K230" i="52"/>
  <c r="G230" i="52" s="1"/>
  <c r="L312" i="58"/>
  <c r="H312" i="58" s="1"/>
  <c r="M394" i="50"/>
  <c r="I394" i="50" s="1"/>
  <c r="M312" i="52"/>
  <c r="I312" i="52" s="1"/>
  <c r="L312" i="51"/>
  <c r="H312" i="51" s="1"/>
  <c r="K312" i="52"/>
  <c r="G312" i="52" s="1"/>
  <c r="K558" i="54"/>
  <c r="G558" i="54" s="1"/>
  <c r="M476" i="54"/>
  <c r="I476" i="54" s="1"/>
  <c r="M476" i="57"/>
  <c r="I476" i="57" s="1"/>
  <c r="L394" i="52"/>
  <c r="H394" i="52" s="1"/>
  <c r="L558" i="58"/>
  <c r="H558" i="58" s="1"/>
  <c r="L476" i="59"/>
  <c r="H476" i="59" s="1"/>
  <c r="L558" i="51"/>
  <c r="H558" i="51" s="1"/>
  <c r="K476" i="56"/>
  <c r="G476" i="56" s="1"/>
  <c r="M476" i="55"/>
  <c r="I476" i="55" s="1"/>
  <c r="M148" i="51"/>
  <c r="I148" i="51" s="1"/>
  <c r="M148" i="58"/>
  <c r="I148" i="58" s="1"/>
  <c r="K148" i="54"/>
  <c r="G148" i="54" s="1"/>
  <c r="L230" i="55"/>
  <c r="H230" i="55" s="1"/>
  <c r="M394" i="53"/>
  <c r="I394" i="53" s="1"/>
  <c r="M394" i="55"/>
  <c r="I394" i="55" s="1"/>
  <c r="M558" i="51"/>
  <c r="I558" i="51" s="1"/>
  <c r="L66" i="53"/>
  <c r="H66" i="53" s="1"/>
  <c r="M230" i="59"/>
  <c r="I230" i="59" s="1"/>
  <c r="L312" i="50"/>
  <c r="H312" i="50" s="1"/>
  <c r="K394" i="57"/>
  <c r="G394" i="57" s="1"/>
  <c r="K394" i="52"/>
  <c r="G394" i="52" s="1"/>
  <c r="M476" i="52"/>
  <c r="I476" i="52" s="1"/>
  <c r="M230" i="54"/>
  <c r="I230" i="54" s="1"/>
  <c r="L66" i="51"/>
  <c r="H66" i="51" s="1"/>
  <c r="M148" i="56"/>
  <c r="I148" i="56" s="1"/>
  <c r="K230" i="55"/>
  <c r="G230" i="55" s="1"/>
  <c r="K394" i="59"/>
  <c r="G394" i="59" s="1"/>
  <c r="L558" i="57"/>
  <c r="H558" i="57" s="1"/>
  <c r="K558" i="55"/>
  <c r="G558" i="55" s="1"/>
  <c r="M66" i="53"/>
  <c r="I66" i="53" s="1"/>
  <c r="K66" i="53"/>
  <c r="G66" i="53" s="1"/>
  <c r="L148" i="54"/>
  <c r="H148" i="54" s="1"/>
  <c r="M312" i="57"/>
  <c r="I312" i="57" s="1"/>
  <c r="M312" i="51"/>
  <c r="I312" i="51" s="1"/>
  <c r="K476" i="50"/>
  <c r="G476" i="50" s="1"/>
  <c r="L476" i="56"/>
  <c r="H476" i="56" s="1"/>
  <c r="M148" i="50"/>
  <c r="I148" i="50" s="1"/>
  <c r="K66" i="52"/>
  <c r="G66" i="52" s="1"/>
  <c r="M66" i="52"/>
  <c r="I66" i="52" s="1"/>
  <c r="K66" i="59"/>
  <c r="G66" i="59" s="1"/>
  <c r="L66" i="56"/>
  <c r="H66" i="56" s="1"/>
  <c r="K66" i="58"/>
  <c r="G66" i="58" s="1"/>
  <c r="K230" i="57"/>
  <c r="G230" i="57" s="1"/>
  <c r="L148" i="52"/>
  <c r="H148" i="52" s="1"/>
  <c r="M230" i="57"/>
  <c r="I230" i="57" s="1"/>
  <c r="M148" i="54"/>
  <c r="I148" i="54" s="1"/>
  <c r="K312" i="59"/>
  <c r="G312" i="59" s="1"/>
  <c r="L230" i="56"/>
  <c r="H230" i="56" s="1"/>
  <c r="M230" i="55"/>
  <c r="I230" i="55" s="1"/>
  <c r="M394" i="59"/>
  <c r="I394" i="59" s="1"/>
  <c r="K394" i="54"/>
  <c r="G394" i="54" s="1"/>
  <c r="M394" i="58"/>
  <c r="I394" i="58" s="1"/>
  <c r="L394" i="58"/>
  <c r="H394" i="58" s="1"/>
  <c r="L558" i="59"/>
  <c r="H558" i="59" s="1"/>
  <c r="K558" i="53"/>
  <c r="G558" i="53" s="1"/>
  <c r="K558" i="50"/>
  <c r="G558" i="50" s="1"/>
  <c r="L558" i="54"/>
  <c r="H558" i="54" s="1"/>
  <c r="M476" i="59"/>
  <c r="I476" i="59" s="1"/>
  <c r="L394" i="55"/>
  <c r="H394" i="55" s="1"/>
  <c r="M476" i="56"/>
  <c r="I476" i="56" s="1"/>
  <c r="L558" i="55"/>
  <c r="H558" i="55" s="1"/>
  <c r="M558" i="52"/>
  <c r="I558" i="52" s="1"/>
  <c r="L66" i="57"/>
  <c r="H66" i="57" s="1"/>
  <c r="K66" i="56"/>
  <c r="G66" i="56" s="1"/>
  <c r="M312" i="54"/>
  <c r="I312" i="54" s="1"/>
  <c r="K394" i="50"/>
  <c r="G394" i="50" s="1"/>
  <c r="L558" i="53"/>
  <c r="H558" i="53" s="1"/>
  <c r="K476" i="57"/>
  <c r="G476" i="57" s="1"/>
  <c r="M558" i="56"/>
  <c r="I558" i="56" s="1"/>
  <c r="L66" i="54"/>
  <c r="H66" i="54" s="1"/>
  <c r="M148" i="55"/>
  <c r="I148" i="55" s="1"/>
  <c r="L312" i="57"/>
  <c r="H312" i="57" s="1"/>
  <c r="K312" i="56"/>
  <c r="G312" i="56" s="1"/>
  <c r="L476" i="53"/>
  <c r="H476" i="53" s="1"/>
  <c r="K558" i="51"/>
  <c r="G558" i="51" s="1"/>
  <c r="K66" i="57"/>
  <c r="G66" i="57" s="1"/>
  <c r="M230" i="58"/>
  <c r="I230" i="58" s="1"/>
  <c r="K312" i="58"/>
  <c r="G312" i="58" s="1"/>
  <c r="M312" i="56"/>
  <c r="I312" i="56" s="1"/>
  <c r="K558" i="59"/>
  <c r="G558" i="59" s="1"/>
  <c r="K558" i="58"/>
  <c r="G558" i="58" s="1"/>
  <c r="K476" i="51"/>
  <c r="G476" i="51" s="1"/>
  <c r="L66" i="52"/>
  <c r="H66" i="52" s="1"/>
  <c r="L230" i="59"/>
  <c r="H230" i="59" s="1"/>
  <c r="M230" i="52"/>
  <c r="I230" i="52" s="1"/>
  <c r="K394" i="58"/>
  <c r="G394" i="58" s="1"/>
  <c r="M558" i="58"/>
  <c r="I558" i="58" s="1"/>
  <c r="K558" i="56"/>
  <c r="G558" i="56" s="1"/>
  <c r="F394" i="63"/>
  <c r="H558" i="63"/>
  <c r="G148" i="63"/>
  <c r="F476" i="63"/>
  <c r="G66" i="63"/>
  <c r="F230" i="63"/>
  <c r="H66" i="63"/>
  <c r="G312" i="63"/>
  <c r="F148" i="63"/>
  <c r="G476" i="63"/>
  <c r="F66" i="63"/>
  <c r="H312" i="63"/>
  <c r="F312" i="63"/>
  <c r="F558" i="63"/>
  <c r="H476" i="63"/>
  <c r="H230" i="63"/>
  <c r="G558" i="63"/>
  <c r="G394" i="63"/>
  <c r="G230" i="63"/>
  <c r="H148" i="63"/>
  <c r="H394" i="63"/>
  <c r="H1459" i="42"/>
  <c r="H1623" i="42"/>
  <c r="G1869" i="42"/>
  <c r="G1295" i="42"/>
  <c r="G1787" i="42"/>
  <c r="G2033" i="42"/>
  <c r="H2033" i="42"/>
  <c r="G1459" i="42"/>
  <c r="H1705" i="42"/>
  <c r="H1869" i="42"/>
  <c r="I1951" i="42"/>
  <c r="I2033" i="42"/>
  <c r="H1377" i="42"/>
  <c r="G1623" i="42"/>
  <c r="H1295" i="42"/>
  <c r="I1459" i="42"/>
  <c r="I1705" i="42"/>
  <c r="G1951" i="42"/>
  <c r="H1787" i="42"/>
  <c r="G1541" i="42"/>
  <c r="I1623" i="42"/>
  <c r="I1377" i="42"/>
  <c r="I1295" i="42"/>
  <c r="I1541" i="42"/>
  <c r="G1705" i="42"/>
  <c r="H1951" i="42"/>
  <c r="H1541" i="42"/>
  <c r="G1377" i="42"/>
  <c r="I1787" i="42"/>
  <c r="I1869" i="42"/>
  <c r="L147" i="47"/>
  <c r="H147" i="47" s="1"/>
  <c r="L229" i="47"/>
  <c r="H229" i="47" s="1"/>
  <c r="M311" i="49"/>
  <c r="I311" i="49" s="1"/>
  <c r="M311" i="47"/>
  <c r="I311" i="47" s="1"/>
  <c r="L557" i="49"/>
  <c r="H557" i="49" s="1"/>
  <c r="K557" i="47"/>
  <c r="G557" i="47" s="1"/>
  <c r="K229" i="47"/>
  <c r="G229" i="47" s="1"/>
  <c r="M393" i="47"/>
  <c r="I393" i="47" s="1"/>
  <c r="K147" i="49"/>
  <c r="G147" i="49" s="1"/>
  <c r="L475" i="47"/>
  <c r="H475" i="47" s="1"/>
  <c r="M147" i="49"/>
  <c r="I147" i="49" s="1"/>
  <c r="M557" i="47"/>
  <c r="I557" i="47" s="1"/>
  <c r="K65" i="47"/>
  <c r="G65" i="47" s="1"/>
  <c r="K147" i="47"/>
  <c r="G147" i="47" s="1"/>
  <c r="K311" i="49"/>
  <c r="G311" i="49" s="1"/>
  <c r="L311" i="47"/>
  <c r="H311" i="47" s="1"/>
  <c r="M557" i="49"/>
  <c r="I557" i="49" s="1"/>
  <c r="L557" i="47"/>
  <c r="H557" i="47" s="1"/>
  <c r="M65" i="47"/>
  <c r="I65" i="47" s="1"/>
  <c r="K475" i="47"/>
  <c r="G475" i="47" s="1"/>
  <c r="K65" i="49"/>
  <c r="G65" i="49" s="1"/>
  <c r="M475" i="47"/>
  <c r="I475" i="47" s="1"/>
  <c r="M229" i="47"/>
  <c r="I229" i="47" s="1"/>
  <c r="M393" i="49"/>
  <c r="I393" i="49" s="1"/>
  <c r="M65" i="49"/>
  <c r="I65" i="49" s="1"/>
  <c r="M147" i="47"/>
  <c r="I147" i="47" s="1"/>
  <c r="L229" i="49"/>
  <c r="H229" i="49" s="1"/>
  <c r="K311" i="47"/>
  <c r="G311" i="47" s="1"/>
  <c r="K393" i="47"/>
  <c r="G393" i="47" s="1"/>
  <c r="K475" i="49"/>
  <c r="G475" i="49" s="1"/>
  <c r="L393" i="49"/>
  <c r="H393" i="49" s="1"/>
  <c r="K393" i="49"/>
  <c r="G393" i="49" s="1"/>
  <c r="L311" i="49"/>
  <c r="H311" i="49" s="1"/>
  <c r="L65" i="47"/>
  <c r="H65" i="47" s="1"/>
  <c r="L147" i="49"/>
  <c r="H147" i="49" s="1"/>
  <c r="M229" i="49"/>
  <c r="I229" i="49" s="1"/>
  <c r="L475" i="49"/>
  <c r="H475" i="49" s="1"/>
  <c r="M475" i="49"/>
  <c r="I475" i="49" s="1"/>
  <c r="K229" i="49"/>
  <c r="G229" i="49" s="1"/>
  <c r="L65" i="49"/>
  <c r="H65" i="49" s="1"/>
  <c r="K557" i="49"/>
  <c r="G557" i="49" s="1"/>
  <c r="L393" i="47"/>
  <c r="H393" i="47" s="1"/>
  <c r="M67" i="50" l="1"/>
  <c r="I67" i="50" s="1"/>
  <c r="K149" i="50"/>
  <c r="G149" i="50" s="1"/>
  <c r="M231" i="57"/>
  <c r="I231" i="57" s="1"/>
  <c r="L67" i="53"/>
  <c r="H67" i="53" s="1"/>
  <c r="M313" i="52"/>
  <c r="I313" i="52" s="1"/>
  <c r="K149" i="55"/>
  <c r="G149" i="55" s="1"/>
  <c r="L67" i="54"/>
  <c r="H67" i="54" s="1"/>
  <c r="L231" i="55"/>
  <c r="H231" i="55" s="1"/>
  <c r="M149" i="57"/>
  <c r="I149" i="57" s="1"/>
  <c r="M231" i="56"/>
  <c r="I231" i="56" s="1"/>
  <c r="L231" i="51"/>
  <c r="H231" i="51" s="1"/>
  <c r="M149" i="58"/>
  <c r="I149" i="58" s="1"/>
  <c r="M313" i="50"/>
  <c r="I313" i="50" s="1"/>
  <c r="K231" i="58"/>
  <c r="G231" i="58" s="1"/>
  <c r="L231" i="53"/>
  <c r="H231" i="53" s="1"/>
  <c r="K559" i="52"/>
  <c r="G559" i="52" s="1"/>
  <c r="M395" i="51"/>
  <c r="I395" i="51" s="1"/>
  <c r="K395" i="51"/>
  <c r="G395" i="51" s="1"/>
  <c r="L559" i="59"/>
  <c r="H559" i="59" s="1"/>
  <c r="K477" i="59"/>
  <c r="G477" i="59" s="1"/>
  <c r="K395" i="58"/>
  <c r="G395" i="58" s="1"/>
  <c r="M477" i="54"/>
  <c r="I477" i="54" s="1"/>
  <c r="M559" i="54"/>
  <c r="I559" i="54" s="1"/>
  <c r="M559" i="57"/>
  <c r="I559" i="57" s="1"/>
  <c r="L559" i="50"/>
  <c r="H559" i="50" s="1"/>
  <c r="K559" i="58"/>
  <c r="G559" i="58" s="1"/>
  <c r="M477" i="58"/>
  <c r="I477" i="58" s="1"/>
  <c r="M67" i="55"/>
  <c r="I67" i="55" s="1"/>
  <c r="K67" i="56"/>
  <c r="G67" i="56" s="1"/>
  <c r="M231" i="52"/>
  <c r="I231" i="52" s="1"/>
  <c r="M313" i="56"/>
  <c r="I313" i="56" s="1"/>
  <c r="K559" i="50"/>
  <c r="G559" i="50" s="1"/>
  <c r="M559" i="51"/>
  <c r="I559" i="51" s="1"/>
  <c r="L67" i="59"/>
  <c r="H67" i="59" s="1"/>
  <c r="L149" i="55"/>
  <c r="H149" i="55" s="1"/>
  <c r="L149" i="58"/>
  <c r="H149" i="58" s="1"/>
  <c r="M395" i="59"/>
  <c r="I395" i="59" s="1"/>
  <c r="K559" i="59"/>
  <c r="G559" i="59" s="1"/>
  <c r="M559" i="56"/>
  <c r="I559" i="56" s="1"/>
  <c r="L149" i="50"/>
  <c r="H149" i="50" s="1"/>
  <c r="M67" i="56"/>
  <c r="I67" i="56" s="1"/>
  <c r="M149" i="59"/>
  <c r="I149" i="59" s="1"/>
  <c r="M313" i="57"/>
  <c r="I313" i="57" s="1"/>
  <c r="M477" i="59"/>
  <c r="I477" i="59" s="1"/>
  <c r="L477" i="51"/>
  <c r="H477" i="51" s="1"/>
  <c r="L559" i="58"/>
  <c r="H559" i="58" s="1"/>
  <c r="M67" i="59"/>
  <c r="I67" i="59" s="1"/>
  <c r="K67" i="58"/>
  <c r="G67" i="58" s="1"/>
  <c r="L231" i="52"/>
  <c r="H231" i="52" s="1"/>
  <c r="L395" i="52"/>
  <c r="H395" i="52" s="1"/>
  <c r="L395" i="57"/>
  <c r="H395" i="57" s="1"/>
  <c r="L477" i="56"/>
  <c r="H477" i="56" s="1"/>
  <c r="K477" i="58"/>
  <c r="G477" i="58" s="1"/>
  <c r="K67" i="50"/>
  <c r="G67" i="50" s="1"/>
  <c r="L231" i="50"/>
  <c r="H231" i="50" s="1"/>
  <c r="M67" i="53"/>
  <c r="I67" i="53" s="1"/>
  <c r="K67" i="55"/>
  <c r="G67" i="55" s="1"/>
  <c r="K149" i="51"/>
  <c r="G149" i="51" s="1"/>
  <c r="K67" i="51"/>
  <c r="G67" i="51" s="1"/>
  <c r="L67" i="58"/>
  <c r="H67" i="58" s="1"/>
  <c r="L149" i="53"/>
  <c r="H149" i="53" s="1"/>
  <c r="M231" i="54"/>
  <c r="I231" i="54" s="1"/>
  <c r="K231" i="52"/>
  <c r="G231" i="52" s="1"/>
  <c r="M231" i="55"/>
  <c r="I231" i="55" s="1"/>
  <c r="M231" i="59"/>
  <c r="I231" i="59" s="1"/>
  <c r="M231" i="53"/>
  <c r="I231" i="53" s="1"/>
  <c r="L313" i="57"/>
  <c r="H313" i="57" s="1"/>
  <c r="M313" i="55"/>
  <c r="I313" i="55" s="1"/>
  <c r="L395" i="56"/>
  <c r="H395" i="56" s="1"/>
  <c r="M395" i="56"/>
  <c r="I395" i="56" s="1"/>
  <c r="M477" i="52"/>
  <c r="I477" i="52" s="1"/>
  <c r="K313" i="53"/>
  <c r="G313" i="53" s="1"/>
  <c r="L477" i="52"/>
  <c r="H477" i="52" s="1"/>
  <c r="M477" i="57"/>
  <c r="I477" i="57" s="1"/>
  <c r="L477" i="50"/>
  <c r="H477" i="50" s="1"/>
  <c r="L559" i="57"/>
  <c r="H559" i="57" s="1"/>
  <c r="K477" i="54"/>
  <c r="G477" i="54" s="1"/>
  <c r="M395" i="58"/>
  <c r="I395" i="58" s="1"/>
  <c r="M559" i="53"/>
  <c r="I559" i="53" s="1"/>
  <c r="L559" i="53"/>
  <c r="H559" i="53" s="1"/>
  <c r="K149" i="52"/>
  <c r="G149" i="52" s="1"/>
  <c r="K231" i="55"/>
  <c r="G231" i="55" s="1"/>
  <c r="M231" i="58"/>
  <c r="I231" i="58" s="1"/>
  <c r="K395" i="56"/>
  <c r="G395" i="56" s="1"/>
  <c r="L313" i="53"/>
  <c r="H313" i="53" s="1"/>
  <c r="K559" i="54"/>
  <c r="G559" i="54" s="1"/>
  <c r="M231" i="50"/>
  <c r="I231" i="50" s="1"/>
  <c r="K149" i="54"/>
  <c r="G149" i="54" s="1"/>
  <c r="K149" i="59"/>
  <c r="G149" i="59" s="1"/>
  <c r="L395" i="59"/>
  <c r="H395" i="59" s="1"/>
  <c r="L395" i="51"/>
  <c r="H395" i="51" s="1"/>
  <c r="M477" i="50"/>
  <c r="I477" i="50" s="1"/>
  <c r="M395" i="53"/>
  <c r="I395" i="53" s="1"/>
  <c r="M149" i="51"/>
  <c r="I149" i="51" s="1"/>
  <c r="M149" i="53"/>
  <c r="I149" i="53" s="1"/>
  <c r="K149" i="56"/>
  <c r="G149" i="56" s="1"/>
  <c r="K313" i="55"/>
  <c r="G313" i="55" s="1"/>
  <c r="L395" i="55"/>
  <c r="H395" i="55" s="1"/>
  <c r="M477" i="55"/>
  <c r="I477" i="55" s="1"/>
  <c r="K559" i="53"/>
  <c r="G559" i="53" s="1"/>
  <c r="M149" i="52"/>
  <c r="I149" i="52" s="1"/>
  <c r="K313" i="59"/>
  <c r="G313" i="59" s="1"/>
  <c r="L313" i="50"/>
  <c r="H313" i="50" s="1"/>
  <c r="K395" i="50"/>
  <c r="G395" i="50" s="1"/>
  <c r="M559" i="50"/>
  <c r="I559" i="50" s="1"/>
  <c r="M477" i="56"/>
  <c r="I477" i="56" s="1"/>
  <c r="K231" i="50"/>
  <c r="G231" i="50" s="1"/>
  <c r="M67" i="51"/>
  <c r="I67" i="51" s="1"/>
  <c r="L67" i="55"/>
  <c r="H67" i="55" s="1"/>
  <c r="M67" i="57"/>
  <c r="I67" i="57" s="1"/>
  <c r="M149" i="54"/>
  <c r="I149" i="54" s="1"/>
  <c r="L149" i="54"/>
  <c r="H149" i="54" s="1"/>
  <c r="K67" i="54"/>
  <c r="G67" i="54" s="1"/>
  <c r="L313" i="59"/>
  <c r="H313" i="59" s="1"/>
  <c r="L149" i="59"/>
  <c r="H149" i="59" s="1"/>
  <c r="L231" i="59"/>
  <c r="H231" i="59" s="1"/>
  <c r="K231" i="51"/>
  <c r="G231" i="51" s="1"/>
  <c r="M313" i="51"/>
  <c r="I313" i="51" s="1"/>
  <c r="K231" i="53"/>
  <c r="G231" i="53" s="1"/>
  <c r="L313" i="55"/>
  <c r="H313" i="55" s="1"/>
  <c r="M313" i="54"/>
  <c r="I313" i="54" s="1"/>
  <c r="M559" i="59"/>
  <c r="I559" i="59" s="1"/>
  <c r="L395" i="54"/>
  <c r="H395" i="54" s="1"/>
  <c r="L477" i="59"/>
  <c r="H477" i="59" s="1"/>
  <c r="K395" i="57"/>
  <c r="G395" i="57" s="1"/>
  <c r="M395" i="55"/>
  <c r="I395" i="55" s="1"/>
  <c r="L395" i="53"/>
  <c r="H395" i="53" s="1"/>
  <c r="K477" i="51"/>
  <c r="G477" i="51" s="1"/>
  <c r="K477" i="55"/>
  <c r="G477" i="55" s="1"/>
  <c r="L477" i="55"/>
  <c r="H477" i="55" s="1"/>
  <c r="K477" i="50"/>
  <c r="G477" i="50" s="1"/>
  <c r="M477" i="53"/>
  <c r="I477" i="53" s="1"/>
  <c r="K231" i="57"/>
  <c r="G231" i="57" s="1"/>
  <c r="K67" i="57"/>
  <c r="G67" i="57" s="1"/>
  <c r="L149" i="56"/>
  <c r="H149" i="56" s="1"/>
  <c r="L313" i="54"/>
  <c r="H313" i="54" s="1"/>
  <c r="M559" i="52"/>
  <c r="I559" i="52" s="1"/>
  <c r="K559" i="55"/>
  <c r="G559" i="55" s="1"/>
  <c r="L477" i="53"/>
  <c r="H477" i="53" s="1"/>
  <c r="K67" i="53"/>
  <c r="G67" i="53" s="1"/>
  <c r="K231" i="54"/>
  <c r="G231" i="54" s="1"/>
  <c r="K313" i="51"/>
  <c r="G313" i="51" s="1"/>
  <c r="M395" i="54"/>
  <c r="I395" i="54" s="1"/>
  <c r="L395" i="58"/>
  <c r="H395" i="58" s="1"/>
  <c r="K559" i="57"/>
  <c r="G559" i="57" s="1"/>
  <c r="L149" i="52"/>
  <c r="H149" i="52" s="1"/>
  <c r="M67" i="58"/>
  <c r="I67" i="58" s="1"/>
  <c r="M231" i="51"/>
  <c r="I231" i="51" s="1"/>
  <c r="K313" i="54"/>
  <c r="G313" i="54" s="1"/>
  <c r="M313" i="58"/>
  <c r="I313" i="58" s="1"/>
  <c r="K559" i="51"/>
  <c r="G559" i="51" s="1"/>
  <c r="K313" i="52"/>
  <c r="G313" i="52" s="1"/>
  <c r="K67" i="59"/>
  <c r="G67" i="59" s="1"/>
  <c r="K149" i="58"/>
  <c r="G149" i="58" s="1"/>
  <c r="K313" i="50"/>
  <c r="G313" i="50" s="1"/>
  <c r="K395" i="54"/>
  <c r="G395" i="54" s="1"/>
  <c r="L559" i="55"/>
  <c r="H559" i="55" s="1"/>
  <c r="K477" i="53"/>
  <c r="G477" i="53" s="1"/>
  <c r="L67" i="51"/>
  <c r="H67" i="51" s="1"/>
  <c r="L313" i="52"/>
  <c r="H313" i="52" s="1"/>
  <c r="L67" i="52"/>
  <c r="H67" i="52" s="1"/>
  <c r="K67" i="52"/>
  <c r="G67" i="52" s="1"/>
  <c r="L67" i="56"/>
  <c r="H67" i="56" s="1"/>
  <c r="L149" i="51"/>
  <c r="H149" i="51" s="1"/>
  <c r="M149" i="55"/>
  <c r="I149" i="55" s="1"/>
  <c r="K149" i="57"/>
  <c r="G149" i="57" s="1"/>
  <c r="L149" i="57"/>
  <c r="H149" i="57" s="1"/>
  <c r="L231" i="56"/>
  <c r="H231" i="56" s="1"/>
  <c r="M149" i="56"/>
  <c r="I149" i="56" s="1"/>
  <c r="L313" i="51"/>
  <c r="H313" i="51" s="1"/>
  <c r="K313" i="56"/>
  <c r="G313" i="56" s="1"/>
  <c r="M395" i="52"/>
  <c r="I395" i="52" s="1"/>
  <c r="K395" i="52"/>
  <c r="G395" i="52" s="1"/>
  <c r="L395" i="50"/>
  <c r="H395" i="50" s="1"/>
  <c r="K313" i="58"/>
  <c r="G313" i="58" s="1"/>
  <c r="M313" i="53"/>
  <c r="I313" i="53" s="1"/>
  <c r="M395" i="57"/>
  <c r="I395" i="57" s="1"/>
  <c r="K395" i="55"/>
  <c r="G395" i="55" s="1"/>
  <c r="M559" i="55"/>
  <c r="I559" i="55" s="1"/>
  <c r="L559" i="54"/>
  <c r="H559" i="54" s="1"/>
  <c r="K477" i="56"/>
  <c r="G477" i="56" s="1"/>
  <c r="L559" i="56"/>
  <c r="H559" i="56" s="1"/>
  <c r="M477" i="51"/>
  <c r="I477" i="51" s="1"/>
  <c r="M559" i="58"/>
  <c r="I559" i="58" s="1"/>
  <c r="L67" i="50"/>
  <c r="H67" i="50" s="1"/>
  <c r="M149" i="50"/>
  <c r="I149" i="50" s="1"/>
  <c r="L231" i="54"/>
  <c r="H231" i="54" s="1"/>
  <c r="K395" i="59"/>
  <c r="G395" i="59" s="1"/>
  <c r="M395" i="50"/>
  <c r="I395" i="50" s="1"/>
  <c r="K395" i="53"/>
  <c r="G395" i="53" s="1"/>
  <c r="L477" i="57"/>
  <c r="H477" i="57" s="1"/>
  <c r="M67" i="52"/>
  <c r="I67" i="52" s="1"/>
  <c r="M67" i="54"/>
  <c r="I67" i="54" s="1"/>
  <c r="K231" i="59"/>
  <c r="G231" i="59" s="1"/>
  <c r="K313" i="57"/>
  <c r="G313" i="57" s="1"/>
  <c r="K477" i="52"/>
  <c r="G477" i="52" s="1"/>
  <c r="L477" i="54"/>
  <c r="H477" i="54" s="1"/>
  <c r="L477" i="58"/>
  <c r="H477" i="58" s="1"/>
  <c r="L67" i="57"/>
  <c r="H67" i="57" s="1"/>
  <c r="K231" i="56"/>
  <c r="G231" i="56" s="1"/>
  <c r="L231" i="58"/>
  <c r="H231" i="58" s="1"/>
  <c r="L313" i="58"/>
  <c r="H313" i="58" s="1"/>
  <c r="K477" i="57"/>
  <c r="G477" i="57" s="1"/>
  <c r="K559" i="56"/>
  <c r="G559" i="56" s="1"/>
  <c r="L231" i="57"/>
  <c r="H231" i="57" s="1"/>
  <c r="M313" i="59"/>
  <c r="I313" i="59" s="1"/>
  <c r="K149" i="53"/>
  <c r="G149" i="53" s="1"/>
  <c r="L313" i="56"/>
  <c r="H313" i="56" s="1"/>
  <c r="L559" i="52"/>
  <c r="H559" i="52" s="1"/>
  <c r="L559" i="51"/>
  <c r="H559" i="51" s="1"/>
  <c r="M66" i="49"/>
  <c r="I66" i="49" s="1"/>
  <c r="L66" i="47"/>
  <c r="H66" i="47" s="1"/>
  <c r="K312" i="47"/>
  <c r="G312" i="47" s="1"/>
  <c r="L558" i="47"/>
  <c r="H558" i="47" s="1"/>
  <c r="M558" i="47"/>
  <c r="I558" i="47" s="1"/>
  <c r="L230" i="47"/>
  <c r="H230" i="47" s="1"/>
  <c r="L66" i="49"/>
  <c r="H66" i="49" s="1"/>
  <c r="L476" i="47"/>
  <c r="H476" i="47" s="1"/>
  <c r="K230" i="47"/>
  <c r="G230" i="47" s="1"/>
  <c r="K312" i="49"/>
  <c r="G312" i="49" s="1"/>
  <c r="L148" i="47"/>
  <c r="H148" i="47" s="1"/>
  <c r="L230" i="49"/>
  <c r="H230" i="49" s="1"/>
  <c r="M230" i="49"/>
  <c r="I230" i="49" s="1"/>
  <c r="K394" i="49"/>
  <c r="G394" i="49" s="1"/>
  <c r="L476" i="49"/>
  <c r="H476" i="49" s="1"/>
  <c r="L394" i="49"/>
  <c r="H394" i="49" s="1"/>
  <c r="L312" i="47"/>
  <c r="H312" i="47" s="1"/>
  <c r="L394" i="47"/>
  <c r="H394" i="47" s="1"/>
  <c r="M148" i="47"/>
  <c r="I148" i="47" s="1"/>
  <c r="K66" i="49"/>
  <c r="G66" i="49" s="1"/>
  <c r="K230" i="49"/>
  <c r="G230" i="49" s="1"/>
  <c r="K394" i="47"/>
  <c r="G394" i="47" s="1"/>
  <c r="M394" i="49"/>
  <c r="I394" i="49" s="1"/>
  <c r="M558" i="49"/>
  <c r="I558" i="49" s="1"/>
  <c r="M312" i="49"/>
  <c r="I312" i="49" s="1"/>
  <c r="K66" i="47"/>
  <c r="G66" i="47" s="1"/>
  <c r="K476" i="49"/>
  <c r="G476" i="49" s="1"/>
  <c r="M66" i="47"/>
  <c r="I66" i="47" s="1"/>
  <c r="M476" i="49"/>
  <c r="I476" i="49" s="1"/>
  <c r="M312" i="47"/>
  <c r="I312" i="47" s="1"/>
  <c r="M148" i="49"/>
  <c r="I148" i="49" s="1"/>
  <c r="M230" i="47"/>
  <c r="I230" i="47" s="1"/>
  <c r="M394" i="47"/>
  <c r="I394" i="47" s="1"/>
  <c r="M476" i="47"/>
  <c r="I476" i="47" s="1"/>
  <c r="L558" i="49"/>
  <c r="H558" i="49" s="1"/>
  <c r="L148" i="49"/>
  <c r="H148" i="49" s="1"/>
  <c r="K558" i="49"/>
  <c r="G558" i="49" s="1"/>
  <c r="L312" i="49"/>
  <c r="H312" i="49" s="1"/>
  <c r="K148" i="47"/>
  <c r="G148" i="47" s="1"/>
  <c r="K476" i="47"/>
  <c r="G476" i="47" s="1"/>
  <c r="K148" i="49"/>
  <c r="G148" i="49" s="1"/>
  <c r="K558" i="47"/>
  <c r="G558" i="47" s="1"/>
  <c r="I1378" i="42"/>
  <c r="I1542" i="42"/>
  <c r="H1788" i="42"/>
  <c r="G1952" i="42"/>
  <c r="G1706" i="42"/>
  <c r="H1296" i="42"/>
  <c r="H1706" i="42"/>
  <c r="H1952" i="42"/>
  <c r="G1378" i="42"/>
  <c r="I1624" i="42"/>
  <c r="I1788" i="42"/>
  <c r="I1952" i="42"/>
  <c r="I1706" i="42"/>
  <c r="H2034" i="42"/>
  <c r="H1542" i="42"/>
  <c r="H1378" i="42"/>
  <c r="H1624" i="42"/>
  <c r="G1870" i="42"/>
  <c r="I2034" i="42"/>
  <c r="H1870" i="42"/>
  <c r="I1460" i="42"/>
  <c r="G1296" i="42"/>
  <c r="G1788" i="42"/>
  <c r="G1460" i="42"/>
  <c r="G1624" i="42"/>
  <c r="I1870" i="42"/>
  <c r="H1460" i="42"/>
  <c r="G2034" i="42"/>
  <c r="G1542" i="42"/>
  <c r="I1296" i="42"/>
  <c r="L724" i="45"/>
  <c r="H724" i="45" s="1"/>
  <c r="J396" i="45"/>
  <c r="F396" i="45" s="1"/>
  <c r="J478" i="45"/>
  <c r="F478" i="45" s="1"/>
  <c r="L642" i="45"/>
  <c r="H642" i="45" s="1"/>
  <c r="G150" i="42"/>
  <c r="H232" i="42"/>
  <c r="G478" i="42"/>
  <c r="I724" i="42"/>
  <c r="G888" i="42"/>
  <c r="I1134" i="42"/>
  <c r="L232" i="45"/>
  <c r="H232" i="45" s="1"/>
  <c r="G560" i="42"/>
  <c r="L888" i="45"/>
  <c r="H888" i="45" s="1"/>
  <c r="G396" i="42"/>
  <c r="J724" i="45"/>
  <c r="F724" i="45" s="1"/>
  <c r="I888" i="42"/>
  <c r="K888" i="45"/>
  <c r="G888" i="45" s="1"/>
  <c r="I232" i="42"/>
  <c r="G1134" i="42"/>
  <c r="L68" i="45"/>
  <c r="H68" i="45" s="1"/>
  <c r="K478" i="45"/>
  <c r="G478" i="45" s="1"/>
  <c r="J150" i="45"/>
  <c r="F150" i="45" s="1"/>
  <c r="J314" i="45"/>
  <c r="F314" i="45" s="1"/>
  <c r="H150" i="42"/>
  <c r="G314" i="42"/>
  <c r="I478" i="42"/>
  <c r="G724" i="42"/>
  <c r="G970" i="42"/>
  <c r="H1134" i="42"/>
  <c r="J232" i="45"/>
  <c r="F232" i="45" s="1"/>
  <c r="H396" i="42"/>
  <c r="H1216" i="42"/>
  <c r="L560" i="45"/>
  <c r="H560" i="45" s="1"/>
  <c r="H806" i="42"/>
  <c r="K232" i="45"/>
  <c r="G232" i="45" s="1"/>
  <c r="G232" i="42"/>
  <c r="I1052" i="42"/>
  <c r="K68" i="45"/>
  <c r="G68" i="45" s="1"/>
  <c r="I642" i="42"/>
  <c r="L478" i="45"/>
  <c r="H478" i="45" s="1"/>
  <c r="K150" i="45"/>
  <c r="G150" i="45" s="1"/>
  <c r="K396" i="45"/>
  <c r="G396" i="45" s="1"/>
  <c r="J560" i="45"/>
  <c r="F560" i="45" s="1"/>
  <c r="I150" i="42"/>
  <c r="H314" i="42"/>
  <c r="H560" i="42"/>
  <c r="H724" i="42"/>
  <c r="I970" i="42"/>
  <c r="I1216" i="42"/>
  <c r="K560" i="45"/>
  <c r="G560" i="45" s="1"/>
  <c r="G68" i="42"/>
  <c r="G1052" i="42"/>
  <c r="J888" i="45"/>
  <c r="F888" i="45" s="1"/>
  <c r="H642" i="42"/>
  <c r="K806" i="45"/>
  <c r="G806" i="45" s="1"/>
  <c r="I396" i="42"/>
  <c r="J642" i="45"/>
  <c r="F642" i="45" s="1"/>
  <c r="K642" i="45"/>
  <c r="G642" i="45" s="1"/>
  <c r="H888" i="42"/>
  <c r="K314" i="45"/>
  <c r="G314" i="45" s="1"/>
  <c r="L396" i="45"/>
  <c r="H396" i="45" s="1"/>
  <c r="L314" i="45"/>
  <c r="H314" i="45" s="1"/>
  <c r="K724" i="45"/>
  <c r="G724" i="45" s="1"/>
  <c r="I68" i="42"/>
  <c r="I314" i="42"/>
  <c r="I560" i="42"/>
  <c r="I806" i="42"/>
  <c r="H970" i="42"/>
  <c r="G1216" i="42"/>
  <c r="J68" i="45"/>
  <c r="F68" i="45" s="1"/>
  <c r="G806" i="42"/>
  <c r="L150" i="45"/>
  <c r="H150" i="45" s="1"/>
  <c r="H68" i="42"/>
  <c r="H1052" i="42"/>
  <c r="J806" i="45"/>
  <c r="F806" i="45" s="1"/>
  <c r="G642" i="42"/>
  <c r="L806" i="45"/>
  <c r="H806" i="45" s="1"/>
  <c r="H478" i="42"/>
  <c r="E76" i="41"/>
  <c r="F76" i="41"/>
  <c r="H76" i="41"/>
  <c r="D77" i="41"/>
  <c r="G76" i="41"/>
  <c r="M230" i="48"/>
  <c r="I230" i="48" s="1"/>
  <c r="L394" i="48"/>
  <c r="H394" i="48" s="1"/>
  <c r="M312" i="48"/>
  <c r="I312" i="48" s="1"/>
  <c r="M148" i="48"/>
  <c r="I148" i="48" s="1"/>
  <c r="K476" i="48"/>
  <c r="G476" i="48" s="1"/>
  <c r="K230" i="48"/>
  <c r="G230" i="48" s="1"/>
  <c r="K558" i="48"/>
  <c r="G558" i="48" s="1"/>
  <c r="L66" i="48"/>
  <c r="H66" i="48" s="1"/>
  <c r="L476" i="48"/>
  <c r="H476" i="48" s="1"/>
  <c r="M394" i="48"/>
  <c r="I394" i="48" s="1"/>
  <c r="M66" i="48"/>
  <c r="I66" i="48" s="1"/>
  <c r="L230" i="48"/>
  <c r="H230" i="48" s="1"/>
  <c r="M476" i="48"/>
  <c r="I476" i="48" s="1"/>
  <c r="L312" i="48"/>
  <c r="H312" i="48" s="1"/>
  <c r="K148" i="48"/>
  <c r="G148" i="48" s="1"/>
  <c r="K66" i="48"/>
  <c r="G66" i="48" s="1"/>
  <c r="K312" i="48"/>
  <c r="G312" i="48" s="1"/>
  <c r="M558" i="48"/>
  <c r="I558" i="48" s="1"/>
  <c r="L558" i="48"/>
  <c r="H558" i="48" s="1"/>
  <c r="K394" i="48"/>
  <c r="G394" i="48" s="1"/>
  <c r="L148" i="48"/>
  <c r="H148" i="48" s="1"/>
  <c r="L74" i="41"/>
  <c r="K74" i="41"/>
  <c r="J231" i="61"/>
  <c r="F231" i="61" s="1"/>
  <c r="L805" i="61"/>
  <c r="H805" i="61" s="1"/>
  <c r="L149" i="61"/>
  <c r="H149" i="61" s="1"/>
  <c r="L887" i="61"/>
  <c r="H887" i="61" s="1"/>
  <c r="L641" i="61"/>
  <c r="H641" i="61" s="1"/>
  <c r="L477" i="61"/>
  <c r="H477" i="61" s="1"/>
  <c r="L559" i="61"/>
  <c r="H559" i="61" s="1"/>
  <c r="L67" i="61"/>
  <c r="H67" i="61" s="1"/>
  <c r="J477" i="61"/>
  <c r="F477" i="61" s="1"/>
  <c r="J641" i="61"/>
  <c r="F641" i="61" s="1"/>
  <c r="K559" i="61"/>
  <c r="G559" i="61" s="1"/>
  <c r="K149" i="61"/>
  <c r="G149" i="61" s="1"/>
  <c r="L231" i="61"/>
  <c r="H231" i="61" s="1"/>
  <c r="K887" i="61"/>
  <c r="G887" i="61" s="1"/>
  <c r="K313" i="61"/>
  <c r="G313" i="61" s="1"/>
  <c r="J559" i="61"/>
  <c r="F559" i="61" s="1"/>
  <c r="L395" i="61"/>
  <c r="H395" i="61" s="1"/>
  <c r="K395" i="61"/>
  <c r="G395" i="61" s="1"/>
  <c r="K805" i="61"/>
  <c r="G805" i="61" s="1"/>
  <c r="K723" i="61"/>
  <c r="G723" i="61" s="1"/>
  <c r="K67" i="61"/>
  <c r="G67" i="61" s="1"/>
  <c r="J149" i="61"/>
  <c r="F149" i="61" s="1"/>
  <c r="J395" i="61"/>
  <c r="F395" i="61" s="1"/>
  <c r="K641" i="61"/>
  <c r="G641" i="61" s="1"/>
  <c r="L723" i="61"/>
  <c r="H723" i="61" s="1"/>
  <c r="L313" i="61"/>
  <c r="H313" i="61" s="1"/>
  <c r="J805" i="61"/>
  <c r="F805" i="61" s="1"/>
  <c r="J723" i="61"/>
  <c r="F723" i="61" s="1"/>
  <c r="J887" i="61"/>
  <c r="F887" i="61" s="1"/>
  <c r="J313" i="61"/>
  <c r="F313" i="61" s="1"/>
  <c r="J67" i="61"/>
  <c r="F67" i="61" s="1"/>
  <c r="K231" i="61"/>
  <c r="G231" i="61" s="1"/>
  <c r="K477" i="61"/>
  <c r="G477" i="61" s="1"/>
  <c r="R75" i="41"/>
  <c r="M75" i="41"/>
  <c r="T75" i="41"/>
  <c r="I75" i="41"/>
  <c r="S75" i="41"/>
  <c r="N75" i="41"/>
  <c r="P75" i="41"/>
  <c r="Q75" i="41"/>
  <c r="O75" i="41"/>
  <c r="J75" i="41"/>
  <c r="G559" i="63"/>
  <c r="G149" i="63"/>
  <c r="F477" i="63"/>
  <c r="F559" i="63"/>
  <c r="H395" i="63"/>
  <c r="F67" i="63"/>
  <c r="H67" i="63"/>
  <c r="H559" i="63"/>
  <c r="G477" i="63"/>
  <c r="F395" i="63"/>
  <c r="H149" i="63"/>
  <c r="H313" i="63"/>
  <c r="F149" i="63"/>
  <c r="G313" i="63"/>
  <c r="H477" i="63"/>
  <c r="H231" i="63"/>
  <c r="F231" i="63"/>
  <c r="G395" i="63"/>
  <c r="F313" i="63"/>
  <c r="G67" i="63"/>
  <c r="G231" i="63"/>
  <c r="K68" i="50" l="1"/>
  <c r="G68" i="50" s="1"/>
  <c r="K150" i="52"/>
  <c r="G150" i="52" s="1"/>
  <c r="M68" i="58"/>
  <c r="I68" i="58" s="1"/>
  <c r="M68" i="59"/>
  <c r="I68" i="59" s="1"/>
  <c r="L68" i="58"/>
  <c r="H68" i="58" s="1"/>
  <c r="M68" i="57"/>
  <c r="I68" i="57" s="1"/>
  <c r="M150" i="59"/>
  <c r="I150" i="59" s="1"/>
  <c r="M150" i="58"/>
  <c r="I150" i="58" s="1"/>
  <c r="M232" i="56"/>
  <c r="I232" i="56" s="1"/>
  <c r="L232" i="51"/>
  <c r="H232" i="51" s="1"/>
  <c r="K232" i="50"/>
  <c r="G232" i="50" s="1"/>
  <c r="K314" i="56"/>
  <c r="G314" i="56" s="1"/>
  <c r="K232" i="58"/>
  <c r="G232" i="58" s="1"/>
  <c r="M314" i="51"/>
  <c r="I314" i="51" s="1"/>
  <c r="K396" i="55"/>
  <c r="G396" i="55" s="1"/>
  <c r="K396" i="57"/>
  <c r="G396" i="57" s="1"/>
  <c r="K396" i="53"/>
  <c r="G396" i="53" s="1"/>
  <c r="L478" i="57"/>
  <c r="H478" i="57" s="1"/>
  <c r="K396" i="59"/>
  <c r="G396" i="59" s="1"/>
  <c r="L396" i="51"/>
  <c r="H396" i="51" s="1"/>
  <c r="L396" i="52"/>
  <c r="H396" i="52" s="1"/>
  <c r="M478" i="51"/>
  <c r="I478" i="51" s="1"/>
  <c r="K478" i="58"/>
  <c r="G478" i="58" s="1"/>
  <c r="K478" i="59"/>
  <c r="G478" i="59" s="1"/>
  <c r="K560" i="59"/>
  <c r="G560" i="59" s="1"/>
  <c r="M478" i="52"/>
  <c r="I478" i="52" s="1"/>
  <c r="M560" i="51"/>
  <c r="I560" i="51" s="1"/>
  <c r="K68" i="58"/>
  <c r="G68" i="58" s="1"/>
  <c r="K68" i="57"/>
  <c r="G68" i="57" s="1"/>
  <c r="L232" i="54"/>
  <c r="H232" i="54" s="1"/>
  <c r="L314" i="50"/>
  <c r="H314" i="50" s="1"/>
  <c r="M478" i="57"/>
  <c r="I478" i="57" s="1"/>
  <c r="M396" i="51"/>
  <c r="I396" i="51" s="1"/>
  <c r="K560" i="53"/>
  <c r="G560" i="53" s="1"/>
  <c r="K68" i="52"/>
  <c r="G68" i="52" s="1"/>
  <c r="M150" i="53"/>
  <c r="I150" i="53" s="1"/>
  <c r="K232" i="53"/>
  <c r="G232" i="53" s="1"/>
  <c r="K314" i="59"/>
  <c r="G314" i="59" s="1"/>
  <c r="M478" i="56"/>
  <c r="I478" i="56" s="1"/>
  <c r="M560" i="53"/>
  <c r="I560" i="53" s="1"/>
  <c r="K68" i="56"/>
  <c r="G68" i="56" s="1"/>
  <c r="K150" i="51"/>
  <c r="G150" i="51" s="1"/>
  <c r="M232" i="54"/>
  <c r="I232" i="54" s="1"/>
  <c r="L314" i="54"/>
  <c r="H314" i="54" s="1"/>
  <c r="K396" i="54"/>
  <c r="G396" i="54" s="1"/>
  <c r="L560" i="53"/>
  <c r="H560" i="53" s="1"/>
  <c r="M68" i="54"/>
  <c r="I68" i="54" s="1"/>
  <c r="K232" i="54"/>
  <c r="G232" i="54" s="1"/>
  <c r="M314" i="52"/>
  <c r="I314" i="52" s="1"/>
  <c r="M314" i="54"/>
  <c r="I314" i="54" s="1"/>
  <c r="L396" i="53"/>
  <c r="H396" i="53" s="1"/>
  <c r="L478" i="50"/>
  <c r="H478" i="50" s="1"/>
  <c r="M68" i="50"/>
  <c r="I68" i="50" s="1"/>
  <c r="L68" i="53"/>
  <c r="H68" i="53" s="1"/>
  <c r="K68" i="51"/>
  <c r="G68" i="51" s="1"/>
  <c r="L68" i="56"/>
  <c r="H68" i="56" s="1"/>
  <c r="M68" i="55"/>
  <c r="I68" i="55" s="1"/>
  <c r="K150" i="55"/>
  <c r="G150" i="55" s="1"/>
  <c r="L150" i="59"/>
  <c r="H150" i="59" s="1"/>
  <c r="K150" i="53"/>
  <c r="G150" i="53" s="1"/>
  <c r="K232" i="55"/>
  <c r="G232" i="55" s="1"/>
  <c r="M314" i="55"/>
  <c r="I314" i="55" s="1"/>
  <c r="K232" i="51"/>
  <c r="G232" i="51" s="1"/>
  <c r="M314" i="56"/>
  <c r="I314" i="56" s="1"/>
  <c r="L232" i="58"/>
  <c r="H232" i="58" s="1"/>
  <c r="M396" i="57"/>
  <c r="I396" i="57" s="1"/>
  <c r="M396" i="56"/>
  <c r="I396" i="56" s="1"/>
  <c r="K314" i="51"/>
  <c r="G314" i="51" s="1"/>
  <c r="L478" i="56"/>
  <c r="H478" i="56" s="1"/>
  <c r="L560" i="55"/>
  <c r="H560" i="55" s="1"/>
  <c r="M396" i="53"/>
  <c r="I396" i="53" s="1"/>
  <c r="K396" i="51"/>
  <c r="G396" i="51" s="1"/>
  <c r="M478" i="55"/>
  <c r="I478" i="55" s="1"/>
  <c r="K478" i="52"/>
  <c r="G478" i="52" s="1"/>
  <c r="K478" i="50"/>
  <c r="G478" i="50" s="1"/>
  <c r="M478" i="50"/>
  <c r="I478" i="50" s="1"/>
  <c r="L478" i="53"/>
  <c r="H478" i="53" s="1"/>
  <c r="L560" i="52"/>
  <c r="H560" i="52" s="1"/>
  <c r="M150" i="52"/>
  <c r="I150" i="52" s="1"/>
  <c r="L232" i="57"/>
  <c r="H232" i="57" s="1"/>
  <c r="K314" i="55"/>
  <c r="G314" i="55" s="1"/>
  <c r="L314" i="59"/>
  <c r="H314" i="59" s="1"/>
  <c r="K478" i="55"/>
  <c r="G478" i="55" s="1"/>
  <c r="M478" i="53"/>
  <c r="I478" i="53" s="1"/>
  <c r="M150" i="54"/>
  <c r="I150" i="54" s="1"/>
  <c r="L150" i="50"/>
  <c r="H150" i="50" s="1"/>
  <c r="L314" i="55"/>
  <c r="H314" i="55" s="1"/>
  <c r="L396" i="57"/>
  <c r="H396" i="57" s="1"/>
  <c r="K560" i="55"/>
  <c r="G560" i="55" s="1"/>
  <c r="L478" i="51"/>
  <c r="H478" i="51" s="1"/>
  <c r="L478" i="54"/>
  <c r="H478" i="54" s="1"/>
  <c r="K150" i="57"/>
  <c r="G150" i="57" s="1"/>
  <c r="M68" i="56"/>
  <c r="I68" i="56" s="1"/>
  <c r="L314" i="57"/>
  <c r="H314" i="57" s="1"/>
  <c r="L314" i="53"/>
  <c r="H314" i="53" s="1"/>
  <c r="M560" i="55"/>
  <c r="I560" i="55" s="1"/>
  <c r="M396" i="58"/>
  <c r="I396" i="58" s="1"/>
  <c r="L560" i="51"/>
  <c r="H560" i="51" s="1"/>
  <c r="L68" i="51"/>
  <c r="H68" i="51" s="1"/>
  <c r="M150" i="55"/>
  <c r="I150" i="55" s="1"/>
  <c r="M232" i="50"/>
  <c r="I232" i="50" s="1"/>
  <c r="K314" i="52"/>
  <c r="G314" i="52" s="1"/>
  <c r="L396" i="50"/>
  <c r="H396" i="50" s="1"/>
  <c r="L478" i="59"/>
  <c r="H478" i="59" s="1"/>
  <c r="K478" i="53"/>
  <c r="G478" i="53" s="1"/>
  <c r="L150" i="54"/>
  <c r="H150" i="54" s="1"/>
  <c r="K150" i="56"/>
  <c r="G150" i="56" s="1"/>
  <c r="L68" i="55"/>
  <c r="H68" i="55" s="1"/>
  <c r="K68" i="54"/>
  <c r="G68" i="54" s="1"/>
  <c r="L150" i="52"/>
  <c r="H150" i="52" s="1"/>
  <c r="K150" i="50"/>
  <c r="G150" i="50" s="1"/>
  <c r="K150" i="59"/>
  <c r="G150" i="59" s="1"/>
  <c r="M232" i="57"/>
  <c r="I232" i="57" s="1"/>
  <c r="L150" i="51"/>
  <c r="H150" i="51" s="1"/>
  <c r="K314" i="57"/>
  <c r="G314" i="57" s="1"/>
  <c r="L232" i="53"/>
  <c r="H232" i="53" s="1"/>
  <c r="M232" i="59"/>
  <c r="I232" i="59" s="1"/>
  <c r="K314" i="50"/>
  <c r="G314" i="50" s="1"/>
  <c r="K314" i="53"/>
  <c r="G314" i="53" s="1"/>
  <c r="M396" i="55"/>
  <c r="I396" i="55" s="1"/>
  <c r="K314" i="58"/>
  <c r="G314" i="58" s="1"/>
  <c r="L396" i="58"/>
  <c r="H396" i="58" s="1"/>
  <c r="M560" i="56"/>
  <c r="I560" i="56" s="1"/>
  <c r="M560" i="57"/>
  <c r="I560" i="57" s="1"/>
  <c r="L560" i="57"/>
  <c r="H560" i="57" s="1"/>
  <c r="L396" i="59"/>
  <c r="H396" i="59" s="1"/>
  <c r="M560" i="52"/>
  <c r="I560" i="52" s="1"/>
  <c r="M560" i="59"/>
  <c r="I560" i="59" s="1"/>
  <c r="L560" i="59"/>
  <c r="H560" i="59" s="1"/>
  <c r="K560" i="51"/>
  <c r="G560" i="51" s="1"/>
  <c r="M560" i="50"/>
  <c r="I560" i="50" s="1"/>
  <c r="M68" i="52"/>
  <c r="I68" i="52" s="1"/>
  <c r="K232" i="56"/>
  <c r="G232" i="56" s="1"/>
  <c r="L314" i="56"/>
  <c r="H314" i="56" s="1"/>
  <c r="K396" i="56"/>
  <c r="G396" i="56" s="1"/>
  <c r="K560" i="57"/>
  <c r="G560" i="57" s="1"/>
  <c r="K478" i="51"/>
  <c r="G478" i="51" s="1"/>
  <c r="L150" i="57"/>
  <c r="H150" i="57" s="1"/>
  <c r="L68" i="52"/>
  <c r="H68" i="52" s="1"/>
  <c r="M232" i="51"/>
  <c r="I232" i="51" s="1"/>
  <c r="L314" i="58"/>
  <c r="H314" i="58" s="1"/>
  <c r="K396" i="58"/>
  <c r="G396" i="58" s="1"/>
  <c r="M396" i="54"/>
  <c r="I396" i="54" s="1"/>
  <c r="M478" i="54"/>
  <c r="I478" i="54" s="1"/>
  <c r="K68" i="59"/>
  <c r="G68" i="59" s="1"/>
  <c r="L232" i="55"/>
  <c r="H232" i="55" s="1"/>
  <c r="K232" i="52"/>
  <c r="G232" i="52" s="1"/>
  <c r="M314" i="50"/>
  <c r="I314" i="50" s="1"/>
  <c r="K396" i="52"/>
  <c r="G396" i="52" s="1"/>
  <c r="M478" i="59"/>
  <c r="I478" i="59" s="1"/>
  <c r="M68" i="53"/>
  <c r="I68" i="53" s="1"/>
  <c r="L68" i="54"/>
  <c r="H68" i="54" s="1"/>
  <c r="M150" i="51"/>
  <c r="I150" i="51" s="1"/>
  <c r="M232" i="58"/>
  <c r="I232" i="58" s="1"/>
  <c r="K560" i="56"/>
  <c r="G560" i="56" s="1"/>
  <c r="L560" i="50"/>
  <c r="H560" i="50" s="1"/>
  <c r="K478" i="54"/>
  <c r="G478" i="54" s="1"/>
  <c r="K150" i="54"/>
  <c r="G150" i="54" s="1"/>
  <c r="K68" i="53"/>
  <c r="G68" i="53" s="1"/>
  <c r="L68" i="57"/>
  <c r="H68" i="57" s="1"/>
  <c r="L150" i="56"/>
  <c r="H150" i="56" s="1"/>
  <c r="M150" i="57"/>
  <c r="I150" i="57" s="1"/>
  <c r="M150" i="50"/>
  <c r="I150" i="50" s="1"/>
  <c r="L150" i="58"/>
  <c r="H150" i="58" s="1"/>
  <c r="K232" i="57"/>
  <c r="G232" i="57" s="1"/>
  <c r="L232" i="56"/>
  <c r="H232" i="56" s="1"/>
  <c r="M232" i="53"/>
  <c r="I232" i="53" s="1"/>
  <c r="L232" i="52"/>
  <c r="H232" i="52" s="1"/>
  <c r="L232" i="50"/>
  <c r="H232" i="50" s="1"/>
  <c r="M314" i="58"/>
  <c r="I314" i="58" s="1"/>
  <c r="L314" i="52"/>
  <c r="H314" i="52" s="1"/>
  <c r="M314" i="59"/>
  <c r="I314" i="59" s="1"/>
  <c r="L396" i="55"/>
  <c r="H396" i="55" s="1"/>
  <c r="L560" i="56"/>
  <c r="H560" i="56" s="1"/>
  <c r="K478" i="57"/>
  <c r="G478" i="57" s="1"/>
  <c r="K478" i="56"/>
  <c r="G478" i="56" s="1"/>
  <c r="M396" i="52"/>
  <c r="I396" i="52" s="1"/>
  <c r="L396" i="54"/>
  <c r="H396" i="54" s="1"/>
  <c r="K560" i="50"/>
  <c r="G560" i="50" s="1"/>
  <c r="L560" i="58"/>
  <c r="H560" i="58" s="1"/>
  <c r="K560" i="58"/>
  <c r="G560" i="58" s="1"/>
  <c r="L560" i="54"/>
  <c r="H560" i="54" s="1"/>
  <c r="K560" i="54"/>
  <c r="G560" i="54" s="1"/>
  <c r="M68" i="51"/>
  <c r="I68" i="51" s="1"/>
  <c r="K150" i="58"/>
  <c r="G150" i="58" s="1"/>
  <c r="M232" i="52"/>
  <c r="I232" i="52" s="1"/>
  <c r="L314" i="51"/>
  <c r="H314" i="51" s="1"/>
  <c r="K396" i="50"/>
  <c r="G396" i="50" s="1"/>
  <c r="M560" i="58"/>
  <c r="I560" i="58" s="1"/>
  <c r="K560" i="52"/>
  <c r="G560" i="52" s="1"/>
  <c r="L68" i="59"/>
  <c r="H68" i="59" s="1"/>
  <c r="M232" i="55"/>
  <c r="I232" i="55" s="1"/>
  <c r="L232" i="59"/>
  <c r="H232" i="59" s="1"/>
  <c r="K314" i="54"/>
  <c r="G314" i="54" s="1"/>
  <c r="M396" i="50"/>
  <c r="I396" i="50" s="1"/>
  <c r="M560" i="54"/>
  <c r="I560" i="54" s="1"/>
  <c r="K68" i="55"/>
  <c r="G68" i="55" s="1"/>
  <c r="L150" i="55"/>
  <c r="H150" i="55" s="1"/>
  <c r="M314" i="57"/>
  <c r="I314" i="57" s="1"/>
  <c r="M314" i="53"/>
  <c r="I314" i="53" s="1"/>
  <c r="M396" i="59"/>
  <c r="I396" i="59" s="1"/>
  <c r="M478" i="58"/>
  <c r="I478" i="58" s="1"/>
  <c r="L478" i="52"/>
  <c r="H478" i="52" s="1"/>
  <c r="L68" i="50"/>
  <c r="H68" i="50" s="1"/>
  <c r="M150" i="56"/>
  <c r="I150" i="56" s="1"/>
  <c r="L150" i="53"/>
  <c r="H150" i="53" s="1"/>
  <c r="K232" i="59"/>
  <c r="G232" i="59" s="1"/>
  <c r="L396" i="56"/>
  <c r="H396" i="56" s="1"/>
  <c r="L478" i="55"/>
  <c r="H478" i="55" s="1"/>
  <c r="L478" i="58"/>
  <c r="H478" i="58" s="1"/>
  <c r="L69" i="45"/>
  <c r="H69" i="45" s="1"/>
  <c r="L807" i="45"/>
  <c r="H807" i="45" s="1"/>
  <c r="K233" i="45"/>
  <c r="G233" i="45" s="1"/>
  <c r="K151" i="45"/>
  <c r="G151" i="45" s="1"/>
  <c r="J151" i="45"/>
  <c r="F151" i="45" s="1"/>
  <c r="H151" i="42"/>
  <c r="H479" i="42"/>
  <c r="G643" i="42"/>
  <c r="I889" i="42"/>
  <c r="H1135" i="42"/>
  <c r="L233" i="45"/>
  <c r="H233" i="45" s="1"/>
  <c r="H561" i="42"/>
  <c r="J397" i="45"/>
  <c r="F397" i="45" s="1"/>
  <c r="G397" i="42"/>
  <c r="I1217" i="42"/>
  <c r="J889" i="45"/>
  <c r="F889" i="45" s="1"/>
  <c r="I643" i="42"/>
  <c r="K397" i="45"/>
  <c r="G397" i="45" s="1"/>
  <c r="I151" i="42"/>
  <c r="G1053" i="42"/>
  <c r="J69" i="45"/>
  <c r="F69" i="45" s="1"/>
  <c r="K725" i="45"/>
  <c r="G725" i="45" s="1"/>
  <c r="L643" i="45"/>
  <c r="H643" i="45" s="1"/>
  <c r="J561" i="45"/>
  <c r="F561" i="45" s="1"/>
  <c r="G69" i="42"/>
  <c r="H233" i="42"/>
  <c r="G479" i="42"/>
  <c r="G725" i="42"/>
  <c r="G889" i="42"/>
  <c r="G1135" i="42"/>
  <c r="J643" i="45"/>
  <c r="F643" i="45" s="1"/>
  <c r="H315" i="42"/>
  <c r="H1217" i="42"/>
  <c r="J479" i="45"/>
  <c r="F479" i="45" s="1"/>
  <c r="H807" i="42"/>
  <c r="K807" i="45"/>
  <c r="G807" i="45" s="1"/>
  <c r="I397" i="42"/>
  <c r="L725" i="45"/>
  <c r="H725" i="45" s="1"/>
  <c r="H889" i="42"/>
  <c r="K69" i="45"/>
  <c r="G69" i="45" s="1"/>
  <c r="L151" i="45"/>
  <c r="H151" i="45" s="1"/>
  <c r="J233" i="45"/>
  <c r="F233" i="45" s="1"/>
  <c r="J315" i="45"/>
  <c r="F315" i="45" s="1"/>
  <c r="H69" i="42"/>
  <c r="G315" i="42"/>
  <c r="I479" i="42"/>
  <c r="H725" i="42"/>
  <c r="I971" i="42"/>
  <c r="I1135" i="42"/>
  <c r="J807" i="45"/>
  <c r="F807" i="45" s="1"/>
  <c r="G151" i="42"/>
  <c r="H971" i="42"/>
  <c r="L561" i="45"/>
  <c r="H561" i="45" s="1"/>
  <c r="I561" i="42"/>
  <c r="K315" i="45"/>
  <c r="G315" i="45" s="1"/>
  <c r="I233" i="42"/>
  <c r="I1053" i="42"/>
  <c r="K643" i="45"/>
  <c r="G643" i="45" s="1"/>
  <c r="H643" i="42"/>
  <c r="L397" i="45"/>
  <c r="H397" i="45" s="1"/>
  <c r="K561" i="45"/>
  <c r="G561" i="45" s="1"/>
  <c r="L889" i="45"/>
  <c r="H889" i="45" s="1"/>
  <c r="K479" i="45"/>
  <c r="G479" i="45" s="1"/>
  <c r="I69" i="42"/>
  <c r="I315" i="42"/>
  <c r="G561" i="42"/>
  <c r="I725" i="42"/>
  <c r="G971" i="42"/>
  <c r="G1217" i="42"/>
  <c r="L315" i="45"/>
  <c r="H315" i="45" s="1"/>
  <c r="G807" i="42"/>
  <c r="J725" i="45"/>
  <c r="F725" i="45" s="1"/>
  <c r="G233" i="42"/>
  <c r="H1053" i="42"/>
  <c r="L479" i="45"/>
  <c r="H479" i="45" s="1"/>
  <c r="I807" i="42"/>
  <c r="K889" i="45"/>
  <c r="G889" i="45" s="1"/>
  <c r="H397" i="42"/>
  <c r="H77" i="41"/>
  <c r="E77" i="41"/>
  <c r="G77" i="41"/>
  <c r="F77" i="41"/>
  <c r="D78" i="41"/>
  <c r="L724" i="61"/>
  <c r="H724" i="61" s="1"/>
  <c r="J806" i="61"/>
  <c r="F806" i="61" s="1"/>
  <c r="J232" i="61"/>
  <c r="F232" i="61" s="1"/>
  <c r="K642" i="61"/>
  <c r="G642" i="61" s="1"/>
  <c r="K560" i="61"/>
  <c r="G560" i="61" s="1"/>
  <c r="J560" i="61"/>
  <c r="F560" i="61" s="1"/>
  <c r="J314" i="61"/>
  <c r="F314" i="61" s="1"/>
  <c r="J396" i="61"/>
  <c r="F396" i="61" s="1"/>
  <c r="L396" i="61"/>
  <c r="H396" i="61" s="1"/>
  <c r="J68" i="61"/>
  <c r="F68" i="61" s="1"/>
  <c r="K724" i="61"/>
  <c r="G724" i="61" s="1"/>
  <c r="J150" i="61"/>
  <c r="F150" i="61" s="1"/>
  <c r="K396" i="61"/>
  <c r="G396" i="61" s="1"/>
  <c r="L150" i="61"/>
  <c r="H150" i="61" s="1"/>
  <c r="K888" i="61"/>
  <c r="G888" i="61" s="1"/>
  <c r="J724" i="61"/>
  <c r="F724" i="61" s="1"/>
  <c r="K478" i="61"/>
  <c r="G478" i="61" s="1"/>
  <c r="L314" i="61"/>
  <c r="H314" i="61" s="1"/>
  <c r="L478" i="61"/>
  <c r="H478" i="61" s="1"/>
  <c r="L642" i="61"/>
  <c r="H642" i="61" s="1"/>
  <c r="J642" i="61"/>
  <c r="F642" i="61" s="1"/>
  <c r="J478" i="61"/>
  <c r="F478" i="61" s="1"/>
  <c r="L806" i="61"/>
  <c r="H806" i="61" s="1"/>
  <c r="K806" i="61"/>
  <c r="G806" i="61" s="1"/>
  <c r="L560" i="61"/>
  <c r="H560" i="61" s="1"/>
  <c r="K314" i="61"/>
  <c r="G314" i="61" s="1"/>
  <c r="K232" i="61"/>
  <c r="G232" i="61" s="1"/>
  <c r="J888" i="61"/>
  <c r="F888" i="61" s="1"/>
  <c r="L888" i="61"/>
  <c r="H888" i="61" s="1"/>
  <c r="K150" i="61"/>
  <c r="G150" i="61" s="1"/>
  <c r="L232" i="61"/>
  <c r="H232" i="61" s="1"/>
  <c r="L68" i="61"/>
  <c r="H68" i="61" s="1"/>
  <c r="K68" i="61"/>
  <c r="G68" i="61" s="1"/>
  <c r="M76" i="41"/>
  <c r="R76" i="41"/>
  <c r="N76" i="41"/>
  <c r="P76" i="41"/>
  <c r="T76" i="41"/>
  <c r="O76" i="41"/>
  <c r="J76" i="41"/>
  <c r="I76" i="41"/>
  <c r="S76" i="41"/>
  <c r="Q76" i="41"/>
  <c r="H1461" i="42"/>
  <c r="G1625" i="42"/>
  <c r="I1871" i="42"/>
  <c r="G1543" i="42"/>
  <c r="H1379" i="42"/>
  <c r="I1789" i="42"/>
  <c r="G1461" i="42"/>
  <c r="H1707" i="42"/>
  <c r="G1871" i="42"/>
  <c r="H1789" i="42"/>
  <c r="I2035" i="42"/>
  <c r="I1625" i="42"/>
  <c r="I1379" i="42"/>
  <c r="H1953" i="42"/>
  <c r="G1297" i="42"/>
  <c r="I1461" i="42"/>
  <c r="G1707" i="42"/>
  <c r="H2035" i="42"/>
  <c r="I1297" i="42"/>
  <c r="G1789" i="42"/>
  <c r="G1379" i="42"/>
  <c r="H1871" i="42"/>
  <c r="H1297" i="42"/>
  <c r="I1543" i="42"/>
  <c r="I1707" i="42"/>
  <c r="G2035" i="42"/>
  <c r="I1953" i="42"/>
  <c r="H1543" i="42"/>
  <c r="G1953" i="42"/>
  <c r="H1625" i="42"/>
  <c r="K149" i="48"/>
  <c r="G149" i="48" s="1"/>
  <c r="L313" i="48"/>
  <c r="H313" i="48" s="1"/>
  <c r="M477" i="48"/>
  <c r="I477" i="48" s="1"/>
  <c r="K231" i="48"/>
  <c r="G231" i="48" s="1"/>
  <c r="M313" i="48"/>
  <c r="I313" i="48" s="1"/>
  <c r="L559" i="48"/>
  <c r="H559" i="48" s="1"/>
  <c r="K67" i="48"/>
  <c r="G67" i="48" s="1"/>
  <c r="L395" i="48"/>
  <c r="H395" i="48" s="1"/>
  <c r="K559" i="48"/>
  <c r="G559" i="48" s="1"/>
  <c r="L477" i="48"/>
  <c r="H477" i="48" s="1"/>
  <c r="M149" i="48"/>
  <c r="I149" i="48" s="1"/>
  <c r="L149" i="48"/>
  <c r="H149" i="48" s="1"/>
  <c r="M395" i="48"/>
  <c r="I395" i="48" s="1"/>
  <c r="M231" i="48"/>
  <c r="I231" i="48" s="1"/>
  <c r="K313" i="48"/>
  <c r="G313" i="48" s="1"/>
  <c r="L231" i="48"/>
  <c r="H231" i="48" s="1"/>
  <c r="K395" i="48"/>
  <c r="G395" i="48" s="1"/>
  <c r="M559" i="48"/>
  <c r="I559" i="48" s="1"/>
  <c r="M67" i="48"/>
  <c r="I67" i="48" s="1"/>
  <c r="K477" i="48"/>
  <c r="G477" i="48" s="1"/>
  <c r="L67" i="48"/>
  <c r="H67" i="48" s="1"/>
  <c r="K75" i="41"/>
  <c r="L75" i="41"/>
  <c r="K67" i="49"/>
  <c r="G67" i="49" s="1"/>
  <c r="M231" i="47"/>
  <c r="I231" i="47" s="1"/>
  <c r="L313" i="47"/>
  <c r="H313" i="47" s="1"/>
  <c r="M477" i="47"/>
  <c r="I477" i="47" s="1"/>
  <c r="M559" i="49"/>
  <c r="I559" i="49" s="1"/>
  <c r="L313" i="49"/>
  <c r="H313" i="49" s="1"/>
  <c r="M149" i="49"/>
  <c r="I149" i="49" s="1"/>
  <c r="L559" i="49"/>
  <c r="H559" i="49" s="1"/>
  <c r="M231" i="49"/>
  <c r="I231" i="49" s="1"/>
  <c r="K231" i="49"/>
  <c r="G231" i="49" s="1"/>
  <c r="M67" i="47"/>
  <c r="I67" i="47" s="1"/>
  <c r="K149" i="49"/>
  <c r="G149" i="49" s="1"/>
  <c r="K231" i="47"/>
  <c r="G231" i="47" s="1"/>
  <c r="L395" i="49"/>
  <c r="H395" i="49" s="1"/>
  <c r="K559" i="49"/>
  <c r="G559" i="49" s="1"/>
  <c r="L477" i="49"/>
  <c r="H477" i="49" s="1"/>
  <c r="L149" i="47"/>
  <c r="H149" i="47" s="1"/>
  <c r="M395" i="47"/>
  <c r="I395" i="47" s="1"/>
  <c r="M313" i="47"/>
  <c r="I313" i="47" s="1"/>
  <c r="L559" i="47"/>
  <c r="H559" i="47" s="1"/>
  <c r="K67" i="47"/>
  <c r="G67" i="47" s="1"/>
  <c r="M149" i="47"/>
  <c r="I149" i="47" s="1"/>
  <c r="L231" i="47"/>
  <c r="H231" i="47" s="1"/>
  <c r="L395" i="47"/>
  <c r="H395" i="47" s="1"/>
  <c r="K477" i="49"/>
  <c r="G477" i="49" s="1"/>
  <c r="K559" i="47"/>
  <c r="G559" i="47" s="1"/>
  <c r="L67" i="49"/>
  <c r="H67" i="49" s="1"/>
  <c r="M559" i="47"/>
  <c r="I559" i="47" s="1"/>
  <c r="M313" i="49"/>
  <c r="I313" i="49" s="1"/>
  <c r="L67" i="47"/>
  <c r="H67" i="47" s="1"/>
  <c r="M477" i="49"/>
  <c r="I477" i="49" s="1"/>
  <c r="K313" i="49"/>
  <c r="G313" i="49" s="1"/>
  <c r="M67" i="49"/>
  <c r="I67" i="49" s="1"/>
  <c r="K149" i="47"/>
  <c r="G149" i="47" s="1"/>
  <c r="K313" i="47"/>
  <c r="G313" i="47" s="1"/>
  <c r="K395" i="49"/>
  <c r="G395" i="49" s="1"/>
  <c r="L477" i="47"/>
  <c r="H477" i="47" s="1"/>
  <c r="K395" i="47"/>
  <c r="G395" i="47" s="1"/>
  <c r="L231" i="49"/>
  <c r="H231" i="49" s="1"/>
  <c r="M395" i="49"/>
  <c r="I395" i="49" s="1"/>
  <c r="L149" i="49"/>
  <c r="H149" i="49" s="1"/>
  <c r="K477" i="47"/>
  <c r="G477" i="47" s="1"/>
  <c r="G232" i="63"/>
  <c r="F68" i="63"/>
  <c r="F560" i="63"/>
  <c r="G478" i="63"/>
  <c r="H150" i="63"/>
  <c r="H314" i="63"/>
  <c r="H560" i="63"/>
  <c r="H232" i="63"/>
  <c r="G314" i="63"/>
  <c r="F396" i="63"/>
  <c r="F232" i="63"/>
  <c r="G150" i="63"/>
  <c r="G396" i="63"/>
  <c r="F150" i="63"/>
  <c r="H68" i="63"/>
  <c r="F314" i="63"/>
  <c r="F478" i="63"/>
  <c r="G68" i="63"/>
  <c r="G560" i="63"/>
  <c r="H396" i="63"/>
  <c r="H478" i="63"/>
  <c r="K68" i="48" l="1"/>
  <c r="G68" i="48" s="1"/>
  <c r="L232" i="48"/>
  <c r="H232" i="48" s="1"/>
  <c r="L478" i="48"/>
  <c r="H478" i="48" s="1"/>
  <c r="K478" i="48"/>
  <c r="G478" i="48" s="1"/>
  <c r="K150" i="48"/>
  <c r="G150" i="48" s="1"/>
  <c r="K232" i="48"/>
  <c r="G232" i="48" s="1"/>
  <c r="M68" i="48"/>
  <c r="I68" i="48" s="1"/>
  <c r="L314" i="48"/>
  <c r="H314" i="48" s="1"/>
  <c r="L560" i="48"/>
  <c r="H560" i="48" s="1"/>
  <c r="M396" i="48"/>
  <c r="I396" i="48" s="1"/>
  <c r="L396" i="48"/>
  <c r="H396" i="48" s="1"/>
  <c r="M560" i="48"/>
  <c r="I560" i="48" s="1"/>
  <c r="L68" i="48"/>
  <c r="H68" i="48" s="1"/>
  <c r="K314" i="48"/>
  <c r="G314" i="48" s="1"/>
  <c r="M478" i="48"/>
  <c r="I478" i="48" s="1"/>
  <c r="M232" i="48"/>
  <c r="I232" i="48" s="1"/>
  <c r="M150" i="48"/>
  <c r="I150" i="48" s="1"/>
  <c r="M314" i="48"/>
  <c r="I314" i="48" s="1"/>
  <c r="K560" i="48"/>
  <c r="G560" i="48" s="1"/>
  <c r="L150" i="48"/>
  <c r="H150" i="48" s="1"/>
  <c r="K396" i="48"/>
  <c r="G396" i="48" s="1"/>
  <c r="K76" i="41"/>
  <c r="L76" i="41"/>
  <c r="L890" i="45"/>
  <c r="H890" i="45" s="1"/>
  <c r="L234" i="45"/>
  <c r="H234" i="45" s="1"/>
  <c r="J398" i="45"/>
  <c r="F398" i="45" s="1"/>
  <c r="K480" i="45"/>
  <c r="G480" i="45" s="1"/>
  <c r="H70" i="42"/>
  <c r="G152" i="42"/>
  <c r="H480" i="42"/>
  <c r="H726" i="42"/>
  <c r="I890" i="42"/>
  <c r="H1136" i="42"/>
  <c r="L562" i="45"/>
  <c r="H562" i="45" s="1"/>
  <c r="H808" i="42"/>
  <c r="L808" i="45"/>
  <c r="H808" i="45" s="1"/>
  <c r="G808" i="42"/>
  <c r="J480" i="45"/>
  <c r="F480" i="45" s="1"/>
  <c r="G890" i="42"/>
  <c r="K890" i="45"/>
  <c r="G890" i="45" s="1"/>
  <c r="I644" i="42"/>
  <c r="L316" i="45"/>
  <c r="H316" i="45" s="1"/>
  <c r="J316" i="45"/>
  <c r="F316" i="45" s="1"/>
  <c r="J234" i="45"/>
  <c r="F234" i="45" s="1"/>
  <c r="J644" i="45"/>
  <c r="F644" i="45" s="1"/>
  <c r="G70" i="42"/>
  <c r="H316" i="42"/>
  <c r="G480" i="42"/>
  <c r="I726" i="42"/>
  <c r="G972" i="42"/>
  <c r="I1136" i="42"/>
  <c r="K234" i="45"/>
  <c r="G234" i="45" s="1"/>
  <c r="H398" i="42"/>
  <c r="K316" i="45"/>
  <c r="G316" i="45" s="1"/>
  <c r="H152" i="42"/>
  <c r="I1054" i="42"/>
  <c r="K398" i="45"/>
  <c r="G398" i="45" s="1"/>
  <c r="H644" i="42"/>
  <c r="L726" i="45"/>
  <c r="H726" i="45" s="1"/>
  <c r="I152" i="42"/>
  <c r="G1136" i="42"/>
  <c r="J808" i="45"/>
  <c r="F808" i="45" s="1"/>
  <c r="J152" i="45"/>
  <c r="F152" i="45" s="1"/>
  <c r="K70" i="45"/>
  <c r="G70" i="45" s="1"/>
  <c r="K808" i="45"/>
  <c r="G808" i="45" s="1"/>
  <c r="I70" i="42"/>
  <c r="I316" i="42"/>
  <c r="H562" i="42"/>
  <c r="G726" i="42"/>
  <c r="I972" i="42"/>
  <c r="I1218" i="42"/>
  <c r="L480" i="45"/>
  <c r="H480" i="45" s="1"/>
  <c r="I562" i="42"/>
  <c r="G1218" i="42"/>
  <c r="L152" i="45"/>
  <c r="H152" i="45" s="1"/>
  <c r="G644" i="42"/>
  <c r="J726" i="45"/>
  <c r="F726" i="45" s="1"/>
  <c r="G398" i="42"/>
  <c r="K562" i="45"/>
  <c r="G562" i="45" s="1"/>
  <c r="J70" i="45"/>
  <c r="F70" i="45" s="1"/>
  <c r="H890" i="42"/>
  <c r="K644" i="45"/>
  <c r="G644" i="45" s="1"/>
  <c r="K726" i="45"/>
  <c r="G726" i="45" s="1"/>
  <c r="L398" i="45"/>
  <c r="H398" i="45" s="1"/>
  <c r="J890" i="45"/>
  <c r="F890" i="45" s="1"/>
  <c r="I234" i="42"/>
  <c r="G316" i="42"/>
  <c r="G562" i="42"/>
  <c r="I808" i="42"/>
  <c r="H972" i="42"/>
  <c r="H1218" i="42"/>
  <c r="J562" i="45"/>
  <c r="F562" i="45" s="1"/>
  <c r="H234" i="42"/>
  <c r="G1054" i="42"/>
  <c r="L644" i="45"/>
  <c r="H644" i="45" s="1"/>
  <c r="I398" i="42"/>
  <c r="L70" i="45"/>
  <c r="H70" i="45" s="1"/>
  <c r="G234" i="42"/>
  <c r="H1054" i="42"/>
  <c r="K152" i="45"/>
  <c r="G152" i="45" s="1"/>
  <c r="I480" i="42"/>
  <c r="D79" i="41"/>
  <c r="G78" i="41"/>
  <c r="H78" i="41"/>
  <c r="E78" i="41"/>
  <c r="F78" i="41"/>
  <c r="H1462" i="42"/>
  <c r="I1626" i="42"/>
  <c r="G1872" i="42"/>
  <c r="G1790" i="42"/>
  <c r="I1544" i="42"/>
  <c r="I1380" i="42"/>
  <c r="H1872" i="42"/>
  <c r="G1462" i="42"/>
  <c r="G1708" i="42"/>
  <c r="I1872" i="42"/>
  <c r="H1544" i="42"/>
  <c r="H1380" i="42"/>
  <c r="H1954" i="42"/>
  <c r="G1626" i="42"/>
  <c r="G1298" i="42"/>
  <c r="I1462" i="42"/>
  <c r="H1708" i="42"/>
  <c r="I2036" i="42"/>
  <c r="I1954" i="42"/>
  <c r="G2036" i="42"/>
  <c r="H1790" i="42"/>
  <c r="G1380" i="42"/>
  <c r="H1298" i="42"/>
  <c r="G1544" i="42"/>
  <c r="I1708" i="42"/>
  <c r="G1954" i="42"/>
  <c r="I1298" i="42"/>
  <c r="I1790" i="42"/>
  <c r="H1626" i="42"/>
  <c r="H2036" i="42"/>
  <c r="M69" i="50"/>
  <c r="I69" i="50" s="1"/>
  <c r="K151" i="56"/>
  <c r="G151" i="56" s="1"/>
  <c r="M233" i="55"/>
  <c r="I233" i="55" s="1"/>
  <c r="K69" i="51"/>
  <c r="G69" i="51" s="1"/>
  <c r="M151" i="59"/>
  <c r="I151" i="59" s="1"/>
  <c r="M69" i="55"/>
  <c r="I69" i="55" s="1"/>
  <c r="L151" i="54"/>
  <c r="H151" i="54" s="1"/>
  <c r="M233" i="53"/>
  <c r="I233" i="53" s="1"/>
  <c r="M151" i="58"/>
  <c r="I151" i="58" s="1"/>
  <c r="M151" i="55"/>
  <c r="I151" i="55" s="1"/>
  <c r="M233" i="57"/>
  <c r="I233" i="57" s="1"/>
  <c r="K315" i="53"/>
  <c r="G315" i="53" s="1"/>
  <c r="L315" i="56"/>
  <c r="H315" i="56" s="1"/>
  <c r="M315" i="56"/>
  <c r="I315" i="56" s="1"/>
  <c r="M397" i="53"/>
  <c r="I397" i="53" s="1"/>
  <c r="L315" i="58"/>
  <c r="H315" i="58" s="1"/>
  <c r="L315" i="57"/>
  <c r="H315" i="57" s="1"/>
  <c r="L397" i="58"/>
  <c r="H397" i="58" s="1"/>
  <c r="M479" i="53"/>
  <c r="I479" i="53" s="1"/>
  <c r="K561" i="55"/>
  <c r="G561" i="55" s="1"/>
  <c r="L479" i="59"/>
  <c r="H479" i="59" s="1"/>
  <c r="K397" i="52"/>
  <c r="G397" i="52" s="1"/>
  <c r="M397" i="58"/>
  <c r="I397" i="58" s="1"/>
  <c r="M561" i="58"/>
  <c r="I561" i="58" s="1"/>
  <c r="L479" i="58"/>
  <c r="H479" i="58" s="1"/>
  <c r="M479" i="54"/>
  <c r="I479" i="54" s="1"/>
  <c r="L69" i="53"/>
  <c r="H69" i="53" s="1"/>
  <c r="M233" i="59"/>
  <c r="I233" i="59" s="1"/>
  <c r="L233" i="57"/>
  <c r="H233" i="57" s="1"/>
  <c r="L315" i="52"/>
  <c r="H315" i="52" s="1"/>
  <c r="L561" i="55"/>
  <c r="H561" i="55" s="1"/>
  <c r="K561" i="59"/>
  <c r="G561" i="59" s="1"/>
  <c r="M479" i="57"/>
  <c r="I479" i="57" s="1"/>
  <c r="K69" i="53"/>
  <c r="G69" i="53" s="1"/>
  <c r="K233" i="50"/>
  <c r="G233" i="50" s="1"/>
  <c r="L233" i="58"/>
  <c r="H233" i="58" s="1"/>
  <c r="L397" i="51"/>
  <c r="H397" i="51" s="1"/>
  <c r="M479" i="59"/>
  <c r="I479" i="59" s="1"/>
  <c r="M479" i="56"/>
  <c r="I479" i="56" s="1"/>
  <c r="K561" i="54"/>
  <c r="G561" i="54" s="1"/>
  <c r="M69" i="57"/>
  <c r="I69" i="57" s="1"/>
  <c r="L233" i="50"/>
  <c r="H233" i="50" s="1"/>
  <c r="K315" i="59"/>
  <c r="G315" i="59" s="1"/>
  <c r="K397" i="53"/>
  <c r="G397" i="53" s="1"/>
  <c r="L561" i="50"/>
  <c r="H561" i="50" s="1"/>
  <c r="L561" i="56"/>
  <c r="H561" i="56" s="1"/>
  <c r="L561" i="57"/>
  <c r="H561" i="57" s="1"/>
  <c r="K151" i="50"/>
  <c r="G151" i="50" s="1"/>
  <c r="K69" i="59"/>
  <c r="G69" i="59" s="1"/>
  <c r="K151" i="55"/>
  <c r="G151" i="55" s="1"/>
  <c r="L233" i="52"/>
  <c r="H233" i="52" s="1"/>
  <c r="K315" i="54"/>
  <c r="G315" i="54" s="1"/>
  <c r="L397" i="57"/>
  <c r="H397" i="57" s="1"/>
  <c r="K561" i="57"/>
  <c r="G561" i="57" s="1"/>
  <c r="L69" i="50"/>
  <c r="H69" i="50" s="1"/>
  <c r="L233" i="55"/>
  <c r="H233" i="55" s="1"/>
  <c r="M69" i="53"/>
  <c r="I69" i="53" s="1"/>
  <c r="K69" i="55"/>
  <c r="G69" i="55" s="1"/>
  <c r="K151" i="51"/>
  <c r="G151" i="51" s="1"/>
  <c r="L151" i="59"/>
  <c r="H151" i="59" s="1"/>
  <c r="M233" i="56"/>
  <c r="I233" i="56" s="1"/>
  <c r="M151" i="52"/>
  <c r="I151" i="52" s="1"/>
  <c r="K151" i="57"/>
  <c r="G151" i="57" s="1"/>
  <c r="K151" i="52"/>
  <c r="G151" i="52" s="1"/>
  <c r="M315" i="53"/>
  <c r="I315" i="53" s="1"/>
  <c r="L315" i="51"/>
  <c r="H315" i="51" s="1"/>
  <c r="M315" i="59"/>
  <c r="I315" i="59" s="1"/>
  <c r="K397" i="50"/>
  <c r="G397" i="50" s="1"/>
  <c r="M397" i="51"/>
  <c r="I397" i="51" s="1"/>
  <c r="L397" i="53"/>
  <c r="H397" i="53" s="1"/>
  <c r="K397" i="59"/>
  <c r="G397" i="59" s="1"/>
  <c r="K561" i="56"/>
  <c r="G561" i="56" s="1"/>
  <c r="K561" i="50"/>
  <c r="G561" i="50" s="1"/>
  <c r="L561" i="59"/>
  <c r="H561" i="59" s="1"/>
  <c r="K479" i="56"/>
  <c r="G479" i="56" s="1"/>
  <c r="L397" i="54"/>
  <c r="H397" i="54" s="1"/>
  <c r="M561" i="51"/>
  <c r="I561" i="51" s="1"/>
  <c r="K479" i="52"/>
  <c r="G479" i="52" s="1"/>
  <c r="M561" i="52"/>
  <c r="I561" i="52" s="1"/>
  <c r="K479" i="58"/>
  <c r="G479" i="58" s="1"/>
  <c r="K151" i="53"/>
  <c r="G151" i="53" s="1"/>
  <c r="K151" i="58"/>
  <c r="G151" i="58" s="1"/>
  <c r="K233" i="52"/>
  <c r="G233" i="52" s="1"/>
  <c r="M315" i="58"/>
  <c r="I315" i="58" s="1"/>
  <c r="M561" i="56"/>
  <c r="I561" i="56" s="1"/>
  <c r="M479" i="52"/>
  <c r="I479" i="52" s="1"/>
  <c r="L69" i="58"/>
  <c r="H69" i="58" s="1"/>
  <c r="K233" i="56"/>
  <c r="G233" i="56" s="1"/>
  <c r="L315" i="50"/>
  <c r="H315" i="50" s="1"/>
  <c r="M315" i="54"/>
  <c r="I315" i="54" s="1"/>
  <c r="M561" i="59"/>
  <c r="I561" i="59" s="1"/>
  <c r="M479" i="55"/>
  <c r="I479" i="55" s="1"/>
  <c r="L69" i="54"/>
  <c r="H69" i="54" s="1"/>
  <c r="L69" i="51"/>
  <c r="H69" i="51" s="1"/>
  <c r="K151" i="54"/>
  <c r="G151" i="54" s="1"/>
  <c r="M315" i="51"/>
  <c r="I315" i="51" s="1"/>
  <c r="L397" i="50"/>
  <c r="H397" i="50" s="1"/>
  <c r="M561" i="53"/>
  <c r="I561" i="53" s="1"/>
  <c r="K561" i="52"/>
  <c r="G561" i="52" s="1"/>
  <c r="K69" i="57"/>
  <c r="G69" i="57" s="1"/>
  <c r="K233" i="59"/>
  <c r="G233" i="59" s="1"/>
  <c r="K315" i="50"/>
  <c r="G315" i="50" s="1"/>
  <c r="K315" i="58"/>
  <c r="G315" i="58" s="1"/>
  <c r="K479" i="53"/>
  <c r="G479" i="53" s="1"/>
  <c r="L479" i="57"/>
  <c r="H479" i="57" s="1"/>
  <c r="M151" i="51"/>
  <c r="I151" i="51" s="1"/>
  <c r="K69" i="58"/>
  <c r="G69" i="58" s="1"/>
  <c r="L69" i="57"/>
  <c r="H69" i="57" s="1"/>
  <c r="M69" i="59"/>
  <c r="I69" i="59" s="1"/>
  <c r="K151" i="59"/>
  <c r="G151" i="59" s="1"/>
  <c r="M69" i="52"/>
  <c r="I69" i="52" s="1"/>
  <c r="M233" i="50"/>
  <c r="I233" i="50" s="1"/>
  <c r="L151" i="55"/>
  <c r="H151" i="55" s="1"/>
  <c r="L233" i="59"/>
  <c r="H233" i="59" s="1"/>
  <c r="L233" i="51"/>
  <c r="H233" i="51" s="1"/>
  <c r="K233" i="58"/>
  <c r="G233" i="58" s="1"/>
  <c r="K233" i="57"/>
  <c r="G233" i="57" s="1"/>
  <c r="M315" i="55"/>
  <c r="I315" i="55" s="1"/>
  <c r="L397" i="56"/>
  <c r="H397" i="56" s="1"/>
  <c r="M397" i="50"/>
  <c r="I397" i="50" s="1"/>
  <c r="M397" i="59"/>
  <c r="I397" i="59" s="1"/>
  <c r="K315" i="57"/>
  <c r="G315" i="57" s="1"/>
  <c r="K479" i="51"/>
  <c r="G479" i="51" s="1"/>
  <c r="M479" i="50"/>
  <c r="I479" i="50" s="1"/>
  <c r="M397" i="54"/>
  <c r="I397" i="54" s="1"/>
  <c r="M397" i="52"/>
  <c r="I397" i="52" s="1"/>
  <c r="M561" i="55"/>
  <c r="I561" i="55" s="1"/>
  <c r="L479" i="55"/>
  <c r="H479" i="55" s="1"/>
  <c r="K479" i="57"/>
  <c r="G479" i="57" s="1"/>
  <c r="L561" i="54"/>
  <c r="H561" i="54" s="1"/>
  <c r="K479" i="54"/>
  <c r="G479" i="54" s="1"/>
  <c r="M69" i="54"/>
  <c r="I69" i="54" s="1"/>
  <c r="L69" i="59"/>
  <c r="H69" i="59" s="1"/>
  <c r="K233" i="51"/>
  <c r="G233" i="51" s="1"/>
  <c r="K315" i="51"/>
  <c r="G315" i="51" s="1"/>
  <c r="K397" i="55"/>
  <c r="G397" i="55" s="1"/>
  <c r="K397" i="57"/>
  <c r="G397" i="57" s="1"/>
  <c r="L479" i="54"/>
  <c r="H479" i="54" s="1"/>
  <c r="M151" i="56"/>
  <c r="I151" i="56" s="1"/>
  <c r="M69" i="56"/>
  <c r="I69" i="56" s="1"/>
  <c r="M233" i="51"/>
  <c r="I233" i="51" s="1"/>
  <c r="K233" i="54"/>
  <c r="G233" i="54" s="1"/>
  <c r="M397" i="56"/>
  <c r="I397" i="56" s="1"/>
  <c r="K479" i="59"/>
  <c r="G479" i="59" s="1"/>
  <c r="M479" i="58"/>
  <c r="I479" i="58" s="1"/>
  <c r="L151" i="50"/>
  <c r="H151" i="50" s="1"/>
  <c r="K69" i="50"/>
  <c r="G69" i="50" s="1"/>
  <c r="L151" i="52"/>
  <c r="H151" i="52" s="1"/>
  <c r="M233" i="54"/>
  <c r="I233" i="54" s="1"/>
  <c r="L397" i="59"/>
  <c r="H397" i="59" s="1"/>
  <c r="L479" i="51"/>
  <c r="H479" i="51" s="1"/>
  <c r="L479" i="52"/>
  <c r="H479" i="52" s="1"/>
  <c r="K69" i="54"/>
  <c r="G69" i="54" s="1"/>
  <c r="M151" i="54"/>
  <c r="I151" i="54" s="1"/>
  <c r="L315" i="55"/>
  <c r="H315" i="55" s="1"/>
  <c r="K397" i="51"/>
  <c r="G397" i="51" s="1"/>
  <c r="K479" i="50"/>
  <c r="G479" i="50" s="1"/>
  <c r="K561" i="53"/>
  <c r="G561" i="53" s="1"/>
  <c r="M69" i="51"/>
  <c r="I69" i="51" s="1"/>
  <c r="K233" i="55"/>
  <c r="G233" i="55" s="1"/>
  <c r="L151" i="51"/>
  <c r="H151" i="51" s="1"/>
  <c r="M151" i="53"/>
  <c r="I151" i="53" s="1"/>
  <c r="L69" i="52"/>
  <c r="H69" i="52" s="1"/>
  <c r="K69" i="56"/>
  <c r="G69" i="56" s="1"/>
  <c r="L233" i="56"/>
  <c r="H233" i="56" s="1"/>
  <c r="L151" i="57"/>
  <c r="H151" i="57" s="1"/>
  <c r="L151" i="58"/>
  <c r="H151" i="58" s="1"/>
  <c r="M233" i="58"/>
  <c r="I233" i="58" s="1"/>
  <c r="K315" i="55"/>
  <c r="G315" i="55" s="1"/>
  <c r="M233" i="52"/>
  <c r="I233" i="52" s="1"/>
  <c r="L233" i="54"/>
  <c r="H233" i="54" s="1"/>
  <c r="K315" i="52"/>
  <c r="G315" i="52" s="1"/>
  <c r="M315" i="52"/>
  <c r="I315" i="52" s="1"/>
  <c r="L315" i="54"/>
  <c r="H315" i="54" s="1"/>
  <c r="M397" i="55"/>
  <c r="I397" i="55" s="1"/>
  <c r="L479" i="50"/>
  <c r="H479" i="50" s="1"/>
  <c r="L479" i="53"/>
  <c r="H479" i="53" s="1"/>
  <c r="L561" i="51"/>
  <c r="H561" i="51" s="1"/>
  <c r="L479" i="56"/>
  <c r="H479" i="56" s="1"/>
  <c r="M397" i="57"/>
  <c r="I397" i="57" s="1"/>
  <c r="K561" i="51"/>
  <c r="G561" i="51" s="1"/>
  <c r="L561" i="58"/>
  <c r="H561" i="58" s="1"/>
  <c r="M561" i="57"/>
  <c r="I561" i="57" s="1"/>
  <c r="L561" i="52"/>
  <c r="H561" i="52" s="1"/>
  <c r="M69" i="58"/>
  <c r="I69" i="58" s="1"/>
  <c r="K69" i="52"/>
  <c r="G69" i="52" s="1"/>
  <c r="L315" i="59"/>
  <c r="H315" i="59" s="1"/>
  <c r="K397" i="56"/>
  <c r="G397" i="56" s="1"/>
  <c r="K397" i="58"/>
  <c r="G397" i="58" s="1"/>
  <c r="L561" i="53"/>
  <c r="H561" i="53" s="1"/>
  <c r="M151" i="50"/>
  <c r="I151" i="50" s="1"/>
  <c r="L151" i="53"/>
  <c r="H151" i="53" s="1"/>
  <c r="K233" i="53"/>
  <c r="G233" i="53" s="1"/>
  <c r="M315" i="50"/>
  <c r="I315" i="50" s="1"/>
  <c r="M315" i="57"/>
  <c r="I315" i="57" s="1"/>
  <c r="M479" i="51"/>
  <c r="I479" i="51" s="1"/>
  <c r="K561" i="58"/>
  <c r="G561" i="58" s="1"/>
  <c r="L69" i="55"/>
  <c r="H69" i="55" s="1"/>
  <c r="L233" i="53"/>
  <c r="H233" i="53" s="1"/>
  <c r="L315" i="53"/>
  <c r="H315" i="53" s="1"/>
  <c r="L397" i="55"/>
  <c r="H397" i="55" s="1"/>
  <c r="M561" i="50"/>
  <c r="I561" i="50" s="1"/>
  <c r="K479" i="55"/>
  <c r="G479" i="55" s="1"/>
  <c r="L151" i="56"/>
  <c r="H151" i="56" s="1"/>
  <c r="L69" i="56"/>
  <c r="H69" i="56" s="1"/>
  <c r="M151" i="57"/>
  <c r="I151" i="57" s="1"/>
  <c r="K315" i="56"/>
  <c r="G315" i="56" s="1"/>
  <c r="K397" i="54"/>
  <c r="G397" i="54" s="1"/>
  <c r="L397" i="52"/>
  <c r="H397" i="52" s="1"/>
  <c r="M561" i="54"/>
  <c r="I561" i="54" s="1"/>
  <c r="G69" i="63"/>
  <c r="F479" i="63"/>
  <c r="G397" i="63"/>
  <c r="H69" i="63"/>
  <c r="H315" i="63"/>
  <c r="F233" i="63"/>
  <c r="G233" i="63"/>
  <c r="F69" i="63"/>
  <c r="F315" i="63"/>
  <c r="H233" i="63"/>
  <c r="G315" i="63"/>
  <c r="F151" i="63"/>
  <c r="G151" i="63"/>
  <c r="G561" i="63"/>
  <c r="H561" i="63"/>
  <c r="H397" i="63"/>
  <c r="H479" i="63"/>
  <c r="G479" i="63"/>
  <c r="F397" i="63"/>
  <c r="H151" i="63"/>
  <c r="F561" i="63"/>
  <c r="L68" i="49"/>
  <c r="H68" i="49" s="1"/>
  <c r="L232" i="47"/>
  <c r="H232" i="47" s="1"/>
  <c r="K232" i="49"/>
  <c r="G232" i="49" s="1"/>
  <c r="K396" i="47"/>
  <c r="G396" i="47" s="1"/>
  <c r="K560" i="47"/>
  <c r="G560" i="47" s="1"/>
  <c r="M560" i="49"/>
  <c r="I560" i="49" s="1"/>
  <c r="K314" i="47"/>
  <c r="G314" i="47" s="1"/>
  <c r="K232" i="47"/>
  <c r="G232" i="47" s="1"/>
  <c r="K150" i="49"/>
  <c r="G150" i="49" s="1"/>
  <c r="K478" i="47"/>
  <c r="G478" i="47" s="1"/>
  <c r="L68" i="47"/>
  <c r="H68" i="47" s="1"/>
  <c r="M150" i="49"/>
  <c r="I150" i="49" s="1"/>
  <c r="L314" i="47"/>
  <c r="H314" i="47" s="1"/>
  <c r="K314" i="49"/>
  <c r="G314" i="49" s="1"/>
  <c r="K396" i="49"/>
  <c r="G396" i="49" s="1"/>
  <c r="L478" i="49"/>
  <c r="H478" i="49" s="1"/>
  <c r="L150" i="49"/>
  <c r="H150" i="49" s="1"/>
  <c r="M314" i="49"/>
  <c r="I314" i="49" s="1"/>
  <c r="M150" i="47"/>
  <c r="I150" i="47" s="1"/>
  <c r="K560" i="49"/>
  <c r="G560" i="49" s="1"/>
  <c r="M396" i="47"/>
  <c r="I396" i="47" s="1"/>
  <c r="K68" i="47"/>
  <c r="G68" i="47" s="1"/>
  <c r="K150" i="47"/>
  <c r="G150" i="47" s="1"/>
  <c r="M314" i="47"/>
  <c r="I314" i="47" s="1"/>
  <c r="L396" i="47"/>
  <c r="H396" i="47" s="1"/>
  <c r="M478" i="47"/>
  <c r="I478" i="47" s="1"/>
  <c r="L478" i="47"/>
  <c r="H478" i="47" s="1"/>
  <c r="K68" i="49"/>
  <c r="G68" i="49" s="1"/>
  <c r="K478" i="49"/>
  <c r="G478" i="49" s="1"/>
  <c r="L560" i="47"/>
  <c r="H560" i="47" s="1"/>
  <c r="M232" i="49"/>
  <c r="I232" i="49" s="1"/>
  <c r="M68" i="47"/>
  <c r="I68" i="47" s="1"/>
  <c r="M232" i="47"/>
  <c r="I232" i="47" s="1"/>
  <c r="L232" i="49"/>
  <c r="H232" i="49" s="1"/>
  <c r="M396" i="49"/>
  <c r="I396" i="49" s="1"/>
  <c r="M560" i="47"/>
  <c r="I560" i="47" s="1"/>
  <c r="M68" i="49"/>
  <c r="I68" i="49" s="1"/>
  <c r="L560" i="49"/>
  <c r="H560" i="49" s="1"/>
  <c r="L396" i="49"/>
  <c r="H396" i="49" s="1"/>
  <c r="L314" i="49"/>
  <c r="H314" i="49" s="1"/>
  <c r="L150" i="47"/>
  <c r="H150" i="47" s="1"/>
  <c r="M478" i="49"/>
  <c r="I478" i="49" s="1"/>
  <c r="L643" i="61"/>
  <c r="H643" i="61" s="1"/>
  <c r="J889" i="61"/>
  <c r="F889" i="61" s="1"/>
  <c r="K397" i="61"/>
  <c r="G397" i="61" s="1"/>
  <c r="K807" i="61"/>
  <c r="G807" i="61" s="1"/>
  <c r="K643" i="61"/>
  <c r="G643" i="61" s="1"/>
  <c r="K151" i="61"/>
  <c r="G151" i="61" s="1"/>
  <c r="J807" i="61"/>
  <c r="F807" i="61" s="1"/>
  <c r="L889" i="61"/>
  <c r="H889" i="61" s="1"/>
  <c r="L151" i="61"/>
  <c r="H151" i="61" s="1"/>
  <c r="K889" i="61"/>
  <c r="G889" i="61" s="1"/>
  <c r="J233" i="61"/>
  <c r="F233" i="61" s="1"/>
  <c r="K479" i="61"/>
  <c r="G479" i="61" s="1"/>
  <c r="L725" i="61"/>
  <c r="H725" i="61" s="1"/>
  <c r="J315" i="61"/>
  <c r="F315" i="61" s="1"/>
  <c r="K233" i="61"/>
  <c r="G233" i="61" s="1"/>
  <c r="L315" i="61"/>
  <c r="H315" i="61" s="1"/>
  <c r="J69" i="61"/>
  <c r="F69" i="61" s="1"/>
  <c r="J561" i="61"/>
  <c r="F561" i="61" s="1"/>
  <c r="L561" i="61"/>
  <c r="H561" i="61" s="1"/>
  <c r="J479" i="61"/>
  <c r="F479" i="61" s="1"/>
  <c r="L807" i="61"/>
  <c r="H807" i="61" s="1"/>
  <c r="L69" i="61"/>
  <c r="H69" i="61" s="1"/>
  <c r="L233" i="61"/>
  <c r="H233" i="61" s="1"/>
  <c r="J151" i="61"/>
  <c r="F151" i="61" s="1"/>
  <c r="L479" i="61"/>
  <c r="H479" i="61" s="1"/>
  <c r="K69" i="61"/>
  <c r="G69" i="61" s="1"/>
  <c r="K315" i="61"/>
  <c r="G315" i="61" s="1"/>
  <c r="K561" i="61"/>
  <c r="G561" i="61" s="1"/>
  <c r="J397" i="61"/>
  <c r="F397" i="61" s="1"/>
  <c r="K725" i="61"/>
  <c r="G725" i="61" s="1"/>
  <c r="J725" i="61"/>
  <c r="F725" i="61" s="1"/>
  <c r="J643" i="61"/>
  <c r="F643" i="61" s="1"/>
  <c r="L397" i="61"/>
  <c r="H397" i="61" s="1"/>
  <c r="I77" i="41"/>
  <c r="N77" i="41"/>
  <c r="O77" i="41"/>
  <c r="J77" i="41"/>
  <c r="S77" i="41"/>
  <c r="Q77" i="41"/>
  <c r="M77" i="41"/>
  <c r="P77" i="41"/>
  <c r="R77" i="41"/>
  <c r="T77" i="41"/>
  <c r="I1299" i="42" l="1"/>
  <c r="I1463" i="42"/>
  <c r="H1709" i="42"/>
  <c r="G1955" i="42"/>
  <c r="G1791" i="42"/>
  <c r="G1381" i="42"/>
  <c r="H1463" i="42"/>
  <c r="G1873" i="42"/>
  <c r="H1299" i="42"/>
  <c r="I1545" i="42"/>
  <c r="G1709" i="42"/>
  <c r="I1955" i="42"/>
  <c r="I1627" i="42"/>
  <c r="G2037" i="42"/>
  <c r="H1627" i="42"/>
  <c r="G1299" i="42"/>
  <c r="G1545" i="42"/>
  <c r="I1791" i="42"/>
  <c r="H2037" i="42"/>
  <c r="I2037" i="42"/>
  <c r="I1873" i="42"/>
  <c r="I1709" i="42"/>
  <c r="H1381" i="42"/>
  <c r="H1545" i="42"/>
  <c r="H1791" i="42"/>
  <c r="H1955" i="42"/>
  <c r="I1381" i="42"/>
  <c r="G1627" i="42"/>
  <c r="H1873" i="42"/>
  <c r="G1463" i="42"/>
  <c r="M70" i="50"/>
  <c r="I70" i="50" s="1"/>
  <c r="L152" i="57"/>
  <c r="H152" i="57" s="1"/>
  <c r="L152" i="59"/>
  <c r="H152" i="59" s="1"/>
  <c r="L152" i="53"/>
  <c r="H152" i="53" s="1"/>
  <c r="K152" i="59"/>
  <c r="G152" i="59" s="1"/>
  <c r="L70" i="59"/>
  <c r="H70" i="59" s="1"/>
  <c r="M152" i="50"/>
  <c r="I152" i="50" s="1"/>
  <c r="L152" i="52"/>
  <c r="H152" i="52" s="1"/>
  <c r="L152" i="58"/>
  <c r="H152" i="58" s="1"/>
  <c r="M234" i="54"/>
  <c r="I234" i="54" s="1"/>
  <c r="L234" i="59"/>
  <c r="H234" i="59" s="1"/>
  <c r="M316" i="55"/>
  <c r="I316" i="55" s="1"/>
  <c r="K316" i="57"/>
  <c r="G316" i="57" s="1"/>
  <c r="M398" i="57"/>
  <c r="I398" i="57" s="1"/>
  <c r="M316" i="51"/>
  <c r="I316" i="51" s="1"/>
  <c r="M398" i="52"/>
  <c r="I398" i="52" s="1"/>
  <c r="L316" i="59"/>
  <c r="H316" i="59" s="1"/>
  <c r="K562" i="50"/>
  <c r="G562" i="50" s="1"/>
  <c r="K562" i="52"/>
  <c r="G562" i="52" s="1"/>
  <c r="M398" i="51"/>
  <c r="I398" i="51" s="1"/>
  <c r="L480" i="57"/>
  <c r="H480" i="57" s="1"/>
  <c r="K398" i="51"/>
  <c r="G398" i="51" s="1"/>
  <c r="L562" i="58"/>
  <c r="H562" i="58" s="1"/>
  <c r="L480" i="58"/>
  <c r="H480" i="58" s="1"/>
  <c r="M562" i="56"/>
  <c r="I562" i="56" s="1"/>
  <c r="L562" i="56"/>
  <c r="H562" i="56" s="1"/>
  <c r="L480" i="54"/>
  <c r="H480" i="54" s="1"/>
  <c r="L70" i="57"/>
  <c r="H70" i="57" s="1"/>
  <c r="L234" i="55"/>
  <c r="H234" i="55" s="1"/>
  <c r="K234" i="56"/>
  <c r="G234" i="56" s="1"/>
  <c r="L398" i="55"/>
  <c r="H398" i="55" s="1"/>
  <c r="K480" i="50"/>
  <c r="G480" i="50" s="1"/>
  <c r="L562" i="53"/>
  <c r="H562" i="53" s="1"/>
  <c r="K70" i="55"/>
  <c r="G70" i="55" s="1"/>
  <c r="L234" i="57"/>
  <c r="H234" i="57" s="1"/>
  <c r="K316" i="55"/>
  <c r="G316" i="55" s="1"/>
  <c r="M316" i="58"/>
  <c r="I316" i="58" s="1"/>
  <c r="L398" i="56"/>
  <c r="H398" i="56" s="1"/>
  <c r="L562" i="51"/>
  <c r="H562" i="51" s="1"/>
  <c r="M152" i="57"/>
  <c r="I152" i="57" s="1"/>
  <c r="K70" i="52"/>
  <c r="G70" i="52" s="1"/>
  <c r="M152" i="54"/>
  <c r="I152" i="54" s="1"/>
  <c r="L234" i="56"/>
  <c r="H234" i="56" s="1"/>
  <c r="M398" i="55"/>
  <c r="I398" i="55" s="1"/>
  <c r="L398" i="51"/>
  <c r="H398" i="51" s="1"/>
  <c r="M480" i="56"/>
  <c r="I480" i="56" s="1"/>
  <c r="M70" i="57"/>
  <c r="I70" i="57" s="1"/>
  <c r="L152" i="50"/>
  <c r="H152" i="50" s="1"/>
  <c r="L234" i="51"/>
  <c r="H234" i="51" s="1"/>
  <c r="L316" i="56"/>
  <c r="H316" i="56" s="1"/>
  <c r="M398" i="54"/>
  <c r="I398" i="54" s="1"/>
  <c r="M562" i="51"/>
  <c r="I562" i="51" s="1"/>
  <c r="K480" i="56"/>
  <c r="G480" i="56" s="1"/>
  <c r="L70" i="50"/>
  <c r="H70" i="50" s="1"/>
  <c r="K70" i="56"/>
  <c r="G70" i="56" s="1"/>
  <c r="L70" i="51"/>
  <c r="H70" i="51" s="1"/>
  <c r="M70" i="51"/>
  <c r="I70" i="51" s="1"/>
  <c r="K70" i="59"/>
  <c r="G70" i="59" s="1"/>
  <c r="M152" i="59"/>
  <c r="I152" i="59" s="1"/>
  <c r="M234" i="55"/>
  <c r="I234" i="55" s="1"/>
  <c r="K234" i="55"/>
  <c r="G234" i="55" s="1"/>
  <c r="L152" i="54"/>
  <c r="H152" i="54" s="1"/>
  <c r="L234" i="54"/>
  <c r="H234" i="54" s="1"/>
  <c r="M316" i="50"/>
  <c r="I316" i="50" s="1"/>
  <c r="K316" i="52"/>
  <c r="G316" i="52" s="1"/>
  <c r="M234" i="58"/>
  <c r="I234" i="58" s="1"/>
  <c r="K316" i="58"/>
  <c r="G316" i="58" s="1"/>
  <c r="K316" i="56"/>
  <c r="G316" i="56" s="1"/>
  <c r="L398" i="52"/>
  <c r="H398" i="52" s="1"/>
  <c r="M398" i="50"/>
  <c r="I398" i="50" s="1"/>
  <c r="K398" i="56"/>
  <c r="G398" i="56" s="1"/>
  <c r="L398" i="59"/>
  <c r="H398" i="59" s="1"/>
  <c r="K398" i="59"/>
  <c r="G398" i="59" s="1"/>
  <c r="L398" i="58"/>
  <c r="H398" i="58" s="1"/>
  <c r="L480" i="52"/>
  <c r="H480" i="52" s="1"/>
  <c r="M562" i="59"/>
  <c r="I562" i="59" s="1"/>
  <c r="L562" i="54"/>
  <c r="H562" i="54" s="1"/>
  <c r="M480" i="54"/>
  <c r="I480" i="54" s="1"/>
  <c r="K480" i="53"/>
  <c r="G480" i="53" s="1"/>
  <c r="M480" i="53"/>
  <c r="I480" i="53" s="1"/>
  <c r="K70" i="54"/>
  <c r="G70" i="54" s="1"/>
  <c r="M234" i="50"/>
  <c r="I234" i="50" s="1"/>
  <c r="K234" i="53"/>
  <c r="G234" i="53" s="1"/>
  <c r="K316" i="53"/>
  <c r="G316" i="53" s="1"/>
  <c r="L480" i="55"/>
  <c r="H480" i="55" s="1"/>
  <c r="K398" i="58"/>
  <c r="G398" i="58" s="1"/>
  <c r="M480" i="59"/>
  <c r="I480" i="59" s="1"/>
  <c r="M70" i="58"/>
  <c r="I70" i="58" s="1"/>
  <c r="L152" i="55"/>
  <c r="H152" i="55" s="1"/>
  <c r="M234" i="51"/>
  <c r="I234" i="51" s="1"/>
  <c r="K398" i="57"/>
  <c r="G398" i="57" s="1"/>
  <c r="L480" i="50"/>
  <c r="H480" i="50" s="1"/>
  <c r="L562" i="57"/>
  <c r="H562" i="57" s="1"/>
  <c r="K480" i="59"/>
  <c r="G480" i="59" s="1"/>
  <c r="M152" i="55"/>
  <c r="I152" i="55" s="1"/>
  <c r="M234" i="52"/>
  <c r="I234" i="52" s="1"/>
  <c r="L398" i="50"/>
  <c r="H398" i="50" s="1"/>
  <c r="M562" i="52"/>
  <c r="I562" i="52" s="1"/>
  <c r="M562" i="50"/>
  <c r="I562" i="50" s="1"/>
  <c r="K480" i="54"/>
  <c r="G480" i="54" s="1"/>
  <c r="K70" i="57"/>
  <c r="G70" i="57" s="1"/>
  <c r="L234" i="50"/>
  <c r="H234" i="50" s="1"/>
  <c r="M234" i="53"/>
  <c r="I234" i="53" s="1"/>
  <c r="K316" i="59"/>
  <c r="G316" i="59" s="1"/>
  <c r="L398" i="54"/>
  <c r="H398" i="54" s="1"/>
  <c r="M480" i="51"/>
  <c r="I480" i="51" s="1"/>
  <c r="K70" i="50"/>
  <c r="G70" i="50" s="1"/>
  <c r="L70" i="54"/>
  <c r="H70" i="54" s="1"/>
  <c r="K152" i="57"/>
  <c r="G152" i="57" s="1"/>
  <c r="L70" i="58"/>
  <c r="H70" i="58" s="1"/>
  <c r="M152" i="56"/>
  <c r="I152" i="56" s="1"/>
  <c r="M70" i="59"/>
  <c r="I70" i="59" s="1"/>
  <c r="K152" i="50"/>
  <c r="G152" i="50" s="1"/>
  <c r="K234" i="57"/>
  <c r="G234" i="57" s="1"/>
  <c r="M152" i="51"/>
  <c r="I152" i="51" s="1"/>
  <c r="L234" i="53"/>
  <c r="H234" i="53" s="1"/>
  <c r="L316" i="57"/>
  <c r="H316" i="57" s="1"/>
  <c r="K316" i="50"/>
  <c r="G316" i="50" s="1"/>
  <c r="M316" i="52"/>
  <c r="I316" i="52" s="1"/>
  <c r="K316" i="54"/>
  <c r="G316" i="54" s="1"/>
  <c r="K398" i="50"/>
  <c r="G398" i="50" s="1"/>
  <c r="M316" i="53"/>
  <c r="I316" i="53" s="1"/>
  <c r="K398" i="55"/>
  <c r="G398" i="55" s="1"/>
  <c r="L562" i="52"/>
  <c r="H562" i="52" s="1"/>
  <c r="K480" i="57"/>
  <c r="G480" i="57" s="1"/>
  <c r="M480" i="57"/>
  <c r="I480" i="57" s="1"/>
  <c r="M398" i="53"/>
  <c r="I398" i="53" s="1"/>
  <c r="M398" i="58"/>
  <c r="I398" i="58" s="1"/>
  <c r="K480" i="51"/>
  <c r="G480" i="51" s="1"/>
  <c r="K562" i="53"/>
  <c r="G562" i="53" s="1"/>
  <c r="L480" i="56"/>
  <c r="H480" i="56" s="1"/>
  <c r="K562" i="59"/>
  <c r="G562" i="59" s="1"/>
  <c r="M70" i="56"/>
  <c r="I70" i="56" s="1"/>
  <c r="K152" i="53"/>
  <c r="G152" i="53" s="1"/>
  <c r="L152" i="51"/>
  <c r="H152" i="51" s="1"/>
  <c r="M234" i="56"/>
  <c r="I234" i="56" s="1"/>
  <c r="L562" i="50"/>
  <c r="H562" i="50" s="1"/>
  <c r="K480" i="52"/>
  <c r="G480" i="52" s="1"/>
  <c r="L480" i="59"/>
  <c r="H480" i="59" s="1"/>
  <c r="M152" i="53"/>
  <c r="I152" i="53" s="1"/>
  <c r="M234" i="57"/>
  <c r="I234" i="57" s="1"/>
  <c r="L316" i="52"/>
  <c r="H316" i="52" s="1"/>
  <c r="M316" i="54"/>
  <c r="I316" i="54" s="1"/>
  <c r="M562" i="57"/>
  <c r="I562" i="57" s="1"/>
  <c r="M562" i="53"/>
  <c r="I562" i="53" s="1"/>
  <c r="M70" i="55"/>
  <c r="I70" i="55" s="1"/>
  <c r="K152" i="54"/>
  <c r="G152" i="54" s="1"/>
  <c r="K234" i="59"/>
  <c r="G234" i="59" s="1"/>
  <c r="L316" i="53"/>
  <c r="H316" i="53" s="1"/>
  <c r="M562" i="55"/>
  <c r="I562" i="55" s="1"/>
  <c r="L562" i="59"/>
  <c r="H562" i="59" s="1"/>
  <c r="L70" i="52"/>
  <c r="H70" i="52" s="1"/>
  <c r="K152" i="51"/>
  <c r="G152" i="51" s="1"/>
  <c r="L316" i="50"/>
  <c r="H316" i="50" s="1"/>
  <c r="M316" i="59"/>
  <c r="I316" i="59" s="1"/>
  <c r="M480" i="52"/>
  <c r="I480" i="52" s="1"/>
  <c r="M480" i="58"/>
  <c r="I480" i="58" s="1"/>
  <c r="K70" i="51"/>
  <c r="G70" i="51" s="1"/>
  <c r="L70" i="56"/>
  <c r="H70" i="56" s="1"/>
  <c r="K70" i="53"/>
  <c r="G70" i="53" s="1"/>
  <c r="L70" i="55"/>
  <c r="H70" i="55" s="1"/>
  <c r="M70" i="53"/>
  <c r="I70" i="53" s="1"/>
  <c r="K152" i="55"/>
  <c r="G152" i="55" s="1"/>
  <c r="M152" i="52"/>
  <c r="I152" i="52" s="1"/>
  <c r="K152" i="52"/>
  <c r="G152" i="52" s="1"/>
  <c r="K152" i="58"/>
  <c r="G152" i="58" s="1"/>
  <c r="K234" i="54"/>
  <c r="G234" i="54" s="1"/>
  <c r="L234" i="58"/>
  <c r="H234" i="58" s="1"/>
  <c r="M316" i="57"/>
  <c r="I316" i="57" s="1"/>
  <c r="K234" i="58"/>
  <c r="G234" i="58" s="1"/>
  <c r="L398" i="57"/>
  <c r="H398" i="57" s="1"/>
  <c r="K316" i="51"/>
  <c r="G316" i="51" s="1"/>
  <c r="L316" i="51"/>
  <c r="H316" i="51" s="1"/>
  <c r="L316" i="58"/>
  <c r="H316" i="58" s="1"/>
  <c r="M398" i="59"/>
  <c r="I398" i="59" s="1"/>
  <c r="K480" i="55"/>
  <c r="G480" i="55" s="1"/>
  <c r="L562" i="55"/>
  <c r="H562" i="55" s="1"/>
  <c r="K562" i="57"/>
  <c r="G562" i="57" s="1"/>
  <c r="M480" i="55"/>
  <c r="I480" i="55" s="1"/>
  <c r="M562" i="54"/>
  <c r="I562" i="54" s="1"/>
  <c r="K562" i="51"/>
  <c r="G562" i="51" s="1"/>
  <c r="K562" i="56"/>
  <c r="G562" i="56" s="1"/>
  <c r="M562" i="58"/>
  <c r="I562" i="58" s="1"/>
  <c r="M70" i="52"/>
  <c r="I70" i="52" s="1"/>
  <c r="L234" i="52"/>
  <c r="H234" i="52" s="1"/>
  <c r="L316" i="55"/>
  <c r="H316" i="55" s="1"/>
  <c r="K398" i="52"/>
  <c r="G398" i="52" s="1"/>
  <c r="K398" i="54"/>
  <c r="G398" i="54" s="1"/>
  <c r="L480" i="51"/>
  <c r="H480" i="51" s="1"/>
  <c r="K70" i="58"/>
  <c r="G70" i="58" s="1"/>
  <c r="L152" i="56"/>
  <c r="H152" i="56" s="1"/>
  <c r="M152" i="58"/>
  <c r="I152" i="58" s="1"/>
  <c r="K234" i="51"/>
  <c r="G234" i="51" s="1"/>
  <c r="K398" i="53"/>
  <c r="G398" i="53" s="1"/>
  <c r="L398" i="53"/>
  <c r="H398" i="53" s="1"/>
  <c r="K562" i="58"/>
  <c r="G562" i="58" s="1"/>
  <c r="L70" i="53"/>
  <c r="H70" i="53" s="1"/>
  <c r="K234" i="50"/>
  <c r="G234" i="50" s="1"/>
  <c r="M234" i="59"/>
  <c r="I234" i="59" s="1"/>
  <c r="M316" i="56"/>
  <c r="I316" i="56" s="1"/>
  <c r="M398" i="56"/>
  <c r="I398" i="56" s="1"/>
  <c r="K562" i="54"/>
  <c r="G562" i="54" s="1"/>
  <c r="K480" i="58"/>
  <c r="G480" i="58" s="1"/>
  <c r="M70" i="54"/>
  <c r="I70" i="54" s="1"/>
  <c r="K152" i="56"/>
  <c r="G152" i="56" s="1"/>
  <c r="K234" i="52"/>
  <c r="G234" i="52" s="1"/>
  <c r="L316" i="54"/>
  <c r="H316" i="54" s="1"/>
  <c r="M480" i="50"/>
  <c r="I480" i="50" s="1"/>
  <c r="K562" i="55"/>
  <c r="G562" i="55" s="1"/>
  <c r="L480" i="53"/>
  <c r="H480" i="53" s="1"/>
  <c r="J317" i="45"/>
  <c r="F317" i="45" s="1"/>
  <c r="K727" i="45"/>
  <c r="G727" i="45" s="1"/>
  <c r="K399" i="45"/>
  <c r="G399" i="45" s="1"/>
  <c r="J645" i="45"/>
  <c r="F645" i="45" s="1"/>
  <c r="I153" i="42"/>
  <c r="H399" i="42"/>
  <c r="G645" i="42"/>
  <c r="I809" i="42"/>
  <c r="I1055" i="42"/>
  <c r="L481" i="45"/>
  <c r="H481" i="45" s="1"/>
  <c r="I71" i="42"/>
  <c r="I973" i="42"/>
  <c r="J727" i="45"/>
  <c r="F727" i="45" s="1"/>
  <c r="H71" i="42"/>
  <c r="G973" i="42"/>
  <c r="J891" i="45"/>
  <c r="F891" i="45" s="1"/>
  <c r="H317" i="42"/>
  <c r="H1219" i="42"/>
  <c r="L645" i="45"/>
  <c r="H645" i="45" s="1"/>
  <c r="H809" i="42"/>
  <c r="L727" i="45"/>
  <c r="H727" i="45" s="1"/>
  <c r="K809" i="45"/>
  <c r="G809" i="45" s="1"/>
  <c r="J71" i="45"/>
  <c r="F71" i="45" s="1"/>
  <c r="K317" i="45"/>
  <c r="G317" i="45" s="1"/>
  <c r="H235" i="42"/>
  <c r="G399" i="42"/>
  <c r="I645" i="42"/>
  <c r="I891" i="42"/>
  <c r="G1055" i="42"/>
  <c r="L317" i="45"/>
  <c r="H317" i="45" s="1"/>
  <c r="H727" i="42"/>
  <c r="J563" i="45"/>
  <c r="F563" i="45" s="1"/>
  <c r="I727" i="42"/>
  <c r="J153" i="45"/>
  <c r="F153" i="45" s="1"/>
  <c r="I563" i="42"/>
  <c r="K235" i="45"/>
  <c r="G235" i="45" s="1"/>
  <c r="G153" i="42"/>
  <c r="H1055" i="42"/>
  <c r="K481" i="45"/>
  <c r="G481" i="45" s="1"/>
  <c r="K563" i="45"/>
  <c r="G563" i="45" s="1"/>
  <c r="K153" i="45"/>
  <c r="G153" i="45" s="1"/>
  <c r="J235" i="45"/>
  <c r="F235" i="45" s="1"/>
  <c r="J399" i="45"/>
  <c r="F399" i="45" s="1"/>
  <c r="G235" i="42"/>
  <c r="I481" i="42"/>
  <c r="H645" i="42"/>
  <c r="H891" i="42"/>
  <c r="I1137" i="42"/>
  <c r="K71" i="45"/>
  <c r="G71" i="45" s="1"/>
  <c r="G317" i="42"/>
  <c r="G1137" i="42"/>
  <c r="K891" i="45"/>
  <c r="G891" i="45" s="1"/>
  <c r="G563" i="42"/>
  <c r="L563" i="45"/>
  <c r="H563" i="45" s="1"/>
  <c r="H153" i="42"/>
  <c r="H973" i="42"/>
  <c r="L153" i="45"/>
  <c r="H153" i="45" s="1"/>
  <c r="I399" i="42"/>
  <c r="G1219" i="42"/>
  <c r="J481" i="45"/>
  <c r="F481" i="45" s="1"/>
  <c r="L809" i="45"/>
  <c r="H809" i="45" s="1"/>
  <c r="L399" i="45"/>
  <c r="H399" i="45" s="1"/>
  <c r="K645" i="45"/>
  <c r="G645" i="45" s="1"/>
  <c r="G71" i="42"/>
  <c r="I235" i="42"/>
  <c r="G481" i="42"/>
  <c r="G727" i="42"/>
  <c r="G891" i="42"/>
  <c r="H1137" i="42"/>
  <c r="L891" i="45"/>
  <c r="H891" i="45" s="1"/>
  <c r="H481" i="42"/>
  <c r="J809" i="45"/>
  <c r="F809" i="45" s="1"/>
  <c r="I317" i="42"/>
  <c r="I1219" i="42"/>
  <c r="L235" i="45"/>
  <c r="H235" i="45" s="1"/>
  <c r="G809" i="42"/>
  <c r="L71" i="45"/>
  <c r="H71" i="45" s="1"/>
  <c r="H563" i="42"/>
  <c r="D80" i="41"/>
  <c r="E79" i="41"/>
  <c r="H79" i="41"/>
  <c r="G79" i="41"/>
  <c r="F79" i="41"/>
  <c r="K69" i="49"/>
  <c r="G69" i="49" s="1"/>
  <c r="K151" i="47"/>
  <c r="G151" i="47" s="1"/>
  <c r="L315" i="49"/>
  <c r="H315" i="49" s="1"/>
  <c r="L397" i="47"/>
  <c r="H397" i="47" s="1"/>
  <c r="L561" i="49"/>
  <c r="H561" i="49" s="1"/>
  <c r="M233" i="47"/>
  <c r="I233" i="47" s="1"/>
  <c r="K151" i="49"/>
  <c r="G151" i="49" s="1"/>
  <c r="M561" i="49"/>
  <c r="I561" i="49" s="1"/>
  <c r="K69" i="47"/>
  <c r="G69" i="47" s="1"/>
  <c r="M397" i="47"/>
  <c r="I397" i="47" s="1"/>
  <c r="M151" i="47"/>
  <c r="I151" i="47" s="1"/>
  <c r="L69" i="47"/>
  <c r="H69" i="47" s="1"/>
  <c r="M315" i="47"/>
  <c r="I315" i="47" s="1"/>
  <c r="M397" i="49"/>
  <c r="I397" i="49" s="1"/>
  <c r="M479" i="49"/>
  <c r="I479" i="49" s="1"/>
  <c r="L479" i="49"/>
  <c r="H479" i="49" s="1"/>
  <c r="M315" i="49"/>
  <c r="I315" i="49" s="1"/>
  <c r="K233" i="47"/>
  <c r="G233" i="47" s="1"/>
  <c r="M479" i="47"/>
  <c r="I479" i="47" s="1"/>
  <c r="L69" i="49"/>
  <c r="H69" i="49" s="1"/>
  <c r="M561" i="47"/>
  <c r="I561" i="47" s="1"/>
  <c r="M69" i="47"/>
  <c r="I69" i="47" s="1"/>
  <c r="K233" i="49"/>
  <c r="G233" i="49" s="1"/>
  <c r="K315" i="49"/>
  <c r="G315" i="49" s="1"/>
  <c r="K397" i="49"/>
  <c r="G397" i="49" s="1"/>
  <c r="K561" i="47"/>
  <c r="G561" i="47" s="1"/>
  <c r="L315" i="47"/>
  <c r="H315" i="47" s="1"/>
  <c r="K479" i="47"/>
  <c r="G479" i="47" s="1"/>
  <c r="M69" i="49"/>
  <c r="I69" i="49" s="1"/>
  <c r="K479" i="49"/>
  <c r="G479" i="49" s="1"/>
  <c r="L151" i="47"/>
  <c r="H151" i="47" s="1"/>
  <c r="L479" i="47"/>
  <c r="H479" i="47" s="1"/>
  <c r="L151" i="49"/>
  <c r="H151" i="49" s="1"/>
  <c r="M233" i="49"/>
  <c r="I233" i="49" s="1"/>
  <c r="K315" i="47"/>
  <c r="G315" i="47" s="1"/>
  <c r="L397" i="49"/>
  <c r="H397" i="49" s="1"/>
  <c r="K561" i="49"/>
  <c r="G561" i="49" s="1"/>
  <c r="M151" i="49"/>
  <c r="I151" i="49" s="1"/>
  <c r="L561" i="47"/>
  <c r="H561" i="47" s="1"/>
  <c r="L233" i="47"/>
  <c r="H233" i="47" s="1"/>
  <c r="K397" i="47"/>
  <c r="G397" i="47" s="1"/>
  <c r="L233" i="49"/>
  <c r="H233" i="49" s="1"/>
  <c r="L70" i="61"/>
  <c r="H70" i="61" s="1"/>
  <c r="L562" i="61"/>
  <c r="H562" i="61" s="1"/>
  <c r="K808" i="61"/>
  <c r="G808" i="61" s="1"/>
  <c r="J480" i="61"/>
  <c r="F480" i="61" s="1"/>
  <c r="J726" i="61"/>
  <c r="F726" i="61" s="1"/>
  <c r="L316" i="61"/>
  <c r="H316" i="61" s="1"/>
  <c r="L808" i="61"/>
  <c r="H808" i="61" s="1"/>
  <c r="K480" i="61"/>
  <c r="G480" i="61" s="1"/>
  <c r="J562" i="61"/>
  <c r="F562" i="61" s="1"/>
  <c r="K70" i="61"/>
  <c r="G70" i="61" s="1"/>
  <c r="J890" i="61"/>
  <c r="F890" i="61" s="1"/>
  <c r="J808" i="61"/>
  <c r="F808" i="61" s="1"/>
  <c r="L480" i="61"/>
  <c r="H480" i="61" s="1"/>
  <c r="J398" i="61"/>
  <c r="F398" i="61" s="1"/>
  <c r="L890" i="61"/>
  <c r="H890" i="61" s="1"/>
  <c r="K890" i="61"/>
  <c r="G890" i="61" s="1"/>
  <c r="L152" i="61"/>
  <c r="H152" i="61" s="1"/>
  <c r="K398" i="61"/>
  <c r="G398" i="61" s="1"/>
  <c r="J644" i="61"/>
  <c r="F644" i="61" s="1"/>
  <c r="K234" i="61"/>
  <c r="G234" i="61" s="1"/>
  <c r="L234" i="61"/>
  <c r="H234" i="61" s="1"/>
  <c r="K726" i="61"/>
  <c r="G726" i="61" s="1"/>
  <c r="L398" i="61"/>
  <c r="H398" i="61" s="1"/>
  <c r="L644" i="61"/>
  <c r="H644" i="61" s="1"/>
  <c r="K152" i="61"/>
  <c r="G152" i="61" s="1"/>
  <c r="J70" i="61"/>
  <c r="F70" i="61" s="1"/>
  <c r="K316" i="61"/>
  <c r="G316" i="61" s="1"/>
  <c r="J234" i="61"/>
  <c r="F234" i="61" s="1"/>
  <c r="L726" i="61"/>
  <c r="H726" i="61" s="1"/>
  <c r="K562" i="61"/>
  <c r="G562" i="61" s="1"/>
  <c r="J152" i="61"/>
  <c r="F152" i="61" s="1"/>
  <c r="J316" i="61"/>
  <c r="F316" i="61" s="1"/>
  <c r="K644" i="61"/>
  <c r="G644" i="61" s="1"/>
  <c r="Q78" i="41"/>
  <c r="J78" i="41"/>
  <c r="R78" i="41"/>
  <c r="N78" i="41"/>
  <c r="I78" i="41"/>
  <c r="O78" i="41"/>
  <c r="M78" i="41"/>
  <c r="S78" i="41"/>
  <c r="P78" i="41"/>
  <c r="T78" i="41"/>
  <c r="K151" i="48"/>
  <c r="G151" i="48" s="1"/>
  <c r="K479" i="48"/>
  <c r="G479" i="48" s="1"/>
  <c r="M315" i="48"/>
  <c r="I315" i="48" s="1"/>
  <c r="K397" i="48"/>
  <c r="G397" i="48" s="1"/>
  <c r="L397" i="48"/>
  <c r="H397" i="48" s="1"/>
  <c r="L69" i="48"/>
  <c r="H69" i="48" s="1"/>
  <c r="M151" i="48"/>
  <c r="I151" i="48" s="1"/>
  <c r="K561" i="48"/>
  <c r="G561" i="48" s="1"/>
  <c r="L233" i="48"/>
  <c r="H233" i="48" s="1"/>
  <c r="L561" i="48"/>
  <c r="H561" i="48" s="1"/>
  <c r="L151" i="48"/>
  <c r="H151" i="48" s="1"/>
  <c r="K233" i="48"/>
  <c r="G233" i="48" s="1"/>
  <c r="K315" i="48"/>
  <c r="G315" i="48" s="1"/>
  <c r="M479" i="48"/>
  <c r="I479" i="48" s="1"/>
  <c r="K69" i="48"/>
  <c r="G69" i="48" s="1"/>
  <c r="M233" i="48"/>
  <c r="I233" i="48" s="1"/>
  <c r="L315" i="48"/>
  <c r="H315" i="48" s="1"/>
  <c r="M561" i="48"/>
  <c r="I561" i="48" s="1"/>
  <c r="L479" i="48"/>
  <c r="H479" i="48" s="1"/>
  <c r="M397" i="48"/>
  <c r="I397" i="48" s="1"/>
  <c r="M69" i="48"/>
  <c r="I69" i="48" s="1"/>
  <c r="K77" i="41"/>
  <c r="L77" i="41"/>
  <c r="F234" i="63"/>
  <c r="H70" i="63"/>
  <c r="G562" i="63"/>
  <c r="F316" i="63"/>
  <c r="G398" i="63"/>
  <c r="G70" i="63"/>
  <c r="F562" i="63"/>
  <c r="H316" i="63"/>
  <c r="F70" i="63"/>
  <c r="H234" i="63"/>
  <c r="F152" i="63"/>
  <c r="G316" i="63"/>
  <c r="H562" i="63"/>
  <c r="G234" i="63"/>
  <c r="F480" i="63"/>
  <c r="H152" i="63"/>
  <c r="G152" i="63"/>
  <c r="H398" i="63"/>
  <c r="G480" i="63"/>
  <c r="F398" i="63"/>
  <c r="H480" i="63"/>
  <c r="H153" i="63" l="1"/>
  <c r="H563" i="63"/>
  <c r="G399" i="63"/>
  <c r="F235" i="63"/>
  <c r="G481" i="63"/>
  <c r="F481" i="63"/>
  <c r="F399" i="63"/>
  <c r="G563" i="63"/>
  <c r="G317" i="63"/>
  <c r="G235" i="63"/>
  <c r="F317" i="63"/>
  <c r="F153" i="63"/>
  <c r="G153" i="63"/>
  <c r="F71" i="63"/>
  <c r="G71" i="63"/>
  <c r="H399" i="63"/>
  <c r="H317" i="63"/>
  <c r="H235" i="63"/>
  <c r="H71" i="63"/>
  <c r="H481" i="63"/>
  <c r="F563" i="63"/>
  <c r="J318" i="45"/>
  <c r="F318" i="45" s="1"/>
  <c r="J154" i="45"/>
  <c r="F154" i="45" s="1"/>
  <c r="K400" i="45"/>
  <c r="G400" i="45" s="1"/>
  <c r="L318" i="45"/>
  <c r="H318" i="45" s="1"/>
  <c r="I154" i="42"/>
  <c r="I236" i="42"/>
  <c r="G154" i="42"/>
  <c r="G810" i="42"/>
  <c r="G1056" i="42"/>
  <c r="J72" i="45"/>
  <c r="F72" i="45" s="1"/>
  <c r="H72" i="42"/>
  <c r="I1138" i="42"/>
  <c r="J236" i="45"/>
  <c r="F236" i="45" s="1"/>
  <c r="G482" i="42"/>
  <c r="L810" i="45"/>
  <c r="H810" i="45" s="1"/>
  <c r="H400" i="42"/>
  <c r="G1220" i="42"/>
  <c r="L892" i="45"/>
  <c r="H892" i="45" s="1"/>
  <c r="I810" i="42"/>
  <c r="J810" i="45"/>
  <c r="F810" i="45" s="1"/>
  <c r="L564" i="45"/>
  <c r="H564" i="45" s="1"/>
  <c r="L482" i="45"/>
  <c r="H482" i="45" s="1"/>
  <c r="L728" i="45"/>
  <c r="H728" i="45" s="1"/>
  <c r="G646" i="42"/>
  <c r="I482" i="42"/>
  <c r="H646" i="42"/>
  <c r="I892" i="42"/>
  <c r="H1056" i="42"/>
  <c r="L400" i="45"/>
  <c r="H400" i="45" s="1"/>
  <c r="G236" i="42"/>
  <c r="K318" i="45"/>
  <c r="G318" i="45" s="1"/>
  <c r="J892" i="45"/>
  <c r="F892" i="45" s="1"/>
  <c r="H728" i="42"/>
  <c r="K810" i="45"/>
  <c r="G810" i="45" s="1"/>
  <c r="I646" i="42"/>
  <c r="I974" i="42"/>
  <c r="K482" i="45"/>
  <c r="G482" i="45" s="1"/>
  <c r="G318" i="42"/>
  <c r="L72" i="45"/>
  <c r="H72" i="45" s="1"/>
  <c r="L236" i="45"/>
  <c r="H236" i="45" s="1"/>
  <c r="K564" i="45"/>
  <c r="G564" i="45" s="1"/>
  <c r="L646" i="45"/>
  <c r="H646" i="45" s="1"/>
  <c r="J646" i="45"/>
  <c r="F646" i="45" s="1"/>
  <c r="G564" i="42"/>
  <c r="G400" i="42"/>
  <c r="H154" i="42"/>
  <c r="G892" i="42"/>
  <c r="G1138" i="42"/>
  <c r="K646" i="45"/>
  <c r="G646" i="45" s="1"/>
  <c r="G728" i="42"/>
  <c r="K892" i="45"/>
  <c r="G892" i="45" s="1"/>
  <c r="H482" i="42"/>
  <c r="I1220" i="42"/>
  <c r="J564" i="45"/>
  <c r="F564" i="45" s="1"/>
  <c r="I400" i="42"/>
  <c r="K236" i="45"/>
  <c r="G236" i="45" s="1"/>
  <c r="H318" i="42"/>
  <c r="H1220" i="42"/>
  <c r="K72" i="45"/>
  <c r="G72" i="45" s="1"/>
  <c r="K154" i="45"/>
  <c r="G154" i="45" s="1"/>
  <c r="J400" i="45"/>
  <c r="F400" i="45" s="1"/>
  <c r="J482" i="45"/>
  <c r="F482" i="45" s="1"/>
  <c r="I72" i="42"/>
  <c r="H236" i="42"/>
  <c r="I318" i="42"/>
  <c r="I728" i="42"/>
  <c r="H892" i="42"/>
  <c r="H1138" i="42"/>
  <c r="K728" i="45"/>
  <c r="G728" i="45" s="1"/>
  <c r="H564" i="42"/>
  <c r="G974" i="42"/>
  <c r="G72" i="42"/>
  <c r="H974" i="42"/>
  <c r="J728" i="45"/>
  <c r="F728" i="45" s="1"/>
  <c r="H810" i="42"/>
  <c r="L154" i="45"/>
  <c r="H154" i="45" s="1"/>
  <c r="I564" i="42"/>
  <c r="I1056" i="42"/>
  <c r="D81" i="41"/>
  <c r="E80" i="41"/>
  <c r="G80" i="41"/>
  <c r="F80" i="41"/>
  <c r="H80" i="41"/>
  <c r="K152" i="47"/>
  <c r="G152" i="47" s="1"/>
  <c r="M316" i="47"/>
  <c r="I316" i="47" s="1"/>
  <c r="M398" i="47"/>
  <c r="I398" i="47" s="1"/>
  <c r="L480" i="47"/>
  <c r="H480" i="47" s="1"/>
  <c r="M398" i="49"/>
  <c r="I398" i="49" s="1"/>
  <c r="L316" i="49"/>
  <c r="H316" i="49" s="1"/>
  <c r="K398" i="47"/>
  <c r="G398" i="47" s="1"/>
  <c r="K316" i="47"/>
  <c r="G316" i="47" s="1"/>
  <c r="M562" i="49"/>
  <c r="I562" i="49" s="1"/>
  <c r="K562" i="47"/>
  <c r="G562" i="47" s="1"/>
  <c r="L70" i="49"/>
  <c r="H70" i="49" s="1"/>
  <c r="M152" i="49"/>
  <c r="I152" i="49" s="1"/>
  <c r="L398" i="47"/>
  <c r="H398" i="47" s="1"/>
  <c r="M316" i="49"/>
  <c r="I316" i="49" s="1"/>
  <c r="M480" i="49"/>
  <c r="I480" i="49" s="1"/>
  <c r="M70" i="49"/>
  <c r="I70" i="49" s="1"/>
  <c r="L562" i="47"/>
  <c r="H562" i="47" s="1"/>
  <c r="L70" i="47"/>
  <c r="H70" i="47" s="1"/>
  <c r="L398" i="49"/>
  <c r="H398" i="49" s="1"/>
  <c r="L234" i="49"/>
  <c r="H234" i="49" s="1"/>
  <c r="M152" i="47"/>
  <c r="I152" i="47" s="1"/>
  <c r="L316" i="47"/>
  <c r="H316" i="47" s="1"/>
  <c r="L234" i="47"/>
  <c r="H234" i="47" s="1"/>
  <c r="M562" i="47"/>
  <c r="I562" i="47" s="1"/>
  <c r="L562" i="49"/>
  <c r="H562" i="49" s="1"/>
  <c r="K234" i="47"/>
  <c r="G234" i="47" s="1"/>
  <c r="K70" i="47"/>
  <c r="G70" i="47" s="1"/>
  <c r="K562" i="49"/>
  <c r="G562" i="49" s="1"/>
  <c r="K316" i="49"/>
  <c r="G316" i="49" s="1"/>
  <c r="L152" i="49"/>
  <c r="H152" i="49" s="1"/>
  <c r="L152" i="47"/>
  <c r="H152" i="47" s="1"/>
  <c r="K152" i="49"/>
  <c r="G152" i="49" s="1"/>
  <c r="K234" i="49"/>
  <c r="G234" i="49" s="1"/>
  <c r="K480" i="47"/>
  <c r="G480" i="47" s="1"/>
  <c r="L480" i="49"/>
  <c r="H480" i="49" s="1"/>
  <c r="M234" i="49"/>
  <c r="I234" i="49" s="1"/>
  <c r="K480" i="49"/>
  <c r="G480" i="49" s="1"/>
  <c r="M70" i="47"/>
  <c r="I70" i="47" s="1"/>
  <c r="M480" i="47"/>
  <c r="I480" i="47" s="1"/>
  <c r="M234" i="47"/>
  <c r="I234" i="47" s="1"/>
  <c r="K70" i="49"/>
  <c r="G70" i="49" s="1"/>
  <c r="K398" i="49"/>
  <c r="G398" i="49" s="1"/>
  <c r="L71" i="54"/>
  <c r="H71" i="54" s="1"/>
  <c r="K71" i="54"/>
  <c r="G71" i="54" s="1"/>
  <c r="L71" i="53"/>
  <c r="H71" i="53" s="1"/>
  <c r="K153" i="58"/>
  <c r="G153" i="58" s="1"/>
  <c r="K153" i="55"/>
  <c r="G153" i="55" s="1"/>
  <c r="L235" i="56"/>
  <c r="H235" i="56" s="1"/>
  <c r="L153" i="52"/>
  <c r="H153" i="52" s="1"/>
  <c r="L235" i="51"/>
  <c r="H235" i="51" s="1"/>
  <c r="M153" i="56"/>
  <c r="I153" i="56" s="1"/>
  <c r="K235" i="52"/>
  <c r="G235" i="52" s="1"/>
  <c r="M399" i="55"/>
  <c r="I399" i="55" s="1"/>
  <c r="K235" i="58"/>
  <c r="G235" i="58" s="1"/>
  <c r="M317" i="51"/>
  <c r="I317" i="51" s="1"/>
  <c r="K399" i="53"/>
  <c r="G399" i="53" s="1"/>
  <c r="K481" i="55"/>
  <c r="G481" i="55" s="1"/>
  <c r="M481" i="55"/>
  <c r="I481" i="55" s="1"/>
  <c r="K399" i="57"/>
  <c r="G399" i="57" s="1"/>
  <c r="K481" i="56"/>
  <c r="G481" i="56" s="1"/>
  <c r="L481" i="51"/>
  <c r="H481" i="51" s="1"/>
  <c r="K563" i="57"/>
  <c r="G563" i="57" s="1"/>
  <c r="L399" i="52"/>
  <c r="H399" i="52" s="1"/>
  <c r="K399" i="59"/>
  <c r="G399" i="59" s="1"/>
  <c r="K481" i="59"/>
  <c r="G481" i="59" s="1"/>
  <c r="M563" i="58"/>
  <c r="I563" i="58" s="1"/>
  <c r="K563" i="50"/>
  <c r="G563" i="50" s="1"/>
  <c r="L481" i="54"/>
  <c r="H481" i="54" s="1"/>
  <c r="K71" i="53"/>
  <c r="G71" i="53" s="1"/>
  <c r="M153" i="59"/>
  <c r="I153" i="59" s="1"/>
  <c r="K235" i="50"/>
  <c r="G235" i="50" s="1"/>
  <c r="M399" i="56"/>
  <c r="I399" i="56" s="1"/>
  <c r="K399" i="50"/>
  <c r="G399" i="50" s="1"/>
  <c r="M563" i="53"/>
  <c r="I563" i="53" s="1"/>
  <c r="M153" i="54"/>
  <c r="I153" i="54" s="1"/>
  <c r="K71" i="59"/>
  <c r="G71" i="59" s="1"/>
  <c r="K153" i="59"/>
  <c r="G153" i="59" s="1"/>
  <c r="M317" i="57"/>
  <c r="I317" i="57" s="1"/>
  <c r="L399" i="57"/>
  <c r="H399" i="57" s="1"/>
  <c r="M481" i="57"/>
  <c r="I481" i="57" s="1"/>
  <c r="M481" i="58"/>
  <c r="I481" i="58" s="1"/>
  <c r="L71" i="52"/>
  <c r="H71" i="52" s="1"/>
  <c r="L153" i="50"/>
  <c r="H153" i="50" s="1"/>
  <c r="M235" i="52"/>
  <c r="I235" i="52" s="1"/>
  <c r="L317" i="52"/>
  <c r="H317" i="52" s="1"/>
  <c r="M481" i="53"/>
  <c r="I481" i="53" s="1"/>
  <c r="K481" i="50"/>
  <c r="G481" i="50" s="1"/>
  <c r="M153" i="51"/>
  <c r="I153" i="51" s="1"/>
  <c r="M153" i="50"/>
  <c r="I153" i="50" s="1"/>
  <c r="L317" i="53"/>
  <c r="H317" i="53" s="1"/>
  <c r="M317" i="59"/>
  <c r="I317" i="59" s="1"/>
  <c r="K563" i="56"/>
  <c r="G563" i="56" s="1"/>
  <c r="K481" i="57"/>
  <c r="G481" i="57" s="1"/>
  <c r="M481" i="59"/>
  <c r="I481" i="59" s="1"/>
  <c r="K71" i="50"/>
  <c r="G71" i="50" s="1"/>
  <c r="K153" i="51"/>
  <c r="G153" i="51" s="1"/>
  <c r="M71" i="56"/>
  <c r="I71" i="56" s="1"/>
  <c r="M71" i="55"/>
  <c r="I71" i="55" s="1"/>
  <c r="K71" i="55"/>
  <c r="G71" i="55" s="1"/>
  <c r="K71" i="52"/>
  <c r="G71" i="52" s="1"/>
  <c r="K235" i="56"/>
  <c r="G235" i="56" s="1"/>
  <c r="K153" i="53"/>
  <c r="G153" i="53" s="1"/>
  <c r="L153" i="57"/>
  <c r="H153" i="57" s="1"/>
  <c r="K153" i="52"/>
  <c r="G153" i="52" s="1"/>
  <c r="L235" i="50"/>
  <c r="H235" i="50" s="1"/>
  <c r="L317" i="51"/>
  <c r="H317" i="51" s="1"/>
  <c r="L235" i="54"/>
  <c r="H235" i="54" s="1"/>
  <c r="L235" i="58"/>
  <c r="H235" i="58" s="1"/>
  <c r="K399" i="51"/>
  <c r="G399" i="51" s="1"/>
  <c r="L563" i="55"/>
  <c r="H563" i="55" s="1"/>
  <c r="L399" i="56"/>
  <c r="H399" i="56" s="1"/>
  <c r="M317" i="50"/>
  <c r="I317" i="50" s="1"/>
  <c r="K563" i="51"/>
  <c r="G563" i="51" s="1"/>
  <c r="M399" i="50"/>
  <c r="I399" i="50" s="1"/>
  <c r="M481" i="56"/>
  <c r="I481" i="56" s="1"/>
  <c r="K481" i="53"/>
  <c r="G481" i="53" s="1"/>
  <c r="M399" i="52"/>
  <c r="I399" i="52" s="1"/>
  <c r="M563" i="54"/>
  <c r="I563" i="54" s="1"/>
  <c r="M481" i="52"/>
  <c r="I481" i="52" s="1"/>
  <c r="L481" i="50"/>
  <c r="H481" i="50" s="1"/>
  <c r="L481" i="58"/>
  <c r="H481" i="58" s="1"/>
  <c r="M71" i="50"/>
  <c r="I71" i="50" s="1"/>
  <c r="M71" i="57"/>
  <c r="I71" i="57" s="1"/>
  <c r="K153" i="57"/>
  <c r="G153" i="57" s="1"/>
  <c r="L235" i="59"/>
  <c r="H235" i="59" s="1"/>
  <c r="M399" i="51"/>
  <c r="I399" i="51" s="1"/>
  <c r="K563" i="53"/>
  <c r="G563" i="53" s="1"/>
  <c r="L563" i="50"/>
  <c r="H563" i="50" s="1"/>
  <c r="K71" i="58"/>
  <c r="G71" i="58" s="1"/>
  <c r="K235" i="55"/>
  <c r="G235" i="55" s="1"/>
  <c r="M235" i="51"/>
  <c r="I235" i="51" s="1"/>
  <c r="K317" i="59"/>
  <c r="G317" i="59" s="1"/>
  <c r="M563" i="55"/>
  <c r="I563" i="55" s="1"/>
  <c r="L563" i="51"/>
  <c r="H563" i="51" s="1"/>
  <c r="L563" i="58"/>
  <c r="H563" i="58" s="1"/>
  <c r="M153" i="55"/>
  <c r="I153" i="55" s="1"/>
  <c r="M235" i="56"/>
  <c r="I235" i="56" s="1"/>
  <c r="K317" i="56"/>
  <c r="G317" i="56" s="1"/>
  <c r="L317" i="54"/>
  <c r="H317" i="54" s="1"/>
  <c r="M563" i="56"/>
  <c r="I563" i="56" s="1"/>
  <c r="K481" i="58"/>
  <c r="G481" i="58" s="1"/>
  <c r="L71" i="56"/>
  <c r="H71" i="56" s="1"/>
  <c r="L71" i="57"/>
  <c r="H71" i="57" s="1"/>
  <c r="M317" i="55"/>
  <c r="I317" i="55" s="1"/>
  <c r="K399" i="55"/>
  <c r="G399" i="55" s="1"/>
  <c r="L399" i="51"/>
  <c r="H399" i="51" s="1"/>
  <c r="L481" i="53"/>
  <c r="H481" i="53" s="1"/>
  <c r="M563" i="50"/>
  <c r="I563" i="50" s="1"/>
  <c r="M71" i="51"/>
  <c r="I71" i="51" s="1"/>
  <c r="K71" i="56"/>
  <c r="G71" i="56" s="1"/>
  <c r="M71" i="54"/>
  <c r="I71" i="54" s="1"/>
  <c r="L71" i="59"/>
  <c r="H71" i="59" s="1"/>
  <c r="L153" i="51"/>
  <c r="H153" i="51" s="1"/>
  <c r="M71" i="52"/>
  <c r="I71" i="52" s="1"/>
  <c r="M153" i="52"/>
  <c r="I153" i="52" s="1"/>
  <c r="L153" i="59"/>
  <c r="H153" i="59" s="1"/>
  <c r="L317" i="55"/>
  <c r="H317" i="55" s="1"/>
  <c r="K317" i="55"/>
  <c r="G317" i="55" s="1"/>
  <c r="K235" i="54"/>
  <c r="G235" i="54" s="1"/>
  <c r="L399" i="55"/>
  <c r="H399" i="55" s="1"/>
  <c r="M317" i="53"/>
  <c r="I317" i="53" s="1"/>
  <c r="M235" i="54"/>
  <c r="I235" i="54" s="1"/>
  <c r="M317" i="58"/>
  <c r="I317" i="58" s="1"/>
  <c r="K317" i="54"/>
  <c r="G317" i="54" s="1"/>
  <c r="M399" i="57"/>
  <c r="I399" i="57" s="1"/>
  <c r="K317" i="50"/>
  <c r="G317" i="50" s="1"/>
  <c r="L399" i="54"/>
  <c r="H399" i="54" s="1"/>
  <c r="L563" i="57"/>
  <c r="H563" i="57" s="1"/>
  <c r="M563" i="51"/>
  <c r="I563" i="51" s="1"/>
  <c r="L481" i="57"/>
  <c r="H481" i="57" s="1"/>
  <c r="K399" i="58"/>
  <c r="G399" i="58" s="1"/>
  <c r="M563" i="59"/>
  <c r="I563" i="59" s="1"/>
  <c r="K563" i="54"/>
  <c r="G563" i="54" s="1"/>
  <c r="K563" i="58"/>
  <c r="G563" i="58" s="1"/>
  <c r="L481" i="59"/>
  <c r="H481" i="59" s="1"/>
  <c r="L71" i="51"/>
  <c r="H71" i="51" s="1"/>
  <c r="L235" i="53"/>
  <c r="H235" i="53" s="1"/>
  <c r="M153" i="53"/>
  <c r="I153" i="53" s="1"/>
  <c r="K235" i="59"/>
  <c r="G235" i="59" s="1"/>
  <c r="M317" i="54"/>
  <c r="I317" i="54" s="1"/>
  <c r="L481" i="56"/>
  <c r="H481" i="56" s="1"/>
  <c r="M481" i="50"/>
  <c r="I481" i="50" s="1"/>
  <c r="L71" i="55"/>
  <c r="H71" i="55" s="1"/>
  <c r="L235" i="57"/>
  <c r="H235" i="57" s="1"/>
  <c r="K317" i="53"/>
  <c r="G317" i="53" s="1"/>
  <c r="M317" i="52"/>
  <c r="I317" i="52" s="1"/>
  <c r="K481" i="51"/>
  <c r="G481" i="51" s="1"/>
  <c r="L563" i="59"/>
  <c r="H563" i="59" s="1"/>
  <c r="K153" i="54"/>
  <c r="G153" i="54" s="1"/>
  <c r="L153" i="55"/>
  <c r="H153" i="55" s="1"/>
  <c r="K235" i="57"/>
  <c r="G235" i="57" s="1"/>
  <c r="M235" i="59"/>
  <c r="I235" i="59" s="1"/>
  <c r="M399" i="53"/>
  <c r="I399" i="53" s="1"/>
  <c r="L399" i="58"/>
  <c r="H399" i="58" s="1"/>
  <c r="M481" i="54"/>
  <c r="I481" i="54" s="1"/>
  <c r="K71" i="51"/>
  <c r="G71" i="51" s="1"/>
  <c r="M235" i="55"/>
  <c r="I235" i="55" s="1"/>
  <c r="L235" i="52"/>
  <c r="H235" i="52" s="1"/>
  <c r="K317" i="52"/>
  <c r="G317" i="52" s="1"/>
  <c r="L399" i="59"/>
  <c r="H399" i="59" s="1"/>
  <c r="K481" i="54"/>
  <c r="G481" i="54" s="1"/>
  <c r="L71" i="50"/>
  <c r="H71" i="50" s="1"/>
  <c r="L71" i="58"/>
  <c r="H71" i="58" s="1"/>
  <c r="K71" i="57"/>
  <c r="G71" i="57" s="1"/>
  <c r="L153" i="58"/>
  <c r="H153" i="58" s="1"/>
  <c r="M71" i="58"/>
  <c r="I71" i="58" s="1"/>
  <c r="L235" i="55"/>
  <c r="H235" i="55" s="1"/>
  <c r="L153" i="53"/>
  <c r="H153" i="53" s="1"/>
  <c r="K153" i="56"/>
  <c r="G153" i="56" s="1"/>
  <c r="K235" i="51"/>
  <c r="G235" i="51" s="1"/>
  <c r="K153" i="50"/>
  <c r="G153" i="50" s="1"/>
  <c r="L317" i="56"/>
  <c r="H317" i="56" s="1"/>
  <c r="K317" i="51"/>
  <c r="G317" i="51" s="1"/>
  <c r="L317" i="57"/>
  <c r="H317" i="57" s="1"/>
  <c r="M317" i="56"/>
  <c r="I317" i="56" s="1"/>
  <c r="L317" i="58"/>
  <c r="H317" i="58" s="1"/>
  <c r="K317" i="58"/>
  <c r="G317" i="58" s="1"/>
  <c r="L317" i="59"/>
  <c r="H317" i="59" s="1"/>
  <c r="L481" i="55"/>
  <c r="H481" i="55" s="1"/>
  <c r="M481" i="51"/>
  <c r="I481" i="51" s="1"/>
  <c r="L563" i="56"/>
  <c r="H563" i="56" s="1"/>
  <c r="L563" i="53"/>
  <c r="H563" i="53" s="1"/>
  <c r="M399" i="59"/>
  <c r="I399" i="59" s="1"/>
  <c r="M399" i="58"/>
  <c r="I399" i="58" s="1"/>
  <c r="M563" i="52"/>
  <c r="I563" i="52" s="1"/>
  <c r="K563" i="59"/>
  <c r="G563" i="59" s="1"/>
  <c r="K481" i="52"/>
  <c r="G481" i="52" s="1"/>
  <c r="L153" i="54"/>
  <c r="H153" i="54" s="1"/>
  <c r="M235" i="57"/>
  <c r="I235" i="57" s="1"/>
  <c r="K317" i="57"/>
  <c r="G317" i="57" s="1"/>
  <c r="K563" i="55"/>
  <c r="G563" i="55" s="1"/>
  <c r="M399" i="54"/>
  <c r="I399" i="54" s="1"/>
  <c r="L563" i="54"/>
  <c r="H563" i="54" s="1"/>
  <c r="M71" i="53"/>
  <c r="I71" i="53" s="1"/>
  <c r="L153" i="56"/>
  <c r="H153" i="56" s="1"/>
  <c r="M235" i="58"/>
  <c r="I235" i="58" s="1"/>
  <c r="L317" i="50"/>
  <c r="H317" i="50" s="1"/>
  <c r="M563" i="57"/>
  <c r="I563" i="57" s="1"/>
  <c r="K563" i="52"/>
  <c r="G563" i="52" s="1"/>
  <c r="M153" i="58"/>
  <c r="I153" i="58" s="1"/>
  <c r="K235" i="53"/>
  <c r="G235" i="53" s="1"/>
  <c r="M153" i="57"/>
  <c r="I153" i="57" s="1"/>
  <c r="L399" i="53"/>
  <c r="H399" i="53" s="1"/>
  <c r="L399" i="50"/>
  <c r="H399" i="50" s="1"/>
  <c r="K399" i="52"/>
  <c r="G399" i="52" s="1"/>
  <c r="L481" i="52"/>
  <c r="H481" i="52" s="1"/>
  <c r="M71" i="59"/>
  <c r="I71" i="59" s="1"/>
  <c r="M235" i="53"/>
  <c r="I235" i="53" s="1"/>
  <c r="M235" i="50"/>
  <c r="I235" i="50" s="1"/>
  <c r="K399" i="56"/>
  <c r="G399" i="56" s="1"/>
  <c r="K399" i="54"/>
  <c r="G399" i="54" s="1"/>
  <c r="L563" i="52"/>
  <c r="H563" i="52" s="1"/>
  <c r="H1300" i="42"/>
  <c r="I1546" i="42"/>
  <c r="G1710" i="42"/>
  <c r="I2038" i="42"/>
  <c r="I1874" i="42"/>
  <c r="I1464" i="42"/>
  <c r="I1710" i="42"/>
  <c r="I1300" i="42"/>
  <c r="G1546" i="42"/>
  <c r="H1792" i="42"/>
  <c r="I1956" i="42"/>
  <c r="H1382" i="42"/>
  <c r="G1874" i="42"/>
  <c r="H1874" i="42"/>
  <c r="G1464" i="42"/>
  <c r="I1382" i="42"/>
  <c r="H1546" i="42"/>
  <c r="I1792" i="42"/>
  <c r="H2038" i="42"/>
  <c r="H1628" i="42"/>
  <c r="H1464" i="42"/>
  <c r="G1300" i="42"/>
  <c r="G1382" i="42"/>
  <c r="G1628" i="42"/>
  <c r="G1792" i="42"/>
  <c r="G2038" i="42"/>
  <c r="H1956" i="42"/>
  <c r="I1628" i="42"/>
  <c r="H1710" i="42"/>
  <c r="G1956" i="42"/>
  <c r="M70" i="48"/>
  <c r="I70" i="48" s="1"/>
  <c r="L234" i="48"/>
  <c r="H234" i="48" s="1"/>
  <c r="K480" i="48"/>
  <c r="G480" i="48" s="1"/>
  <c r="L480" i="48"/>
  <c r="H480" i="48" s="1"/>
  <c r="K152" i="48"/>
  <c r="G152" i="48" s="1"/>
  <c r="L562" i="48"/>
  <c r="H562" i="48" s="1"/>
  <c r="L70" i="48"/>
  <c r="H70" i="48" s="1"/>
  <c r="L316" i="48"/>
  <c r="H316" i="48" s="1"/>
  <c r="M480" i="48"/>
  <c r="I480" i="48" s="1"/>
  <c r="K398" i="48"/>
  <c r="G398" i="48" s="1"/>
  <c r="M234" i="48"/>
  <c r="I234" i="48" s="1"/>
  <c r="K70" i="48"/>
  <c r="G70" i="48" s="1"/>
  <c r="K316" i="48"/>
  <c r="G316" i="48" s="1"/>
  <c r="K562" i="48"/>
  <c r="G562" i="48" s="1"/>
  <c r="M398" i="48"/>
  <c r="I398" i="48" s="1"/>
  <c r="L398" i="48"/>
  <c r="H398" i="48" s="1"/>
  <c r="M152" i="48"/>
  <c r="I152" i="48" s="1"/>
  <c r="M316" i="48"/>
  <c r="I316" i="48" s="1"/>
  <c r="M562" i="48"/>
  <c r="I562" i="48" s="1"/>
  <c r="L152" i="48"/>
  <c r="H152" i="48" s="1"/>
  <c r="K234" i="48"/>
  <c r="G234" i="48" s="1"/>
  <c r="L78" i="41"/>
  <c r="K78" i="41"/>
  <c r="L71" i="61"/>
  <c r="H71" i="61" s="1"/>
  <c r="L153" i="61"/>
  <c r="H153" i="61" s="1"/>
  <c r="L645" i="61"/>
  <c r="H645" i="61" s="1"/>
  <c r="J809" i="61"/>
  <c r="F809" i="61" s="1"/>
  <c r="L481" i="61"/>
  <c r="H481" i="61" s="1"/>
  <c r="L399" i="61"/>
  <c r="H399" i="61" s="1"/>
  <c r="J153" i="61"/>
  <c r="F153" i="61" s="1"/>
  <c r="L809" i="61"/>
  <c r="H809" i="61" s="1"/>
  <c r="L317" i="61"/>
  <c r="H317" i="61" s="1"/>
  <c r="J563" i="61"/>
  <c r="F563" i="61" s="1"/>
  <c r="K235" i="61"/>
  <c r="G235" i="61" s="1"/>
  <c r="J727" i="61"/>
  <c r="F727" i="61" s="1"/>
  <c r="K317" i="61"/>
  <c r="G317" i="61" s="1"/>
  <c r="L563" i="61"/>
  <c r="H563" i="61" s="1"/>
  <c r="J235" i="61"/>
  <c r="F235" i="61" s="1"/>
  <c r="K891" i="61"/>
  <c r="G891" i="61" s="1"/>
  <c r="K563" i="61"/>
  <c r="G563" i="61" s="1"/>
  <c r="K153" i="61"/>
  <c r="G153" i="61" s="1"/>
  <c r="K645" i="61"/>
  <c r="G645" i="61" s="1"/>
  <c r="K399" i="61"/>
  <c r="G399" i="61" s="1"/>
  <c r="K727" i="61"/>
  <c r="G727" i="61" s="1"/>
  <c r="J645" i="61"/>
  <c r="F645" i="61" s="1"/>
  <c r="K481" i="61"/>
  <c r="G481" i="61" s="1"/>
  <c r="J71" i="61"/>
  <c r="F71" i="61" s="1"/>
  <c r="J481" i="61"/>
  <c r="F481" i="61" s="1"/>
  <c r="K71" i="61"/>
  <c r="G71" i="61" s="1"/>
  <c r="J317" i="61"/>
  <c r="F317" i="61" s="1"/>
  <c r="L891" i="61"/>
  <c r="H891" i="61" s="1"/>
  <c r="J891" i="61"/>
  <c r="F891" i="61" s="1"/>
  <c r="L727" i="61"/>
  <c r="H727" i="61" s="1"/>
  <c r="J399" i="61"/>
  <c r="F399" i="61" s="1"/>
  <c r="K809" i="61"/>
  <c r="G809" i="61" s="1"/>
  <c r="L235" i="61"/>
  <c r="H235" i="61" s="1"/>
  <c r="O79" i="41"/>
  <c r="M79" i="41"/>
  <c r="P79" i="41"/>
  <c r="Q79" i="41"/>
  <c r="T79" i="41"/>
  <c r="I79" i="41"/>
  <c r="J79" i="41"/>
  <c r="N79" i="41"/>
  <c r="R79" i="41"/>
  <c r="S79" i="41"/>
  <c r="I1301" i="42" l="1"/>
  <c r="G1465" i="42"/>
  <c r="G1711" i="42"/>
  <c r="H2039" i="42"/>
  <c r="H1383" i="42"/>
  <c r="H1629" i="42"/>
  <c r="H1875" i="42"/>
  <c r="H1465" i="42"/>
  <c r="H1301" i="42"/>
  <c r="G1547" i="42"/>
  <c r="H1711" i="42"/>
  <c r="I1957" i="42"/>
  <c r="G1793" i="42"/>
  <c r="G1383" i="42"/>
  <c r="I1711" i="42"/>
  <c r="G1301" i="42"/>
  <c r="I1547" i="42"/>
  <c r="H1793" i="42"/>
  <c r="G1957" i="42"/>
  <c r="G2039" i="42"/>
  <c r="I1875" i="42"/>
  <c r="I1465" i="42"/>
  <c r="G1875" i="42"/>
  <c r="I1383" i="42"/>
  <c r="H1547" i="42"/>
  <c r="I1793" i="42"/>
  <c r="H1957" i="42"/>
  <c r="G1629" i="42"/>
  <c r="I2039" i="42"/>
  <c r="I1629" i="42"/>
  <c r="K153" i="48"/>
  <c r="G153" i="48" s="1"/>
  <c r="L399" i="48"/>
  <c r="H399" i="48" s="1"/>
  <c r="L481" i="48"/>
  <c r="H481" i="48" s="1"/>
  <c r="M481" i="48"/>
  <c r="I481" i="48" s="1"/>
  <c r="K317" i="48"/>
  <c r="G317" i="48" s="1"/>
  <c r="M153" i="48"/>
  <c r="I153" i="48" s="1"/>
  <c r="M399" i="48"/>
  <c r="I399" i="48" s="1"/>
  <c r="K235" i="48"/>
  <c r="G235" i="48" s="1"/>
  <c r="K481" i="48"/>
  <c r="G481" i="48" s="1"/>
  <c r="L153" i="48"/>
  <c r="H153" i="48" s="1"/>
  <c r="M235" i="48"/>
  <c r="I235" i="48" s="1"/>
  <c r="K399" i="48"/>
  <c r="G399" i="48" s="1"/>
  <c r="K563" i="48"/>
  <c r="G563" i="48" s="1"/>
  <c r="L317" i="48"/>
  <c r="H317" i="48" s="1"/>
  <c r="M317" i="48"/>
  <c r="I317" i="48" s="1"/>
  <c r="L235" i="48"/>
  <c r="H235" i="48" s="1"/>
  <c r="L563" i="48"/>
  <c r="H563" i="48" s="1"/>
  <c r="L71" i="48"/>
  <c r="H71" i="48" s="1"/>
  <c r="K71" i="48"/>
  <c r="G71" i="48" s="1"/>
  <c r="M71" i="48"/>
  <c r="I71" i="48" s="1"/>
  <c r="M563" i="48"/>
  <c r="I563" i="48" s="1"/>
  <c r="K79" i="41"/>
  <c r="L79" i="41"/>
  <c r="L71" i="47"/>
  <c r="H71" i="47" s="1"/>
  <c r="K399" i="49"/>
  <c r="G399" i="49" s="1"/>
  <c r="K481" i="49"/>
  <c r="G481" i="49" s="1"/>
  <c r="M317" i="47"/>
  <c r="I317" i="47" s="1"/>
  <c r="K481" i="47"/>
  <c r="G481" i="47" s="1"/>
  <c r="L153" i="49"/>
  <c r="H153" i="49" s="1"/>
  <c r="M481" i="47"/>
  <c r="I481" i="47" s="1"/>
  <c r="L481" i="49"/>
  <c r="H481" i="49" s="1"/>
  <c r="M153" i="49"/>
  <c r="I153" i="49" s="1"/>
  <c r="K563" i="47"/>
  <c r="G563" i="47" s="1"/>
  <c r="L153" i="47"/>
  <c r="H153" i="47" s="1"/>
  <c r="K71" i="47"/>
  <c r="G71" i="47" s="1"/>
  <c r="L317" i="49"/>
  <c r="H317" i="49" s="1"/>
  <c r="L399" i="49"/>
  <c r="H399" i="49" s="1"/>
  <c r="L317" i="47"/>
  <c r="H317" i="47" s="1"/>
  <c r="L563" i="47"/>
  <c r="H563" i="47" s="1"/>
  <c r="L235" i="47"/>
  <c r="H235" i="47" s="1"/>
  <c r="M399" i="49"/>
  <c r="I399" i="49" s="1"/>
  <c r="M235" i="47"/>
  <c r="I235" i="47" s="1"/>
  <c r="M235" i="49"/>
  <c r="I235" i="49" s="1"/>
  <c r="M71" i="49"/>
  <c r="I71" i="49" s="1"/>
  <c r="M153" i="47"/>
  <c r="I153" i="47" s="1"/>
  <c r="L235" i="49"/>
  <c r="H235" i="49" s="1"/>
  <c r="K563" i="49"/>
  <c r="G563" i="49" s="1"/>
  <c r="M399" i="47"/>
  <c r="I399" i="47" s="1"/>
  <c r="M563" i="47"/>
  <c r="I563" i="47" s="1"/>
  <c r="M71" i="47"/>
  <c r="I71" i="47" s="1"/>
  <c r="K399" i="47"/>
  <c r="G399" i="47" s="1"/>
  <c r="M563" i="49"/>
  <c r="I563" i="49" s="1"/>
  <c r="K71" i="49"/>
  <c r="G71" i="49" s="1"/>
  <c r="L481" i="47"/>
  <c r="H481" i="47" s="1"/>
  <c r="L563" i="49"/>
  <c r="H563" i="49" s="1"/>
  <c r="L71" i="49"/>
  <c r="H71" i="49" s="1"/>
  <c r="K153" i="47"/>
  <c r="G153" i="47" s="1"/>
  <c r="M317" i="49"/>
  <c r="I317" i="49" s="1"/>
  <c r="M481" i="49"/>
  <c r="I481" i="49" s="1"/>
  <c r="L399" i="47"/>
  <c r="H399" i="47" s="1"/>
  <c r="K235" i="49"/>
  <c r="G235" i="49" s="1"/>
  <c r="K153" i="49"/>
  <c r="G153" i="49" s="1"/>
  <c r="K235" i="47"/>
  <c r="G235" i="47" s="1"/>
  <c r="K317" i="49"/>
  <c r="G317" i="49" s="1"/>
  <c r="K317" i="47"/>
  <c r="G317" i="47" s="1"/>
  <c r="L318" i="61"/>
  <c r="H318" i="61" s="1"/>
  <c r="J318" i="61"/>
  <c r="F318" i="61" s="1"/>
  <c r="J482" i="61"/>
  <c r="F482" i="61" s="1"/>
  <c r="L236" i="61"/>
  <c r="H236" i="61" s="1"/>
  <c r="J564" i="61"/>
  <c r="F564" i="61" s="1"/>
  <c r="K482" i="61"/>
  <c r="G482" i="61" s="1"/>
  <c r="K318" i="61"/>
  <c r="G318" i="61" s="1"/>
  <c r="L810" i="61"/>
  <c r="H810" i="61" s="1"/>
  <c r="K728" i="61"/>
  <c r="G728" i="61" s="1"/>
  <c r="L154" i="61"/>
  <c r="H154" i="61" s="1"/>
  <c r="K72" i="61"/>
  <c r="G72" i="61" s="1"/>
  <c r="L892" i="61"/>
  <c r="H892" i="61" s="1"/>
  <c r="K236" i="61"/>
  <c r="G236" i="61" s="1"/>
  <c r="L482" i="61"/>
  <c r="H482" i="61" s="1"/>
  <c r="K646" i="61"/>
  <c r="G646" i="61" s="1"/>
  <c r="J154" i="61"/>
  <c r="F154" i="61" s="1"/>
  <c r="J646" i="61"/>
  <c r="F646" i="61" s="1"/>
  <c r="J400" i="61"/>
  <c r="F400" i="61" s="1"/>
  <c r="K892" i="61"/>
  <c r="G892" i="61" s="1"/>
  <c r="J728" i="61"/>
  <c r="F728" i="61" s="1"/>
  <c r="J236" i="61"/>
  <c r="F236" i="61" s="1"/>
  <c r="L728" i="61"/>
  <c r="H728" i="61" s="1"/>
  <c r="L646" i="61"/>
  <c r="H646" i="61" s="1"/>
  <c r="L72" i="61"/>
  <c r="H72" i="61" s="1"/>
  <c r="K564" i="61"/>
  <c r="G564" i="61" s="1"/>
  <c r="K154" i="61"/>
  <c r="G154" i="61" s="1"/>
  <c r="J72" i="61"/>
  <c r="F72" i="61" s="1"/>
  <c r="J810" i="61"/>
  <c r="F810" i="61" s="1"/>
  <c r="L564" i="61"/>
  <c r="H564" i="61" s="1"/>
  <c r="K400" i="61"/>
  <c r="G400" i="61" s="1"/>
  <c r="J892" i="61"/>
  <c r="F892" i="61" s="1"/>
  <c r="K810" i="61"/>
  <c r="G810" i="61" s="1"/>
  <c r="L400" i="61"/>
  <c r="H400" i="61" s="1"/>
  <c r="Q80" i="41"/>
  <c r="R80" i="41"/>
  <c r="O80" i="41"/>
  <c r="S80" i="41"/>
  <c r="I80" i="41"/>
  <c r="J80" i="41"/>
  <c r="T80" i="41"/>
  <c r="N80" i="41"/>
  <c r="M80" i="41"/>
  <c r="P80" i="41"/>
  <c r="J893" i="45"/>
  <c r="F893" i="45" s="1"/>
  <c r="J483" i="45"/>
  <c r="F483" i="45" s="1"/>
  <c r="K155" i="45"/>
  <c r="G155" i="45" s="1"/>
  <c r="J565" i="45"/>
  <c r="F565" i="45" s="1"/>
  <c r="G155" i="42"/>
  <c r="I319" i="42"/>
  <c r="G483" i="42"/>
  <c r="I729" i="42"/>
  <c r="I975" i="42"/>
  <c r="I1139" i="42"/>
  <c r="L73" i="45"/>
  <c r="H73" i="45" s="1"/>
  <c r="G73" i="42"/>
  <c r="I1057" i="42"/>
  <c r="K319" i="45"/>
  <c r="G319" i="45" s="1"/>
  <c r="I401" i="42"/>
  <c r="G893" i="42"/>
  <c r="L647" i="45"/>
  <c r="H647" i="45" s="1"/>
  <c r="H647" i="42"/>
  <c r="K893" i="45"/>
  <c r="G893" i="45" s="1"/>
  <c r="H237" i="42"/>
  <c r="G1139" i="42"/>
  <c r="K483" i="45"/>
  <c r="G483" i="45" s="1"/>
  <c r="J237" i="45"/>
  <c r="F237" i="45" s="1"/>
  <c r="J319" i="45"/>
  <c r="F319" i="45" s="1"/>
  <c r="K401" i="45"/>
  <c r="G401" i="45" s="1"/>
  <c r="I155" i="42"/>
  <c r="H319" i="42"/>
  <c r="H565" i="42"/>
  <c r="H729" i="42"/>
  <c r="H975" i="42"/>
  <c r="G1221" i="42"/>
  <c r="K811" i="45"/>
  <c r="G811" i="45" s="1"/>
  <c r="I647" i="42"/>
  <c r="J729" i="45"/>
  <c r="F729" i="45" s="1"/>
  <c r="L893" i="45"/>
  <c r="H893" i="45" s="1"/>
  <c r="G1057" i="42"/>
  <c r="K729" i="45"/>
  <c r="G729" i="45" s="1"/>
  <c r="L237" i="45"/>
  <c r="H237" i="45" s="1"/>
  <c r="H893" i="42"/>
  <c r="L155" i="45"/>
  <c r="H155" i="45" s="1"/>
  <c r="I483" i="42"/>
  <c r="J647" i="45"/>
  <c r="F647" i="45" s="1"/>
  <c r="K73" i="45"/>
  <c r="G73" i="45" s="1"/>
  <c r="L565" i="45"/>
  <c r="H565" i="45" s="1"/>
  <c r="L483" i="45"/>
  <c r="H483" i="45" s="1"/>
  <c r="H73" i="42"/>
  <c r="G319" i="42"/>
  <c r="I565" i="42"/>
  <c r="G811" i="42"/>
  <c r="G975" i="42"/>
  <c r="H1221" i="42"/>
  <c r="K647" i="45"/>
  <c r="G647" i="45" s="1"/>
  <c r="I811" i="42"/>
  <c r="L401" i="45"/>
  <c r="H401" i="45" s="1"/>
  <c r="G647" i="42"/>
  <c r="L319" i="45"/>
  <c r="H319" i="45" s="1"/>
  <c r="I237" i="42"/>
  <c r="H1139" i="42"/>
  <c r="K565" i="45"/>
  <c r="G565" i="45" s="1"/>
  <c r="G729" i="42"/>
  <c r="K237" i="45"/>
  <c r="G237" i="45" s="1"/>
  <c r="J155" i="45"/>
  <c r="F155" i="45" s="1"/>
  <c r="L811" i="45"/>
  <c r="H811" i="45" s="1"/>
  <c r="L729" i="45"/>
  <c r="H729" i="45" s="1"/>
  <c r="I73" i="42"/>
  <c r="H401" i="42"/>
  <c r="G565" i="42"/>
  <c r="H811" i="42"/>
  <c r="H1057" i="42"/>
  <c r="I1221" i="42"/>
  <c r="J811" i="45"/>
  <c r="F811" i="45" s="1"/>
  <c r="G401" i="42"/>
  <c r="G237" i="42"/>
  <c r="J73" i="45"/>
  <c r="F73" i="45" s="1"/>
  <c r="H483" i="42"/>
  <c r="J401" i="45"/>
  <c r="F401" i="45" s="1"/>
  <c r="H155" i="42"/>
  <c r="I893" i="42"/>
  <c r="G81" i="41"/>
  <c r="D82" i="41"/>
  <c r="H81" i="41"/>
  <c r="E81" i="41"/>
  <c r="F81" i="41"/>
  <c r="L154" i="52"/>
  <c r="H154" i="52" s="1"/>
  <c r="K154" i="53"/>
  <c r="G154" i="53" s="1"/>
  <c r="M154" i="59"/>
  <c r="I154" i="59" s="1"/>
  <c r="K72" i="58"/>
  <c r="G72" i="58" s="1"/>
  <c r="K72" i="55"/>
  <c r="G72" i="55" s="1"/>
  <c r="K236" i="54"/>
  <c r="G236" i="54" s="1"/>
  <c r="L318" i="56"/>
  <c r="H318" i="56" s="1"/>
  <c r="L154" i="58"/>
  <c r="H154" i="58" s="1"/>
  <c r="L236" i="56"/>
  <c r="H236" i="56" s="1"/>
  <c r="K236" i="58"/>
  <c r="G236" i="58" s="1"/>
  <c r="M400" i="56"/>
  <c r="I400" i="56" s="1"/>
  <c r="M318" i="58"/>
  <c r="I318" i="58" s="1"/>
  <c r="L236" i="53"/>
  <c r="H236" i="53" s="1"/>
  <c r="K236" i="50"/>
  <c r="G236" i="50" s="1"/>
  <c r="M564" i="56"/>
  <c r="I564" i="56" s="1"/>
  <c r="L318" i="51"/>
  <c r="H318" i="51" s="1"/>
  <c r="M318" i="57"/>
  <c r="I318" i="57" s="1"/>
  <c r="L400" i="59"/>
  <c r="H400" i="59" s="1"/>
  <c r="M400" i="51"/>
  <c r="I400" i="51" s="1"/>
  <c r="K564" i="58"/>
  <c r="G564" i="58" s="1"/>
  <c r="M400" i="57"/>
  <c r="I400" i="57" s="1"/>
  <c r="K482" i="52"/>
  <c r="G482" i="52" s="1"/>
  <c r="K564" i="55"/>
  <c r="G564" i="55" s="1"/>
  <c r="L564" i="55"/>
  <c r="H564" i="55" s="1"/>
  <c r="L482" i="57"/>
  <c r="H482" i="57" s="1"/>
  <c r="K564" i="53"/>
  <c r="G564" i="53" s="1"/>
  <c r="M154" i="54"/>
  <c r="I154" i="54" s="1"/>
  <c r="K72" i="57"/>
  <c r="G72" i="57" s="1"/>
  <c r="L236" i="58"/>
  <c r="H236" i="58" s="1"/>
  <c r="M236" i="53"/>
  <c r="I236" i="53" s="1"/>
  <c r="M400" i="59"/>
  <c r="I400" i="59" s="1"/>
  <c r="L400" i="57"/>
  <c r="H400" i="57" s="1"/>
  <c r="K482" i="50"/>
  <c r="G482" i="50" s="1"/>
  <c r="K154" i="59"/>
  <c r="G154" i="59" s="1"/>
  <c r="M236" i="59"/>
  <c r="I236" i="59" s="1"/>
  <c r="K154" i="58"/>
  <c r="G154" i="58" s="1"/>
  <c r="K482" i="54"/>
  <c r="G482" i="54" s="1"/>
  <c r="K400" i="58"/>
  <c r="G400" i="58" s="1"/>
  <c r="K482" i="58"/>
  <c r="G482" i="58" s="1"/>
  <c r="L482" i="50"/>
  <c r="H482" i="50" s="1"/>
  <c r="M154" i="52"/>
  <c r="I154" i="52" s="1"/>
  <c r="L318" i="54"/>
  <c r="H318" i="54" s="1"/>
  <c r="L236" i="57"/>
  <c r="H236" i="57" s="1"/>
  <c r="M400" i="58"/>
  <c r="I400" i="58" s="1"/>
  <c r="M400" i="50"/>
  <c r="I400" i="50" s="1"/>
  <c r="M564" i="57"/>
  <c r="I564" i="57" s="1"/>
  <c r="K72" i="54"/>
  <c r="G72" i="54" s="1"/>
  <c r="M72" i="56"/>
  <c r="I72" i="56" s="1"/>
  <c r="L400" i="54"/>
  <c r="H400" i="54" s="1"/>
  <c r="M564" i="54"/>
  <c r="I564" i="54" s="1"/>
  <c r="K318" i="55"/>
  <c r="G318" i="55" s="1"/>
  <c r="K400" i="51"/>
  <c r="G400" i="51" s="1"/>
  <c r="M482" i="51"/>
  <c r="I482" i="51" s="1"/>
  <c r="M72" i="51"/>
  <c r="I72" i="51" s="1"/>
  <c r="M72" i="50"/>
  <c r="I72" i="50" s="1"/>
  <c r="M154" i="53"/>
  <c r="I154" i="53" s="1"/>
  <c r="M72" i="55"/>
  <c r="I72" i="55" s="1"/>
  <c r="L72" i="55"/>
  <c r="H72" i="55" s="1"/>
  <c r="L72" i="57"/>
  <c r="H72" i="57" s="1"/>
  <c r="M236" i="54"/>
  <c r="I236" i="54" s="1"/>
  <c r="M400" i="54"/>
  <c r="I400" i="54" s="1"/>
  <c r="M154" i="56"/>
  <c r="I154" i="56" s="1"/>
  <c r="M318" i="56"/>
  <c r="I318" i="56" s="1"/>
  <c r="K154" i="57"/>
  <c r="G154" i="57" s="1"/>
  <c r="L236" i="50"/>
  <c r="H236" i="50" s="1"/>
  <c r="K236" i="51"/>
  <c r="G236" i="51" s="1"/>
  <c r="K236" i="53"/>
  <c r="G236" i="53" s="1"/>
  <c r="L318" i="52"/>
  <c r="H318" i="52" s="1"/>
  <c r="L318" i="50"/>
  <c r="H318" i="50" s="1"/>
  <c r="L318" i="57"/>
  <c r="H318" i="57" s="1"/>
  <c r="M482" i="56"/>
  <c r="I482" i="56" s="1"/>
  <c r="K482" i="56"/>
  <c r="G482" i="56" s="1"/>
  <c r="M482" i="59"/>
  <c r="I482" i="59" s="1"/>
  <c r="M482" i="58"/>
  <c r="I482" i="58" s="1"/>
  <c r="M482" i="52"/>
  <c r="I482" i="52" s="1"/>
  <c r="L400" i="55"/>
  <c r="H400" i="55" s="1"/>
  <c r="M564" i="50"/>
  <c r="I564" i="50" s="1"/>
  <c r="M482" i="57"/>
  <c r="I482" i="57" s="1"/>
  <c r="M482" i="50"/>
  <c r="I482" i="50" s="1"/>
  <c r="L564" i="51"/>
  <c r="H564" i="51" s="1"/>
  <c r="K154" i="51"/>
  <c r="G154" i="51" s="1"/>
  <c r="M154" i="50"/>
  <c r="I154" i="50" s="1"/>
  <c r="K154" i="55"/>
  <c r="G154" i="55" s="1"/>
  <c r="K318" i="59"/>
  <c r="G318" i="59" s="1"/>
  <c r="K400" i="50"/>
  <c r="G400" i="50" s="1"/>
  <c r="M564" i="59"/>
  <c r="I564" i="59" s="1"/>
  <c r="M72" i="54"/>
  <c r="I72" i="54" s="1"/>
  <c r="L154" i="50"/>
  <c r="H154" i="50" s="1"/>
  <c r="M236" i="50"/>
  <c r="I236" i="50" s="1"/>
  <c r="L318" i="59"/>
  <c r="H318" i="59" s="1"/>
  <c r="M564" i="52"/>
  <c r="I564" i="52" s="1"/>
  <c r="K564" i="50"/>
  <c r="G564" i="50" s="1"/>
  <c r="L72" i="59"/>
  <c r="H72" i="59" s="1"/>
  <c r="K236" i="59"/>
  <c r="G236" i="59" s="1"/>
  <c r="L154" i="56"/>
  <c r="H154" i="56" s="1"/>
  <c r="M236" i="51"/>
  <c r="I236" i="51" s="1"/>
  <c r="M318" i="53"/>
  <c r="I318" i="53" s="1"/>
  <c r="K400" i="57"/>
  <c r="G400" i="57" s="1"/>
  <c r="L564" i="57"/>
  <c r="H564" i="57" s="1"/>
  <c r="L72" i="52"/>
  <c r="H72" i="52" s="1"/>
  <c r="L236" i="54"/>
  <c r="H236" i="54" s="1"/>
  <c r="L482" i="54"/>
  <c r="H482" i="54" s="1"/>
  <c r="M400" i="52"/>
  <c r="I400" i="52" s="1"/>
  <c r="L564" i="52"/>
  <c r="H564" i="52" s="1"/>
  <c r="K564" i="51"/>
  <c r="G564" i="51" s="1"/>
  <c r="L72" i="50"/>
  <c r="H72" i="50" s="1"/>
  <c r="K72" i="59"/>
  <c r="G72" i="59" s="1"/>
  <c r="L72" i="56"/>
  <c r="H72" i="56" s="1"/>
  <c r="K72" i="52"/>
  <c r="G72" i="52" s="1"/>
  <c r="M72" i="57"/>
  <c r="I72" i="57" s="1"/>
  <c r="L236" i="59"/>
  <c r="H236" i="59" s="1"/>
  <c r="L154" i="54"/>
  <c r="H154" i="54" s="1"/>
  <c r="K154" i="50"/>
  <c r="G154" i="50" s="1"/>
  <c r="M236" i="56"/>
  <c r="I236" i="56" s="1"/>
  <c r="K318" i="54"/>
  <c r="G318" i="54" s="1"/>
  <c r="M154" i="57"/>
  <c r="I154" i="57" s="1"/>
  <c r="K564" i="54"/>
  <c r="G564" i="54" s="1"/>
  <c r="K236" i="55"/>
  <c r="G236" i="55" s="1"/>
  <c r="M482" i="54"/>
  <c r="I482" i="54" s="1"/>
  <c r="M236" i="55"/>
  <c r="I236" i="55" s="1"/>
  <c r="L400" i="52"/>
  <c r="H400" i="52" s="1"/>
  <c r="K318" i="51"/>
  <c r="G318" i="51" s="1"/>
  <c r="M318" i="55"/>
  <c r="I318" i="55" s="1"/>
  <c r="L318" i="53"/>
  <c r="H318" i="53" s="1"/>
  <c r="K564" i="52"/>
  <c r="G564" i="52" s="1"/>
  <c r="L564" i="59"/>
  <c r="H564" i="59" s="1"/>
  <c r="K482" i="59"/>
  <c r="G482" i="59" s="1"/>
  <c r="L564" i="58"/>
  <c r="H564" i="58" s="1"/>
  <c r="L482" i="53"/>
  <c r="H482" i="53" s="1"/>
  <c r="M482" i="55"/>
  <c r="I482" i="55" s="1"/>
  <c r="K564" i="57"/>
  <c r="G564" i="57" s="1"/>
  <c r="M564" i="53"/>
  <c r="I564" i="53" s="1"/>
  <c r="M72" i="58"/>
  <c r="I72" i="58" s="1"/>
  <c r="K318" i="56"/>
  <c r="G318" i="56" s="1"/>
  <c r="L400" i="56"/>
  <c r="H400" i="56" s="1"/>
  <c r="K400" i="52"/>
  <c r="G400" i="52" s="1"/>
  <c r="L482" i="59"/>
  <c r="H482" i="59" s="1"/>
  <c r="M564" i="55"/>
  <c r="I564" i="55" s="1"/>
  <c r="M72" i="59"/>
  <c r="I72" i="59" s="1"/>
  <c r="L154" i="55"/>
  <c r="H154" i="55" s="1"/>
  <c r="L236" i="51"/>
  <c r="H236" i="51" s="1"/>
  <c r="K564" i="56"/>
  <c r="G564" i="56" s="1"/>
  <c r="M564" i="58"/>
  <c r="I564" i="58" s="1"/>
  <c r="L564" i="50"/>
  <c r="H564" i="50" s="1"/>
  <c r="L154" i="53"/>
  <c r="H154" i="53" s="1"/>
  <c r="L72" i="53"/>
  <c r="H72" i="53" s="1"/>
  <c r="K400" i="54"/>
  <c r="G400" i="54" s="1"/>
  <c r="M318" i="52"/>
  <c r="I318" i="52" s="1"/>
  <c r="K318" i="50"/>
  <c r="G318" i="50" s="1"/>
  <c r="M400" i="55"/>
  <c r="I400" i="55" s="1"/>
  <c r="M564" i="51"/>
  <c r="I564" i="51" s="1"/>
  <c r="K72" i="56"/>
  <c r="G72" i="56" s="1"/>
  <c r="M154" i="58"/>
  <c r="I154" i="58" s="1"/>
  <c r="K400" i="56"/>
  <c r="G400" i="56" s="1"/>
  <c r="L318" i="55"/>
  <c r="H318" i="55" s="1"/>
  <c r="M400" i="53"/>
  <c r="I400" i="53" s="1"/>
  <c r="K482" i="53"/>
  <c r="G482" i="53" s="1"/>
  <c r="K72" i="50"/>
  <c r="G72" i="50" s="1"/>
  <c r="K154" i="52"/>
  <c r="G154" i="52" s="1"/>
  <c r="M236" i="52"/>
  <c r="I236" i="52" s="1"/>
  <c r="L154" i="51"/>
  <c r="H154" i="51" s="1"/>
  <c r="L72" i="51"/>
  <c r="H72" i="51" s="1"/>
  <c r="M72" i="53"/>
  <c r="I72" i="53" s="1"/>
  <c r="K236" i="52"/>
  <c r="G236" i="52" s="1"/>
  <c r="K154" i="54"/>
  <c r="G154" i="54" s="1"/>
  <c r="L154" i="57"/>
  <c r="H154" i="57" s="1"/>
  <c r="K154" i="56"/>
  <c r="G154" i="56" s="1"/>
  <c r="M154" i="55"/>
  <c r="I154" i="55" s="1"/>
  <c r="M236" i="57"/>
  <c r="I236" i="57" s="1"/>
  <c r="K236" i="57"/>
  <c r="G236" i="57" s="1"/>
  <c r="M318" i="59"/>
  <c r="I318" i="59" s="1"/>
  <c r="K318" i="52"/>
  <c r="G318" i="52" s="1"/>
  <c r="L564" i="56"/>
  <c r="H564" i="56" s="1"/>
  <c r="L400" i="58"/>
  <c r="H400" i="58" s="1"/>
  <c r="K318" i="57"/>
  <c r="G318" i="57" s="1"/>
  <c r="K318" i="53"/>
  <c r="G318" i="53" s="1"/>
  <c r="L400" i="51"/>
  <c r="H400" i="51" s="1"/>
  <c r="L482" i="58"/>
  <c r="H482" i="58" s="1"/>
  <c r="L400" i="53"/>
  <c r="H400" i="53" s="1"/>
  <c r="L400" i="50"/>
  <c r="H400" i="50" s="1"/>
  <c r="K482" i="51"/>
  <c r="G482" i="51" s="1"/>
  <c r="L482" i="55"/>
  <c r="H482" i="55" s="1"/>
  <c r="K482" i="57"/>
  <c r="G482" i="57" s="1"/>
  <c r="M154" i="51"/>
  <c r="I154" i="51" s="1"/>
  <c r="M72" i="52"/>
  <c r="I72" i="52" s="1"/>
  <c r="M318" i="54"/>
  <c r="I318" i="54" s="1"/>
  <c r="K318" i="58"/>
  <c r="G318" i="58" s="1"/>
  <c r="K400" i="59"/>
  <c r="G400" i="59" s="1"/>
  <c r="K564" i="59"/>
  <c r="G564" i="59" s="1"/>
  <c r="K482" i="55"/>
  <c r="G482" i="55" s="1"/>
  <c r="L72" i="54"/>
  <c r="H72" i="54" s="1"/>
  <c r="K72" i="53"/>
  <c r="G72" i="53" s="1"/>
  <c r="K236" i="56"/>
  <c r="G236" i="56" s="1"/>
  <c r="L318" i="58"/>
  <c r="H318" i="58" s="1"/>
  <c r="L482" i="56"/>
  <c r="H482" i="56" s="1"/>
  <c r="L482" i="52"/>
  <c r="H482" i="52" s="1"/>
  <c r="L564" i="53"/>
  <c r="H564" i="53" s="1"/>
  <c r="L72" i="58"/>
  <c r="H72" i="58" s="1"/>
  <c r="L236" i="52"/>
  <c r="H236" i="52" s="1"/>
  <c r="L564" i="54"/>
  <c r="H564" i="54" s="1"/>
  <c r="M318" i="50"/>
  <c r="I318" i="50" s="1"/>
  <c r="K400" i="53"/>
  <c r="G400" i="53" s="1"/>
  <c r="L482" i="51"/>
  <c r="H482" i="51" s="1"/>
  <c r="L154" i="59"/>
  <c r="H154" i="59" s="1"/>
  <c r="K72" i="51"/>
  <c r="G72" i="51" s="1"/>
  <c r="M236" i="58"/>
  <c r="I236" i="58" s="1"/>
  <c r="L236" i="55"/>
  <c r="H236" i="55" s="1"/>
  <c r="M318" i="51"/>
  <c r="I318" i="51" s="1"/>
  <c r="K400" i="55"/>
  <c r="G400" i="55" s="1"/>
  <c r="M482" i="53"/>
  <c r="I482" i="53" s="1"/>
  <c r="H236" i="63"/>
  <c r="F318" i="63"/>
  <c r="H318" i="63"/>
  <c r="F72" i="63"/>
  <c r="F236" i="63"/>
  <c r="F482" i="63"/>
  <c r="H72" i="63"/>
  <c r="G482" i="63"/>
  <c r="F154" i="63"/>
  <c r="G154" i="63"/>
  <c r="G564" i="63"/>
  <c r="F400" i="63"/>
  <c r="F564" i="63"/>
  <c r="G318" i="63"/>
  <c r="G72" i="63"/>
  <c r="H564" i="63"/>
  <c r="G400" i="63"/>
  <c r="G236" i="63"/>
  <c r="H400" i="63"/>
  <c r="H154" i="63"/>
  <c r="H482" i="63"/>
  <c r="K154" i="49" l="1"/>
  <c r="G154" i="49" s="1"/>
  <c r="M236" i="49"/>
  <c r="I236" i="49" s="1"/>
  <c r="M318" i="47"/>
  <c r="I318" i="47" s="1"/>
  <c r="L400" i="47"/>
  <c r="H400" i="47" s="1"/>
  <c r="K482" i="49"/>
  <c r="G482" i="49" s="1"/>
  <c r="L72" i="49"/>
  <c r="H72" i="49" s="1"/>
  <c r="L564" i="49"/>
  <c r="H564" i="49" s="1"/>
  <c r="M400" i="49"/>
  <c r="I400" i="49" s="1"/>
  <c r="L72" i="47"/>
  <c r="H72" i="47" s="1"/>
  <c r="K236" i="49"/>
  <c r="G236" i="49" s="1"/>
  <c r="L154" i="49"/>
  <c r="H154" i="49" s="1"/>
  <c r="L236" i="49"/>
  <c r="H236" i="49" s="1"/>
  <c r="L318" i="47"/>
  <c r="H318" i="47" s="1"/>
  <c r="L482" i="47"/>
  <c r="H482" i="47" s="1"/>
  <c r="M564" i="49"/>
  <c r="I564" i="49" s="1"/>
  <c r="K72" i="47"/>
  <c r="G72" i="47" s="1"/>
  <c r="M482" i="49"/>
  <c r="I482" i="49" s="1"/>
  <c r="M154" i="47"/>
  <c r="I154" i="47" s="1"/>
  <c r="K564" i="49"/>
  <c r="G564" i="49" s="1"/>
  <c r="L400" i="49"/>
  <c r="H400" i="49" s="1"/>
  <c r="M482" i="47"/>
  <c r="I482" i="47" s="1"/>
  <c r="M154" i="49"/>
  <c r="I154" i="49" s="1"/>
  <c r="L236" i="47"/>
  <c r="H236" i="47" s="1"/>
  <c r="M318" i="49"/>
  <c r="I318" i="49" s="1"/>
  <c r="K482" i="47"/>
  <c r="G482" i="47" s="1"/>
  <c r="L564" i="47"/>
  <c r="H564" i="47" s="1"/>
  <c r="K400" i="47"/>
  <c r="G400" i="47" s="1"/>
  <c r="M72" i="47"/>
  <c r="I72" i="47" s="1"/>
  <c r="K318" i="47"/>
  <c r="G318" i="47" s="1"/>
  <c r="M72" i="49"/>
  <c r="I72" i="49" s="1"/>
  <c r="K400" i="49"/>
  <c r="G400" i="49" s="1"/>
  <c r="K72" i="49"/>
  <c r="G72" i="49" s="1"/>
  <c r="K154" i="47"/>
  <c r="G154" i="47" s="1"/>
  <c r="M236" i="47"/>
  <c r="I236" i="47" s="1"/>
  <c r="M400" i="47"/>
  <c r="I400" i="47" s="1"/>
  <c r="L482" i="49"/>
  <c r="H482" i="49" s="1"/>
  <c r="K564" i="47"/>
  <c r="G564" i="47" s="1"/>
  <c r="K236" i="47"/>
  <c r="G236" i="47" s="1"/>
  <c r="L318" i="49"/>
  <c r="H318" i="49" s="1"/>
  <c r="L154" i="47"/>
  <c r="H154" i="47" s="1"/>
  <c r="M564" i="47"/>
  <c r="I564" i="47" s="1"/>
  <c r="K318" i="49"/>
  <c r="G318" i="49" s="1"/>
  <c r="F155" i="63"/>
  <c r="F483" i="63"/>
  <c r="F401" i="63"/>
  <c r="G401" i="63"/>
  <c r="H565" i="63"/>
  <c r="H483" i="63"/>
  <c r="G319" i="63"/>
  <c r="H319" i="63"/>
  <c r="G483" i="63"/>
  <c r="F565" i="63"/>
  <c r="F73" i="63"/>
  <c r="F319" i="63"/>
  <c r="F237" i="63"/>
  <c r="H237" i="63"/>
  <c r="H401" i="63"/>
  <c r="H73" i="63"/>
  <c r="G565" i="63"/>
  <c r="G155" i="63"/>
  <c r="G237" i="63"/>
  <c r="G73" i="63"/>
  <c r="H155" i="63"/>
  <c r="I1384" i="42"/>
  <c r="I1548" i="42"/>
  <c r="G1794" i="42"/>
  <c r="I2040" i="42"/>
  <c r="G1466" i="42"/>
  <c r="I1466" i="42"/>
  <c r="G1958" i="42"/>
  <c r="H2040" i="42"/>
  <c r="G1384" i="42"/>
  <c r="I1630" i="42"/>
  <c r="I1794" i="42"/>
  <c r="I1958" i="42"/>
  <c r="I1712" i="42"/>
  <c r="G2040" i="42"/>
  <c r="G1712" i="42"/>
  <c r="G1548" i="42"/>
  <c r="H1384" i="42"/>
  <c r="H1630" i="42"/>
  <c r="I1876" i="42"/>
  <c r="H1958" i="42"/>
  <c r="H1876" i="42"/>
  <c r="G1302" i="42"/>
  <c r="H1548" i="42"/>
  <c r="I1302" i="42"/>
  <c r="H1466" i="42"/>
  <c r="G1630" i="42"/>
  <c r="G1876" i="42"/>
  <c r="H1712" i="42"/>
  <c r="H1302" i="42"/>
  <c r="H1794" i="42"/>
  <c r="K811" i="61"/>
  <c r="G811" i="61" s="1"/>
  <c r="J319" i="61"/>
  <c r="F319" i="61" s="1"/>
  <c r="K647" i="61"/>
  <c r="G647" i="61" s="1"/>
  <c r="J237" i="61"/>
  <c r="F237" i="61" s="1"/>
  <c r="L729" i="61"/>
  <c r="H729" i="61" s="1"/>
  <c r="K893" i="61"/>
  <c r="G893" i="61" s="1"/>
  <c r="L647" i="61"/>
  <c r="H647" i="61" s="1"/>
  <c r="J565" i="61"/>
  <c r="F565" i="61" s="1"/>
  <c r="L155" i="61"/>
  <c r="H155" i="61" s="1"/>
  <c r="K73" i="61"/>
  <c r="G73" i="61" s="1"/>
  <c r="K729" i="61"/>
  <c r="G729" i="61" s="1"/>
  <c r="L565" i="61"/>
  <c r="H565" i="61" s="1"/>
  <c r="J811" i="61"/>
  <c r="F811" i="61" s="1"/>
  <c r="K483" i="61"/>
  <c r="G483" i="61" s="1"/>
  <c r="L811" i="61"/>
  <c r="H811" i="61" s="1"/>
  <c r="J401" i="61"/>
  <c r="F401" i="61" s="1"/>
  <c r="J483" i="61"/>
  <c r="F483" i="61" s="1"/>
  <c r="K155" i="61"/>
  <c r="G155" i="61" s="1"/>
  <c r="J73" i="61"/>
  <c r="F73" i="61" s="1"/>
  <c r="K237" i="61"/>
  <c r="G237" i="61" s="1"/>
  <c r="J155" i="61"/>
  <c r="F155" i="61" s="1"/>
  <c r="L319" i="61"/>
  <c r="H319" i="61" s="1"/>
  <c r="K319" i="61"/>
  <c r="G319" i="61" s="1"/>
  <c r="L73" i="61"/>
  <c r="H73" i="61" s="1"/>
  <c r="J893" i="61"/>
  <c r="F893" i="61" s="1"/>
  <c r="L483" i="61"/>
  <c r="H483" i="61" s="1"/>
  <c r="J729" i="61"/>
  <c r="F729" i="61" s="1"/>
  <c r="L401" i="61"/>
  <c r="H401" i="61" s="1"/>
  <c r="J647" i="61"/>
  <c r="F647" i="61" s="1"/>
  <c r="K565" i="61"/>
  <c r="G565" i="61" s="1"/>
  <c r="K401" i="61"/>
  <c r="G401" i="61" s="1"/>
  <c r="L893" i="61"/>
  <c r="H893" i="61" s="1"/>
  <c r="L237" i="61"/>
  <c r="H237" i="61" s="1"/>
  <c r="S81" i="41"/>
  <c r="M81" i="41"/>
  <c r="I81" i="41"/>
  <c r="J81" i="41"/>
  <c r="T81" i="41"/>
  <c r="Q81" i="41"/>
  <c r="P81" i="41"/>
  <c r="R81" i="41"/>
  <c r="O81" i="41"/>
  <c r="N81" i="41"/>
  <c r="K730" i="45"/>
  <c r="G730" i="45" s="1"/>
  <c r="L238" i="45"/>
  <c r="H238" i="45" s="1"/>
  <c r="K894" i="45"/>
  <c r="G894" i="45" s="1"/>
  <c r="J320" i="45"/>
  <c r="F320" i="45" s="1"/>
  <c r="I74" i="42"/>
  <c r="G648" i="42"/>
  <c r="H484" i="42"/>
  <c r="H812" i="42"/>
  <c r="G1058" i="42"/>
  <c r="L320" i="45"/>
  <c r="H320" i="45" s="1"/>
  <c r="G74" i="42"/>
  <c r="I1140" i="42"/>
  <c r="L566" i="45"/>
  <c r="H566" i="45" s="1"/>
  <c r="I238" i="42"/>
  <c r="G1222" i="42"/>
  <c r="K402" i="45"/>
  <c r="G402" i="45" s="1"/>
  <c r="H566" i="42"/>
  <c r="L812" i="45"/>
  <c r="H812" i="45" s="1"/>
  <c r="H74" i="42"/>
  <c r="G812" i="42"/>
  <c r="J730" i="45"/>
  <c r="F730" i="45" s="1"/>
  <c r="L484" i="45"/>
  <c r="H484" i="45" s="1"/>
  <c r="J484" i="45"/>
  <c r="F484" i="45" s="1"/>
  <c r="L74" i="45"/>
  <c r="H74" i="45" s="1"/>
  <c r="G238" i="42"/>
  <c r="H320" i="42"/>
  <c r="I566" i="42"/>
  <c r="I894" i="42"/>
  <c r="H1058" i="42"/>
  <c r="L894" i="45"/>
  <c r="H894" i="45" s="1"/>
  <c r="G484" i="42"/>
  <c r="K812" i="45"/>
  <c r="G812" i="45" s="1"/>
  <c r="I730" i="42"/>
  <c r="J566" i="45"/>
  <c r="F566" i="45" s="1"/>
  <c r="I812" i="42"/>
  <c r="L156" i="45"/>
  <c r="H156" i="45" s="1"/>
  <c r="H402" i="42"/>
  <c r="I1222" i="42"/>
  <c r="K74" i="45"/>
  <c r="G74" i="45" s="1"/>
  <c r="K648" i="45"/>
  <c r="G648" i="45" s="1"/>
  <c r="J648" i="45"/>
  <c r="F648" i="45" s="1"/>
  <c r="K566" i="45"/>
  <c r="G566" i="45" s="1"/>
  <c r="J402" i="45"/>
  <c r="F402" i="45" s="1"/>
  <c r="G402" i="42"/>
  <c r="G320" i="42"/>
  <c r="I320" i="42"/>
  <c r="G894" i="42"/>
  <c r="H1140" i="42"/>
  <c r="J894" i="45"/>
  <c r="F894" i="45" s="1"/>
  <c r="G730" i="42"/>
  <c r="L648" i="45"/>
  <c r="H648" i="45" s="1"/>
  <c r="H156" i="42"/>
  <c r="H976" i="42"/>
  <c r="L730" i="45"/>
  <c r="H730" i="45" s="1"/>
  <c r="I484" i="42"/>
  <c r="H1222" i="42"/>
  <c r="J156" i="45"/>
  <c r="F156" i="45" s="1"/>
  <c r="I1058" i="42"/>
  <c r="J812" i="45"/>
  <c r="F812" i="45" s="1"/>
  <c r="L402" i="45"/>
  <c r="H402" i="45" s="1"/>
  <c r="K238" i="45"/>
  <c r="G238" i="45" s="1"/>
  <c r="K156" i="45"/>
  <c r="G156" i="45" s="1"/>
  <c r="I156" i="42"/>
  <c r="I648" i="42"/>
  <c r="H238" i="42"/>
  <c r="H730" i="42"/>
  <c r="H894" i="42"/>
  <c r="G1140" i="42"/>
  <c r="K484" i="45"/>
  <c r="G484" i="45" s="1"/>
  <c r="H648" i="42"/>
  <c r="G976" i="42"/>
  <c r="J238" i="45"/>
  <c r="F238" i="45" s="1"/>
  <c r="I402" i="42"/>
  <c r="J74" i="45"/>
  <c r="F74" i="45" s="1"/>
  <c r="G156" i="42"/>
  <c r="I976" i="42"/>
  <c r="K320" i="45"/>
  <c r="G320" i="45" s="1"/>
  <c r="G566" i="42"/>
  <c r="G82" i="41"/>
  <c r="F82" i="41"/>
  <c r="E82" i="41"/>
  <c r="H82" i="41"/>
  <c r="D83" i="41"/>
  <c r="M154" i="48"/>
  <c r="I154" i="48" s="1"/>
  <c r="L318" i="48"/>
  <c r="H318" i="48" s="1"/>
  <c r="M482" i="48"/>
  <c r="I482" i="48" s="1"/>
  <c r="K72" i="48"/>
  <c r="G72" i="48" s="1"/>
  <c r="M72" i="48"/>
  <c r="I72" i="48" s="1"/>
  <c r="K154" i="48"/>
  <c r="G154" i="48" s="1"/>
  <c r="K400" i="48"/>
  <c r="G400" i="48" s="1"/>
  <c r="K564" i="48"/>
  <c r="G564" i="48" s="1"/>
  <c r="L482" i="48"/>
  <c r="H482" i="48" s="1"/>
  <c r="K482" i="48"/>
  <c r="G482" i="48" s="1"/>
  <c r="L154" i="48"/>
  <c r="H154" i="48" s="1"/>
  <c r="M400" i="48"/>
  <c r="I400" i="48" s="1"/>
  <c r="L564" i="48"/>
  <c r="H564" i="48" s="1"/>
  <c r="L72" i="48"/>
  <c r="H72" i="48" s="1"/>
  <c r="K318" i="48"/>
  <c r="G318" i="48" s="1"/>
  <c r="M564" i="48"/>
  <c r="I564" i="48" s="1"/>
  <c r="K236" i="48"/>
  <c r="G236" i="48" s="1"/>
  <c r="L400" i="48"/>
  <c r="H400" i="48" s="1"/>
  <c r="M236" i="48"/>
  <c r="I236" i="48" s="1"/>
  <c r="L236" i="48"/>
  <c r="H236" i="48" s="1"/>
  <c r="M318" i="48"/>
  <c r="I318" i="48" s="1"/>
  <c r="L80" i="41"/>
  <c r="K80" i="41"/>
  <c r="K237" i="50"/>
  <c r="G237" i="50" s="1"/>
  <c r="K73" i="52"/>
  <c r="G73" i="52" s="1"/>
  <c r="M155" i="52"/>
  <c r="I155" i="52" s="1"/>
  <c r="L237" i="52"/>
  <c r="H237" i="52" s="1"/>
  <c r="L155" i="57"/>
  <c r="H155" i="57" s="1"/>
  <c r="K73" i="53"/>
  <c r="G73" i="53" s="1"/>
  <c r="L155" i="50"/>
  <c r="H155" i="50" s="1"/>
  <c r="K237" i="57"/>
  <c r="G237" i="57" s="1"/>
  <c r="K237" i="51"/>
  <c r="G237" i="51" s="1"/>
  <c r="M237" i="51"/>
  <c r="I237" i="51" s="1"/>
  <c r="M237" i="53"/>
  <c r="I237" i="53" s="1"/>
  <c r="K237" i="58"/>
  <c r="G237" i="58" s="1"/>
  <c r="K237" i="54"/>
  <c r="G237" i="54" s="1"/>
  <c r="K401" i="57"/>
  <c r="G401" i="57" s="1"/>
  <c r="M319" i="51"/>
  <c r="I319" i="51" s="1"/>
  <c r="K237" i="55"/>
  <c r="G237" i="55" s="1"/>
  <c r="L483" i="53"/>
  <c r="H483" i="53" s="1"/>
  <c r="L401" i="50"/>
  <c r="H401" i="50" s="1"/>
  <c r="K565" i="57"/>
  <c r="G565" i="57" s="1"/>
  <c r="M401" i="58"/>
  <c r="I401" i="58" s="1"/>
  <c r="K401" i="58"/>
  <c r="G401" i="58" s="1"/>
  <c r="K483" i="56"/>
  <c r="G483" i="56" s="1"/>
  <c r="L483" i="59"/>
  <c r="H483" i="59" s="1"/>
  <c r="L565" i="59"/>
  <c r="H565" i="59" s="1"/>
  <c r="M401" i="54"/>
  <c r="I401" i="54" s="1"/>
  <c r="L483" i="54"/>
  <c r="H483" i="54" s="1"/>
  <c r="L565" i="55"/>
  <c r="H565" i="55" s="1"/>
  <c r="K237" i="52"/>
  <c r="G237" i="52" s="1"/>
  <c r="L237" i="53"/>
  <c r="H237" i="53" s="1"/>
  <c r="K237" i="56"/>
  <c r="G237" i="56" s="1"/>
  <c r="K565" i="53"/>
  <c r="G565" i="53" s="1"/>
  <c r="K319" i="54"/>
  <c r="G319" i="54" s="1"/>
  <c r="M483" i="51"/>
  <c r="I483" i="51" s="1"/>
  <c r="M155" i="51"/>
  <c r="I155" i="51" s="1"/>
  <c r="L73" i="57"/>
  <c r="H73" i="57" s="1"/>
  <c r="L237" i="56"/>
  <c r="H237" i="56" s="1"/>
  <c r="K401" i="52"/>
  <c r="G401" i="52" s="1"/>
  <c r="M401" i="50"/>
  <c r="I401" i="50" s="1"/>
  <c r="K483" i="50"/>
  <c r="G483" i="50" s="1"/>
  <c r="M565" i="55"/>
  <c r="I565" i="55" s="1"/>
  <c r="M155" i="57"/>
  <c r="I155" i="57" s="1"/>
  <c r="K73" i="57"/>
  <c r="G73" i="57" s="1"/>
  <c r="L155" i="59"/>
  <c r="H155" i="59" s="1"/>
  <c r="K483" i="53"/>
  <c r="G483" i="53" s="1"/>
  <c r="M483" i="52"/>
  <c r="I483" i="52" s="1"/>
  <c r="L401" i="55"/>
  <c r="H401" i="55" s="1"/>
  <c r="K565" i="55"/>
  <c r="G565" i="55" s="1"/>
  <c r="K73" i="55"/>
  <c r="G73" i="55" s="1"/>
  <c r="M237" i="57"/>
  <c r="I237" i="57" s="1"/>
  <c r="M155" i="56"/>
  <c r="I155" i="56" s="1"/>
  <c r="L319" i="50"/>
  <c r="H319" i="50" s="1"/>
  <c r="M401" i="51"/>
  <c r="I401" i="51" s="1"/>
  <c r="L483" i="51"/>
  <c r="H483" i="51" s="1"/>
  <c r="M73" i="50"/>
  <c r="I73" i="50" s="1"/>
  <c r="K73" i="51"/>
  <c r="G73" i="51" s="1"/>
  <c r="M155" i="53"/>
  <c r="I155" i="53" s="1"/>
  <c r="K73" i="58"/>
  <c r="G73" i="58" s="1"/>
  <c r="L73" i="54"/>
  <c r="H73" i="54" s="1"/>
  <c r="M73" i="58"/>
  <c r="I73" i="58" s="1"/>
  <c r="K155" i="50"/>
  <c r="G155" i="50" s="1"/>
  <c r="K155" i="54"/>
  <c r="G155" i="54" s="1"/>
  <c r="K319" i="53"/>
  <c r="G319" i="53" s="1"/>
  <c r="M155" i="58"/>
  <c r="I155" i="58" s="1"/>
  <c r="L237" i="59"/>
  <c r="H237" i="59" s="1"/>
  <c r="L237" i="57"/>
  <c r="H237" i="57" s="1"/>
  <c r="K319" i="56"/>
  <c r="G319" i="56" s="1"/>
  <c r="M237" i="54"/>
  <c r="I237" i="54" s="1"/>
  <c r="L237" i="54"/>
  <c r="H237" i="54" s="1"/>
  <c r="L319" i="56"/>
  <c r="H319" i="56" s="1"/>
  <c r="K483" i="52"/>
  <c r="G483" i="52" s="1"/>
  <c r="L483" i="57"/>
  <c r="H483" i="57" s="1"/>
  <c r="K401" i="56"/>
  <c r="G401" i="56" s="1"/>
  <c r="M319" i="54"/>
  <c r="I319" i="54" s="1"/>
  <c r="M401" i="56"/>
  <c r="I401" i="56" s="1"/>
  <c r="L483" i="50"/>
  <c r="H483" i="50" s="1"/>
  <c r="M483" i="50"/>
  <c r="I483" i="50" s="1"/>
  <c r="M565" i="59"/>
  <c r="I565" i="59" s="1"/>
  <c r="M401" i="55"/>
  <c r="I401" i="55" s="1"/>
  <c r="K483" i="54"/>
  <c r="G483" i="54" s="1"/>
  <c r="L483" i="55"/>
  <c r="H483" i="55" s="1"/>
  <c r="M73" i="59"/>
  <c r="I73" i="59" s="1"/>
  <c r="M319" i="52"/>
  <c r="I319" i="52" s="1"/>
  <c r="L155" i="56"/>
  <c r="H155" i="56" s="1"/>
  <c r="M401" i="52"/>
  <c r="I401" i="52" s="1"/>
  <c r="M401" i="59"/>
  <c r="I401" i="59" s="1"/>
  <c r="K401" i="54"/>
  <c r="G401" i="54" s="1"/>
  <c r="K155" i="57"/>
  <c r="G155" i="57" s="1"/>
  <c r="K319" i="52"/>
  <c r="G319" i="52" s="1"/>
  <c r="L155" i="54"/>
  <c r="H155" i="54" s="1"/>
  <c r="K319" i="59"/>
  <c r="G319" i="59" s="1"/>
  <c r="L401" i="51"/>
  <c r="H401" i="51" s="1"/>
  <c r="K483" i="59"/>
  <c r="G483" i="59" s="1"/>
  <c r="M73" i="53"/>
  <c r="I73" i="53" s="1"/>
  <c r="M237" i="59"/>
  <c r="I237" i="59" s="1"/>
  <c r="M401" i="57"/>
  <c r="I401" i="57" s="1"/>
  <c r="L319" i="55"/>
  <c r="H319" i="55" s="1"/>
  <c r="K483" i="58"/>
  <c r="G483" i="58" s="1"/>
  <c r="M483" i="55"/>
  <c r="I483" i="55" s="1"/>
  <c r="L73" i="58"/>
  <c r="H73" i="58" s="1"/>
  <c r="K237" i="59"/>
  <c r="G237" i="59" s="1"/>
  <c r="M319" i="53"/>
  <c r="I319" i="53" s="1"/>
  <c r="L401" i="52"/>
  <c r="H401" i="52" s="1"/>
  <c r="L565" i="52"/>
  <c r="H565" i="52" s="1"/>
  <c r="K565" i="58"/>
  <c r="G565" i="58" s="1"/>
  <c r="M483" i="54"/>
  <c r="I483" i="54" s="1"/>
  <c r="L73" i="50"/>
  <c r="H73" i="50" s="1"/>
  <c r="L73" i="51"/>
  <c r="H73" i="51" s="1"/>
  <c r="K73" i="59"/>
  <c r="G73" i="59" s="1"/>
  <c r="K155" i="51"/>
  <c r="G155" i="51" s="1"/>
  <c r="M73" i="56"/>
  <c r="I73" i="56" s="1"/>
  <c r="K155" i="52"/>
  <c r="G155" i="52" s="1"/>
  <c r="M155" i="50"/>
  <c r="I155" i="50" s="1"/>
  <c r="L237" i="51"/>
  <c r="H237" i="51" s="1"/>
  <c r="M319" i="57"/>
  <c r="I319" i="57" s="1"/>
  <c r="M237" i="56"/>
  <c r="I237" i="56" s="1"/>
  <c r="K155" i="58"/>
  <c r="G155" i="58" s="1"/>
  <c r="M155" i="54"/>
  <c r="I155" i="54" s="1"/>
  <c r="K319" i="58"/>
  <c r="G319" i="58" s="1"/>
  <c r="M319" i="56"/>
  <c r="I319" i="56" s="1"/>
  <c r="L565" i="53"/>
  <c r="H565" i="53" s="1"/>
  <c r="M237" i="55"/>
  <c r="I237" i="55" s="1"/>
  <c r="L401" i="59"/>
  <c r="H401" i="59" s="1"/>
  <c r="K319" i="55"/>
  <c r="G319" i="55" s="1"/>
  <c r="L319" i="54"/>
  <c r="H319" i="54" s="1"/>
  <c r="L565" i="57"/>
  <c r="H565" i="57" s="1"/>
  <c r="L565" i="50"/>
  <c r="H565" i="50" s="1"/>
  <c r="L565" i="58"/>
  <c r="H565" i="58" s="1"/>
  <c r="M565" i="56"/>
  <c r="I565" i="56" s="1"/>
  <c r="K565" i="59"/>
  <c r="G565" i="59" s="1"/>
  <c r="L401" i="54"/>
  <c r="H401" i="54" s="1"/>
  <c r="M565" i="54"/>
  <c r="I565" i="54" s="1"/>
  <c r="K73" i="54"/>
  <c r="G73" i="54" s="1"/>
  <c r="M73" i="55"/>
  <c r="I73" i="55" s="1"/>
  <c r="L155" i="58"/>
  <c r="H155" i="58" s="1"/>
  <c r="L401" i="57"/>
  <c r="H401" i="57" s="1"/>
  <c r="K483" i="57"/>
  <c r="G483" i="57" s="1"/>
  <c r="M483" i="56"/>
  <c r="I483" i="56" s="1"/>
  <c r="L565" i="54"/>
  <c r="H565" i="54" s="1"/>
  <c r="M73" i="54"/>
  <c r="I73" i="54" s="1"/>
  <c r="L401" i="53"/>
  <c r="H401" i="53" s="1"/>
  <c r="M237" i="58"/>
  <c r="I237" i="58" s="1"/>
  <c r="M483" i="53"/>
  <c r="I483" i="53" s="1"/>
  <c r="K565" i="52"/>
  <c r="G565" i="52" s="1"/>
  <c r="K565" i="51"/>
  <c r="G565" i="51" s="1"/>
  <c r="L73" i="59"/>
  <c r="H73" i="59" s="1"/>
  <c r="K155" i="53"/>
  <c r="G155" i="53" s="1"/>
  <c r="M155" i="55"/>
  <c r="I155" i="55" s="1"/>
  <c r="K155" i="59"/>
  <c r="G155" i="59" s="1"/>
  <c r="L237" i="55"/>
  <c r="H237" i="55" s="1"/>
  <c r="L401" i="58"/>
  <c r="H401" i="58" s="1"/>
  <c r="M565" i="50"/>
  <c r="I565" i="50" s="1"/>
  <c r="K73" i="56"/>
  <c r="G73" i="56" s="1"/>
  <c r="L155" i="51"/>
  <c r="H155" i="51" s="1"/>
  <c r="K319" i="57"/>
  <c r="G319" i="57" s="1"/>
  <c r="M565" i="53"/>
  <c r="I565" i="53" s="1"/>
  <c r="L401" i="56"/>
  <c r="H401" i="56" s="1"/>
  <c r="K483" i="51"/>
  <c r="G483" i="51" s="1"/>
  <c r="K73" i="50"/>
  <c r="G73" i="50" s="1"/>
  <c r="L73" i="56"/>
  <c r="H73" i="56" s="1"/>
  <c r="M237" i="52"/>
  <c r="I237" i="52" s="1"/>
  <c r="L73" i="55"/>
  <c r="H73" i="55" s="1"/>
  <c r="L155" i="52"/>
  <c r="H155" i="52" s="1"/>
  <c r="M73" i="57"/>
  <c r="I73" i="57" s="1"/>
  <c r="K155" i="55"/>
  <c r="G155" i="55" s="1"/>
  <c r="L319" i="53"/>
  <c r="H319" i="53" s="1"/>
  <c r="L319" i="52"/>
  <c r="H319" i="52" s="1"/>
  <c r="L155" i="55"/>
  <c r="H155" i="55" s="1"/>
  <c r="L237" i="58"/>
  <c r="H237" i="58" s="1"/>
  <c r="M155" i="59"/>
  <c r="I155" i="59" s="1"/>
  <c r="M319" i="58"/>
  <c r="I319" i="58" s="1"/>
  <c r="M319" i="50"/>
  <c r="I319" i="50" s="1"/>
  <c r="L319" i="51"/>
  <c r="H319" i="51" s="1"/>
  <c r="L319" i="58"/>
  <c r="H319" i="58" s="1"/>
  <c r="M483" i="57"/>
  <c r="I483" i="57" s="1"/>
  <c r="K401" i="50"/>
  <c r="G401" i="50" s="1"/>
  <c r="M565" i="52"/>
  <c r="I565" i="52" s="1"/>
  <c r="L483" i="52"/>
  <c r="H483" i="52" s="1"/>
  <c r="L483" i="58"/>
  <c r="H483" i="58" s="1"/>
  <c r="M483" i="59"/>
  <c r="I483" i="59" s="1"/>
  <c r="K401" i="55"/>
  <c r="G401" i="55" s="1"/>
  <c r="L565" i="51"/>
  <c r="H565" i="51" s="1"/>
  <c r="L483" i="56"/>
  <c r="H483" i="56" s="1"/>
  <c r="K565" i="54"/>
  <c r="G565" i="54" s="1"/>
  <c r="L237" i="50"/>
  <c r="H237" i="50" s="1"/>
  <c r="M73" i="52"/>
  <c r="I73" i="52" s="1"/>
  <c r="K401" i="53"/>
  <c r="G401" i="53" s="1"/>
  <c r="M319" i="59"/>
  <c r="I319" i="59" s="1"/>
  <c r="K401" i="59"/>
  <c r="G401" i="59" s="1"/>
  <c r="K565" i="50"/>
  <c r="G565" i="50" s="1"/>
  <c r="L565" i="56"/>
  <c r="H565" i="56" s="1"/>
  <c r="M73" i="51"/>
  <c r="I73" i="51" s="1"/>
  <c r="L155" i="53"/>
  <c r="H155" i="53" s="1"/>
  <c r="L319" i="57"/>
  <c r="H319" i="57" s="1"/>
  <c r="L319" i="59"/>
  <c r="H319" i="59" s="1"/>
  <c r="M565" i="57"/>
  <c r="I565" i="57" s="1"/>
  <c r="M565" i="58"/>
  <c r="I565" i="58" s="1"/>
  <c r="M483" i="58"/>
  <c r="I483" i="58" s="1"/>
  <c r="L73" i="52"/>
  <c r="H73" i="52" s="1"/>
  <c r="M401" i="53"/>
  <c r="I401" i="53" s="1"/>
  <c r="K155" i="56"/>
  <c r="G155" i="56" s="1"/>
  <c r="K319" i="51"/>
  <c r="G319" i="51" s="1"/>
  <c r="M319" i="55"/>
  <c r="I319" i="55" s="1"/>
  <c r="K565" i="56"/>
  <c r="G565" i="56" s="1"/>
  <c r="M237" i="50"/>
  <c r="I237" i="50" s="1"/>
  <c r="L73" i="53"/>
  <c r="H73" i="53" s="1"/>
  <c r="K237" i="53"/>
  <c r="G237" i="53" s="1"/>
  <c r="K319" i="50"/>
  <c r="G319" i="50" s="1"/>
  <c r="K401" i="51"/>
  <c r="G401" i="51" s="1"/>
  <c r="M565" i="51"/>
  <c r="I565" i="51" s="1"/>
  <c r="K483" i="55"/>
  <c r="G483" i="55" s="1"/>
  <c r="K649" i="45" l="1"/>
  <c r="G649" i="45" s="1"/>
  <c r="K895" i="45"/>
  <c r="G895" i="45" s="1"/>
  <c r="J895" i="45"/>
  <c r="F895" i="45" s="1"/>
  <c r="J403" i="45"/>
  <c r="F403" i="45" s="1"/>
  <c r="L813" i="45"/>
  <c r="H813" i="45" s="1"/>
  <c r="G239" i="42"/>
  <c r="I485" i="42"/>
  <c r="I649" i="42"/>
  <c r="H895" i="42"/>
  <c r="I1141" i="42"/>
  <c r="K157" i="45"/>
  <c r="G157" i="45" s="1"/>
  <c r="G813" i="42"/>
  <c r="K321" i="45"/>
  <c r="G321" i="45" s="1"/>
  <c r="G403" i="42"/>
  <c r="G1223" i="42"/>
  <c r="J157" i="45"/>
  <c r="F157" i="45" s="1"/>
  <c r="H813" i="42"/>
  <c r="K75" i="45"/>
  <c r="G75" i="45" s="1"/>
  <c r="H403" i="42"/>
  <c r="J813" i="45"/>
  <c r="F813" i="45" s="1"/>
  <c r="K485" i="45"/>
  <c r="G485" i="45" s="1"/>
  <c r="K403" i="45"/>
  <c r="G403" i="45" s="1"/>
  <c r="K731" i="45"/>
  <c r="G731" i="45" s="1"/>
  <c r="H75" i="42"/>
  <c r="I239" i="42"/>
  <c r="H485" i="42"/>
  <c r="G731" i="42"/>
  <c r="G895" i="42"/>
  <c r="G1141" i="42"/>
  <c r="L321" i="45"/>
  <c r="H321" i="45" s="1"/>
  <c r="H157" i="42"/>
  <c r="I977" i="42"/>
  <c r="L731" i="45"/>
  <c r="H731" i="45" s="1"/>
  <c r="G567" i="42"/>
  <c r="J567" i="45"/>
  <c r="F567" i="45" s="1"/>
  <c r="I403" i="42"/>
  <c r="L649" i="45"/>
  <c r="H649" i="45" s="1"/>
  <c r="I895" i="42"/>
  <c r="L567" i="45"/>
  <c r="H567" i="45" s="1"/>
  <c r="L403" i="45"/>
  <c r="H403" i="45" s="1"/>
  <c r="J321" i="45"/>
  <c r="F321" i="45" s="1"/>
  <c r="J485" i="45"/>
  <c r="F485" i="45" s="1"/>
  <c r="G75" i="42"/>
  <c r="I321" i="42"/>
  <c r="G485" i="42"/>
  <c r="I731" i="42"/>
  <c r="H977" i="42"/>
  <c r="H1141" i="42"/>
  <c r="K239" i="45"/>
  <c r="G239" i="45" s="1"/>
  <c r="H321" i="42"/>
  <c r="I1223" i="42"/>
  <c r="K813" i="45"/>
  <c r="G813" i="45" s="1"/>
  <c r="G157" i="42"/>
  <c r="H1059" i="42"/>
  <c r="L485" i="45"/>
  <c r="H485" i="45" s="1"/>
  <c r="G649" i="42"/>
  <c r="L239" i="45"/>
  <c r="H239" i="45" s="1"/>
  <c r="H239" i="42"/>
  <c r="I1059" i="42"/>
  <c r="J649" i="45"/>
  <c r="F649" i="45" s="1"/>
  <c r="L157" i="45"/>
  <c r="H157" i="45" s="1"/>
  <c r="J731" i="45"/>
  <c r="F731" i="45" s="1"/>
  <c r="L75" i="45"/>
  <c r="H75" i="45" s="1"/>
  <c r="I75" i="42"/>
  <c r="G321" i="42"/>
  <c r="I567" i="42"/>
  <c r="H731" i="42"/>
  <c r="G977" i="42"/>
  <c r="H1223" i="42"/>
  <c r="L895" i="45"/>
  <c r="H895" i="45" s="1"/>
  <c r="H567" i="42"/>
  <c r="J239" i="45"/>
  <c r="F239" i="45" s="1"/>
  <c r="I813" i="42"/>
  <c r="K567" i="45"/>
  <c r="G567" i="45" s="1"/>
  <c r="I157" i="42"/>
  <c r="G1059" i="42"/>
  <c r="J75" i="45"/>
  <c r="F75" i="45" s="1"/>
  <c r="H649" i="42"/>
  <c r="H83" i="41"/>
  <c r="G83" i="41"/>
  <c r="D84" i="41"/>
  <c r="F83" i="41"/>
  <c r="E83" i="41"/>
  <c r="I1303" i="42"/>
  <c r="H1467" i="42"/>
  <c r="H1713" i="42"/>
  <c r="G2041" i="42"/>
  <c r="H1385" i="42"/>
  <c r="I1877" i="42"/>
  <c r="G1467" i="42"/>
  <c r="G1877" i="42"/>
  <c r="H1303" i="42"/>
  <c r="G1549" i="42"/>
  <c r="G1713" i="42"/>
  <c r="H2041" i="42"/>
  <c r="I1631" i="42"/>
  <c r="H1959" i="42"/>
  <c r="H1877" i="42"/>
  <c r="I1467" i="42"/>
  <c r="G1303" i="42"/>
  <c r="I1549" i="42"/>
  <c r="I1795" i="42"/>
  <c r="G1959" i="42"/>
  <c r="H1795" i="42"/>
  <c r="G1631" i="42"/>
  <c r="I1713" i="42"/>
  <c r="I1385" i="42"/>
  <c r="H1549" i="42"/>
  <c r="G1795" i="42"/>
  <c r="I2041" i="42"/>
  <c r="I1959" i="42"/>
  <c r="G1385" i="42"/>
  <c r="H1631" i="42"/>
  <c r="M156" i="51"/>
  <c r="I156" i="51" s="1"/>
  <c r="K74" i="55"/>
  <c r="G74" i="55" s="1"/>
  <c r="K156" i="51"/>
  <c r="G156" i="51" s="1"/>
  <c r="L74" i="51"/>
  <c r="H74" i="51" s="1"/>
  <c r="L74" i="54"/>
  <c r="H74" i="54" s="1"/>
  <c r="M74" i="58"/>
  <c r="I74" i="58" s="1"/>
  <c r="M156" i="58"/>
  <c r="I156" i="58" s="1"/>
  <c r="M156" i="55"/>
  <c r="I156" i="55" s="1"/>
  <c r="M320" i="59"/>
  <c r="I320" i="59" s="1"/>
  <c r="L238" i="53"/>
  <c r="H238" i="53" s="1"/>
  <c r="L238" i="58"/>
  <c r="H238" i="58" s="1"/>
  <c r="L320" i="50"/>
  <c r="H320" i="50" s="1"/>
  <c r="M320" i="58"/>
  <c r="I320" i="58" s="1"/>
  <c r="K402" i="59"/>
  <c r="G402" i="59" s="1"/>
  <c r="M238" i="56"/>
  <c r="I238" i="56" s="1"/>
  <c r="M484" i="53"/>
  <c r="I484" i="53" s="1"/>
  <c r="L320" i="56"/>
  <c r="H320" i="56" s="1"/>
  <c r="K320" i="56"/>
  <c r="G320" i="56" s="1"/>
  <c r="L484" i="59"/>
  <c r="H484" i="59" s="1"/>
  <c r="K484" i="55"/>
  <c r="G484" i="55" s="1"/>
  <c r="M484" i="51"/>
  <c r="I484" i="51" s="1"/>
  <c r="M402" i="54"/>
  <c r="I402" i="54" s="1"/>
  <c r="K402" i="56"/>
  <c r="G402" i="56" s="1"/>
  <c r="M566" i="58"/>
  <c r="I566" i="58" s="1"/>
  <c r="L566" i="54"/>
  <c r="H566" i="54" s="1"/>
  <c r="K484" i="57"/>
  <c r="G484" i="57" s="1"/>
  <c r="L566" i="56"/>
  <c r="H566" i="56" s="1"/>
  <c r="K74" i="56"/>
  <c r="G74" i="56" s="1"/>
  <c r="K156" i="52"/>
  <c r="G156" i="52" s="1"/>
  <c r="K320" i="59"/>
  <c r="G320" i="59" s="1"/>
  <c r="K238" i="52"/>
  <c r="G238" i="52" s="1"/>
  <c r="M402" i="58"/>
  <c r="I402" i="58" s="1"/>
  <c r="K484" i="51"/>
  <c r="G484" i="51" s="1"/>
  <c r="K484" i="54"/>
  <c r="G484" i="54" s="1"/>
  <c r="K156" i="54"/>
  <c r="G156" i="54" s="1"/>
  <c r="M238" i="59"/>
  <c r="I238" i="59" s="1"/>
  <c r="K402" i="53"/>
  <c r="G402" i="53" s="1"/>
  <c r="K402" i="50"/>
  <c r="G402" i="50" s="1"/>
  <c r="L484" i="55"/>
  <c r="H484" i="55" s="1"/>
  <c r="K566" i="52"/>
  <c r="G566" i="52" s="1"/>
  <c r="L74" i="55"/>
  <c r="H74" i="55" s="1"/>
  <c r="M156" i="52"/>
  <c r="I156" i="52" s="1"/>
  <c r="M238" i="51"/>
  <c r="I238" i="51" s="1"/>
  <c r="L402" i="59"/>
  <c r="H402" i="59" s="1"/>
  <c r="L402" i="51"/>
  <c r="H402" i="51" s="1"/>
  <c r="L402" i="54"/>
  <c r="H402" i="54" s="1"/>
  <c r="M484" i="52"/>
  <c r="I484" i="52" s="1"/>
  <c r="M156" i="54"/>
  <c r="I156" i="54" s="1"/>
  <c r="L156" i="56"/>
  <c r="H156" i="56" s="1"/>
  <c r="M402" i="53"/>
  <c r="I402" i="53" s="1"/>
  <c r="K484" i="53"/>
  <c r="G484" i="53" s="1"/>
  <c r="L484" i="58"/>
  <c r="H484" i="58" s="1"/>
  <c r="M484" i="57"/>
  <c r="I484" i="57" s="1"/>
  <c r="M74" i="50"/>
  <c r="I74" i="50" s="1"/>
  <c r="K74" i="59"/>
  <c r="G74" i="59" s="1"/>
  <c r="M74" i="59"/>
  <c r="I74" i="59" s="1"/>
  <c r="K74" i="58"/>
  <c r="G74" i="58" s="1"/>
  <c r="M74" i="56"/>
  <c r="I74" i="56" s="1"/>
  <c r="L74" i="56"/>
  <c r="H74" i="56" s="1"/>
  <c r="K238" i="53"/>
  <c r="G238" i="53" s="1"/>
  <c r="L156" i="50"/>
  <c r="H156" i="50" s="1"/>
  <c r="L238" i="59"/>
  <c r="H238" i="59" s="1"/>
  <c r="K156" i="57"/>
  <c r="G156" i="57" s="1"/>
  <c r="K238" i="51"/>
  <c r="G238" i="51" s="1"/>
  <c r="K320" i="55"/>
  <c r="G320" i="55" s="1"/>
  <c r="K238" i="56"/>
  <c r="G238" i="56" s="1"/>
  <c r="L238" i="52"/>
  <c r="H238" i="52" s="1"/>
  <c r="L238" i="57"/>
  <c r="H238" i="57" s="1"/>
  <c r="L402" i="50"/>
  <c r="H402" i="50" s="1"/>
  <c r="L320" i="52"/>
  <c r="H320" i="52" s="1"/>
  <c r="K402" i="58"/>
  <c r="G402" i="58" s="1"/>
  <c r="K320" i="57"/>
  <c r="G320" i="57" s="1"/>
  <c r="M402" i="57"/>
  <c r="I402" i="57" s="1"/>
  <c r="M402" i="52"/>
  <c r="I402" i="52" s="1"/>
  <c r="L566" i="55"/>
  <c r="H566" i="55" s="1"/>
  <c r="L402" i="52"/>
  <c r="H402" i="52" s="1"/>
  <c r="M566" i="55"/>
  <c r="I566" i="55" s="1"/>
  <c r="L484" i="52"/>
  <c r="H484" i="52" s="1"/>
  <c r="L484" i="54"/>
  <c r="H484" i="54" s="1"/>
  <c r="K484" i="56"/>
  <c r="G484" i="56" s="1"/>
  <c r="L74" i="52"/>
  <c r="H74" i="52" s="1"/>
  <c r="M238" i="53"/>
  <c r="I238" i="53" s="1"/>
  <c r="M320" i="55"/>
  <c r="I320" i="55" s="1"/>
  <c r="K402" i="55"/>
  <c r="G402" i="55" s="1"/>
  <c r="L566" i="59"/>
  <c r="H566" i="59" s="1"/>
  <c r="L566" i="51"/>
  <c r="H566" i="51" s="1"/>
  <c r="L74" i="57"/>
  <c r="H74" i="57" s="1"/>
  <c r="L156" i="53"/>
  <c r="H156" i="53" s="1"/>
  <c r="K238" i="59"/>
  <c r="G238" i="59" s="1"/>
  <c r="L238" i="54"/>
  <c r="H238" i="54" s="1"/>
  <c r="M402" i="55"/>
  <c r="I402" i="55" s="1"/>
  <c r="K402" i="52"/>
  <c r="G402" i="52" s="1"/>
  <c r="M484" i="54"/>
  <c r="I484" i="54" s="1"/>
  <c r="L74" i="59"/>
  <c r="H74" i="59" s="1"/>
  <c r="K238" i="55"/>
  <c r="G238" i="55" s="1"/>
  <c r="L320" i="55"/>
  <c r="H320" i="55" s="1"/>
  <c r="L402" i="58"/>
  <c r="H402" i="58" s="1"/>
  <c r="L484" i="50"/>
  <c r="H484" i="50" s="1"/>
  <c r="K566" i="50"/>
  <c r="G566" i="50" s="1"/>
  <c r="M74" i="52"/>
  <c r="I74" i="52" s="1"/>
  <c r="M156" i="50"/>
  <c r="I156" i="50" s="1"/>
  <c r="L320" i="59"/>
  <c r="H320" i="59" s="1"/>
  <c r="M238" i="54"/>
  <c r="I238" i="54" s="1"/>
  <c r="M484" i="59"/>
  <c r="I484" i="59" s="1"/>
  <c r="K566" i="55"/>
  <c r="G566" i="55" s="1"/>
  <c r="L566" i="57"/>
  <c r="H566" i="57" s="1"/>
  <c r="M74" i="51"/>
  <c r="I74" i="51" s="1"/>
  <c r="K74" i="51"/>
  <c r="G74" i="51" s="1"/>
  <c r="L156" i="51"/>
  <c r="H156" i="51" s="1"/>
  <c r="K74" i="52"/>
  <c r="G74" i="52" s="1"/>
  <c r="L74" i="58"/>
  <c r="H74" i="58" s="1"/>
  <c r="M238" i="50"/>
  <c r="I238" i="50" s="1"/>
  <c r="L238" i="55"/>
  <c r="H238" i="55" s="1"/>
  <c r="K238" i="50"/>
  <c r="G238" i="50" s="1"/>
  <c r="L320" i="53"/>
  <c r="H320" i="53" s="1"/>
  <c r="M238" i="58"/>
  <c r="I238" i="58" s="1"/>
  <c r="K238" i="58"/>
  <c r="G238" i="58" s="1"/>
  <c r="K320" i="50"/>
  <c r="G320" i="50" s="1"/>
  <c r="M238" i="52"/>
  <c r="I238" i="52" s="1"/>
  <c r="K320" i="58"/>
  <c r="G320" i="58" s="1"/>
  <c r="L566" i="53"/>
  <c r="H566" i="53" s="1"/>
  <c r="L484" i="53"/>
  <c r="H484" i="53" s="1"/>
  <c r="K566" i="59"/>
  <c r="G566" i="59" s="1"/>
  <c r="L320" i="54"/>
  <c r="H320" i="54" s="1"/>
  <c r="K402" i="51"/>
  <c r="G402" i="51" s="1"/>
  <c r="M484" i="55"/>
  <c r="I484" i="55" s="1"/>
  <c r="L484" i="51"/>
  <c r="H484" i="51" s="1"/>
  <c r="L402" i="56"/>
  <c r="H402" i="56" s="1"/>
  <c r="K402" i="54"/>
  <c r="G402" i="54" s="1"/>
  <c r="K566" i="57"/>
  <c r="G566" i="57" s="1"/>
  <c r="M484" i="56"/>
  <c r="I484" i="56" s="1"/>
  <c r="K566" i="56"/>
  <c r="G566" i="56" s="1"/>
  <c r="M74" i="57"/>
  <c r="I74" i="57" s="1"/>
  <c r="K156" i="55"/>
  <c r="G156" i="55" s="1"/>
  <c r="K320" i="51"/>
  <c r="G320" i="51" s="1"/>
  <c r="M320" i="52"/>
  <c r="I320" i="52" s="1"/>
  <c r="M566" i="50"/>
  <c r="I566" i="50" s="1"/>
  <c r="K566" i="54"/>
  <c r="G566" i="54" s="1"/>
  <c r="M74" i="53"/>
  <c r="I74" i="53" s="1"/>
  <c r="K156" i="50"/>
  <c r="G156" i="50" s="1"/>
  <c r="M320" i="50"/>
  <c r="I320" i="50" s="1"/>
  <c r="K566" i="53"/>
  <c r="G566" i="53" s="1"/>
  <c r="M566" i="53"/>
  <c r="I566" i="53" s="1"/>
  <c r="K484" i="58"/>
  <c r="G484" i="58" s="1"/>
  <c r="L74" i="53"/>
  <c r="H74" i="53" s="1"/>
  <c r="M156" i="59"/>
  <c r="I156" i="59" s="1"/>
  <c r="K320" i="53"/>
  <c r="G320" i="53" s="1"/>
  <c r="M238" i="57"/>
  <c r="I238" i="57" s="1"/>
  <c r="L402" i="55"/>
  <c r="H402" i="55" s="1"/>
  <c r="M566" i="51"/>
  <c r="I566" i="51" s="1"/>
  <c r="L484" i="56"/>
  <c r="H484" i="56" s="1"/>
  <c r="K156" i="59"/>
  <c r="G156" i="59" s="1"/>
  <c r="K156" i="58"/>
  <c r="G156" i="58" s="1"/>
  <c r="K238" i="54"/>
  <c r="G238" i="54" s="1"/>
  <c r="M402" i="50"/>
  <c r="I402" i="50" s="1"/>
  <c r="K566" i="51"/>
  <c r="G566" i="51" s="1"/>
  <c r="L566" i="50"/>
  <c r="H566" i="50" s="1"/>
  <c r="L74" i="50"/>
  <c r="H74" i="50" s="1"/>
  <c r="K74" i="57"/>
  <c r="G74" i="57" s="1"/>
  <c r="M74" i="55"/>
  <c r="I74" i="55" s="1"/>
  <c r="L156" i="54"/>
  <c r="H156" i="54" s="1"/>
  <c r="K74" i="54"/>
  <c r="G74" i="54" s="1"/>
  <c r="L238" i="50"/>
  <c r="H238" i="50" s="1"/>
  <c r="L156" i="58"/>
  <c r="H156" i="58" s="1"/>
  <c r="L156" i="52"/>
  <c r="H156" i="52" s="1"/>
  <c r="M156" i="57"/>
  <c r="I156" i="57" s="1"/>
  <c r="L238" i="51"/>
  <c r="H238" i="51" s="1"/>
  <c r="M156" i="56"/>
  <c r="I156" i="56" s="1"/>
  <c r="L402" i="53"/>
  <c r="H402" i="53" s="1"/>
  <c r="L320" i="58"/>
  <c r="H320" i="58" s="1"/>
  <c r="M402" i="59"/>
  <c r="I402" i="59" s="1"/>
  <c r="K320" i="54"/>
  <c r="G320" i="54" s="1"/>
  <c r="M320" i="56"/>
  <c r="I320" i="56" s="1"/>
  <c r="M320" i="54"/>
  <c r="I320" i="54" s="1"/>
  <c r="M402" i="51"/>
  <c r="I402" i="51" s="1"/>
  <c r="K320" i="52"/>
  <c r="G320" i="52" s="1"/>
  <c r="L402" i="57"/>
  <c r="H402" i="57" s="1"/>
  <c r="K484" i="50"/>
  <c r="G484" i="50" s="1"/>
  <c r="M402" i="56"/>
  <c r="I402" i="56" s="1"/>
  <c r="M484" i="50"/>
  <c r="I484" i="50" s="1"/>
  <c r="L566" i="52"/>
  <c r="H566" i="52" s="1"/>
  <c r="L484" i="57"/>
  <c r="H484" i="57" s="1"/>
  <c r="M566" i="57"/>
  <c r="I566" i="57" s="1"/>
  <c r="K74" i="50"/>
  <c r="G74" i="50" s="1"/>
  <c r="M156" i="53"/>
  <c r="I156" i="53" s="1"/>
  <c r="K156" i="56"/>
  <c r="G156" i="56" s="1"/>
  <c r="L320" i="51"/>
  <c r="H320" i="51" s="1"/>
  <c r="L320" i="57"/>
  <c r="H320" i="57" s="1"/>
  <c r="M484" i="58"/>
  <c r="I484" i="58" s="1"/>
  <c r="M566" i="54"/>
  <c r="I566" i="54" s="1"/>
  <c r="L156" i="59"/>
  <c r="H156" i="59" s="1"/>
  <c r="M238" i="55"/>
  <c r="I238" i="55" s="1"/>
  <c r="L156" i="55"/>
  <c r="H156" i="55" s="1"/>
  <c r="L238" i="56"/>
  <c r="H238" i="56" s="1"/>
  <c r="M320" i="57"/>
  <c r="I320" i="57" s="1"/>
  <c r="K566" i="58"/>
  <c r="G566" i="58" s="1"/>
  <c r="M566" i="52"/>
  <c r="I566" i="52" s="1"/>
  <c r="M74" i="54"/>
  <c r="I74" i="54" s="1"/>
  <c r="M320" i="53"/>
  <c r="I320" i="53" s="1"/>
  <c r="M320" i="51"/>
  <c r="I320" i="51" s="1"/>
  <c r="M566" i="59"/>
  <c r="I566" i="59" s="1"/>
  <c r="K402" i="57"/>
  <c r="G402" i="57" s="1"/>
  <c r="K484" i="52"/>
  <c r="G484" i="52" s="1"/>
  <c r="K74" i="53"/>
  <c r="G74" i="53" s="1"/>
  <c r="K156" i="53"/>
  <c r="G156" i="53" s="1"/>
  <c r="L156" i="57"/>
  <c r="H156" i="57" s="1"/>
  <c r="K238" i="57"/>
  <c r="G238" i="57" s="1"/>
  <c r="K484" i="59"/>
  <c r="G484" i="59" s="1"/>
  <c r="L566" i="58"/>
  <c r="H566" i="58" s="1"/>
  <c r="M566" i="56"/>
  <c r="I566" i="56" s="1"/>
  <c r="J238" i="61"/>
  <c r="F238" i="61" s="1"/>
  <c r="L730" i="61"/>
  <c r="H730" i="61" s="1"/>
  <c r="K74" i="61"/>
  <c r="G74" i="61" s="1"/>
  <c r="J648" i="61"/>
  <c r="F648" i="61" s="1"/>
  <c r="J484" i="61"/>
  <c r="F484" i="61" s="1"/>
  <c r="L812" i="61"/>
  <c r="H812" i="61" s="1"/>
  <c r="K320" i="61"/>
  <c r="G320" i="61" s="1"/>
  <c r="K648" i="61"/>
  <c r="G648" i="61" s="1"/>
  <c r="K238" i="61"/>
  <c r="G238" i="61" s="1"/>
  <c r="L648" i="61"/>
  <c r="H648" i="61" s="1"/>
  <c r="J812" i="61"/>
  <c r="F812" i="61" s="1"/>
  <c r="L156" i="61"/>
  <c r="H156" i="61" s="1"/>
  <c r="K894" i="61"/>
  <c r="G894" i="61" s="1"/>
  <c r="J566" i="61"/>
  <c r="F566" i="61" s="1"/>
  <c r="K402" i="61"/>
  <c r="G402" i="61" s="1"/>
  <c r="L320" i="61"/>
  <c r="H320" i="61" s="1"/>
  <c r="L238" i="61"/>
  <c r="H238" i="61" s="1"/>
  <c r="J402" i="61"/>
  <c r="F402" i="61" s="1"/>
  <c r="L402" i="61"/>
  <c r="H402" i="61" s="1"/>
  <c r="J156" i="61"/>
  <c r="F156" i="61" s="1"/>
  <c r="J320" i="61"/>
  <c r="F320" i="61" s="1"/>
  <c r="K812" i="61"/>
  <c r="G812" i="61" s="1"/>
  <c r="L74" i="61"/>
  <c r="H74" i="61" s="1"/>
  <c r="J894" i="61"/>
  <c r="F894" i="61" s="1"/>
  <c r="L484" i="61"/>
  <c r="H484" i="61" s="1"/>
  <c r="L894" i="61"/>
  <c r="H894" i="61" s="1"/>
  <c r="J74" i="61"/>
  <c r="F74" i="61" s="1"/>
  <c r="L566" i="61"/>
  <c r="H566" i="61" s="1"/>
  <c r="K566" i="61"/>
  <c r="G566" i="61" s="1"/>
  <c r="J730" i="61"/>
  <c r="F730" i="61" s="1"/>
  <c r="K730" i="61"/>
  <c r="G730" i="61" s="1"/>
  <c r="K484" i="61"/>
  <c r="G484" i="61" s="1"/>
  <c r="K156" i="61"/>
  <c r="G156" i="61" s="1"/>
  <c r="I82" i="41"/>
  <c r="Q82" i="41"/>
  <c r="O82" i="41"/>
  <c r="T82" i="41"/>
  <c r="S82" i="41"/>
  <c r="J82" i="41"/>
  <c r="R82" i="41"/>
  <c r="N82" i="41"/>
  <c r="M82" i="41"/>
  <c r="P82" i="41"/>
  <c r="M73" i="48"/>
  <c r="I73" i="48" s="1"/>
  <c r="K319" i="48"/>
  <c r="G319" i="48" s="1"/>
  <c r="M483" i="48"/>
  <c r="I483" i="48" s="1"/>
  <c r="L401" i="48"/>
  <c r="H401" i="48" s="1"/>
  <c r="L483" i="48"/>
  <c r="H483" i="48" s="1"/>
  <c r="K73" i="48"/>
  <c r="G73" i="48" s="1"/>
  <c r="L155" i="48"/>
  <c r="H155" i="48" s="1"/>
  <c r="M319" i="48"/>
  <c r="I319" i="48" s="1"/>
  <c r="L565" i="48"/>
  <c r="H565" i="48" s="1"/>
  <c r="M237" i="48"/>
  <c r="I237" i="48" s="1"/>
  <c r="L73" i="48"/>
  <c r="H73" i="48" s="1"/>
  <c r="K483" i="48"/>
  <c r="G483" i="48" s="1"/>
  <c r="M155" i="48"/>
  <c r="I155" i="48" s="1"/>
  <c r="K401" i="48"/>
  <c r="G401" i="48" s="1"/>
  <c r="M565" i="48"/>
  <c r="I565" i="48" s="1"/>
  <c r="L237" i="48"/>
  <c r="H237" i="48" s="1"/>
  <c r="K155" i="48"/>
  <c r="G155" i="48" s="1"/>
  <c r="M401" i="48"/>
  <c r="I401" i="48" s="1"/>
  <c r="K237" i="48"/>
  <c r="G237" i="48" s="1"/>
  <c r="K565" i="48"/>
  <c r="G565" i="48" s="1"/>
  <c r="L319" i="48"/>
  <c r="H319" i="48" s="1"/>
  <c r="K81" i="41"/>
  <c r="L81" i="41"/>
  <c r="H484" i="63"/>
  <c r="H156" i="63"/>
  <c r="H320" i="63"/>
  <c r="G566" i="63"/>
  <c r="G238" i="63"/>
  <c r="F484" i="63"/>
  <c r="F74" i="63"/>
  <c r="G402" i="63"/>
  <c r="G74" i="63"/>
  <c r="F320" i="63"/>
  <c r="G156" i="63"/>
  <c r="F566" i="63"/>
  <c r="F156" i="63"/>
  <c r="H74" i="63"/>
  <c r="H402" i="63"/>
  <c r="F238" i="63"/>
  <c r="F402" i="63"/>
  <c r="G484" i="63"/>
  <c r="H238" i="63"/>
  <c r="H566" i="63"/>
  <c r="G320" i="63"/>
  <c r="K73" i="47"/>
  <c r="G73" i="47" s="1"/>
  <c r="L155" i="47"/>
  <c r="H155" i="47" s="1"/>
  <c r="M319" i="49"/>
  <c r="I319" i="49" s="1"/>
  <c r="K565" i="49"/>
  <c r="G565" i="49" s="1"/>
  <c r="K401" i="47"/>
  <c r="G401" i="47" s="1"/>
  <c r="M73" i="49"/>
  <c r="I73" i="49" s="1"/>
  <c r="L483" i="47"/>
  <c r="H483" i="47" s="1"/>
  <c r="M237" i="47"/>
  <c r="I237" i="47" s="1"/>
  <c r="K155" i="49"/>
  <c r="G155" i="49" s="1"/>
  <c r="K565" i="47"/>
  <c r="G565" i="47" s="1"/>
  <c r="L319" i="47"/>
  <c r="H319" i="47" s="1"/>
  <c r="L73" i="49"/>
  <c r="H73" i="49" s="1"/>
  <c r="K237" i="49"/>
  <c r="G237" i="49" s="1"/>
  <c r="M401" i="49"/>
  <c r="I401" i="49" s="1"/>
  <c r="K319" i="47"/>
  <c r="G319" i="47" s="1"/>
  <c r="M401" i="47"/>
  <c r="I401" i="47" s="1"/>
  <c r="L237" i="49"/>
  <c r="H237" i="49" s="1"/>
  <c r="M319" i="47"/>
  <c r="I319" i="47" s="1"/>
  <c r="L565" i="49"/>
  <c r="H565" i="49" s="1"/>
  <c r="K155" i="47"/>
  <c r="G155" i="47" s="1"/>
  <c r="M565" i="47"/>
  <c r="I565" i="47" s="1"/>
  <c r="L155" i="49"/>
  <c r="H155" i="49" s="1"/>
  <c r="M155" i="47"/>
  <c r="I155" i="47" s="1"/>
  <c r="K319" i="49"/>
  <c r="G319" i="49" s="1"/>
  <c r="M483" i="49"/>
  <c r="I483" i="49" s="1"/>
  <c r="L565" i="47"/>
  <c r="H565" i="47" s="1"/>
  <c r="L237" i="47"/>
  <c r="H237" i="47" s="1"/>
  <c r="L401" i="49"/>
  <c r="H401" i="49" s="1"/>
  <c r="M73" i="47"/>
  <c r="I73" i="47" s="1"/>
  <c r="K483" i="49"/>
  <c r="G483" i="49" s="1"/>
  <c r="K401" i="49"/>
  <c r="G401" i="49" s="1"/>
  <c r="K73" i="49"/>
  <c r="G73" i="49" s="1"/>
  <c r="M237" i="49"/>
  <c r="I237" i="49" s="1"/>
  <c r="K237" i="47"/>
  <c r="G237" i="47" s="1"/>
  <c r="L483" i="49"/>
  <c r="H483" i="49" s="1"/>
  <c r="K483" i="47"/>
  <c r="G483" i="47" s="1"/>
  <c r="M565" i="49"/>
  <c r="I565" i="49" s="1"/>
  <c r="L73" i="47"/>
  <c r="H73" i="47" s="1"/>
  <c r="M483" i="47"/>
  <c r="I483" i="47" s="1"/>
  <c r="L319" i="49"/>
  <c r="H319" i="49" s="1"/>
  <c r="M155" i="49"/>
  <c r="I155" i="49" s="1"/>
  <c r="L401" i="47"/>
  <c r="H401" i="47" s="1"/>
  <c r="M156" i="49" l="1"/>
  <c r="I156" i="49" s="1"/>
  <c r="M238" i="49"/>
  <c r="I238" i="49" s="1"/>
  <c r="K238" i="47"/>
  <c r="G238" i="47" s="1"/>
  <c r="K484" i="47"/>
  <c r="G484" i="47" s="1"/>
  <c r="M566" i="49"/>
  <c r="I566" i="49" s="1"/>
  <c r="K156" i="49"/>
  <c r="G156" i="49" s="1"/>
  <c r="M484" i="49"/>
  <c r="I484" i="49" s="1"/>
  <c r="K238" i="49"/>
  <c r="G238" i="49" s="1"/>
  <c r="L484" i="47"/>
  <c r="H484" i="47" s="1"/>
  <c r="K320" i="47"/>
  <c r="G320" i="47" s="1"/>
  <c r="L74" i="47"/>
  <c r="H74" i="47" s="1"/>
  <c r="M320" i="47"/>
  <c r="I320" i="47" s="1"/>
  <c r="L402" i="47"/>
  <c r="H402" i="47" s="1"/>
  <c r="K566" i="47"/>
  <c r="G566" i="47" s="1"/>
  <c r="L566" i="49"/>
  <c r="H566" i="49" s="1"/>
  <c r="L320" i="49"/>
  <c r="H320" i="49" s="1"/>
  <c r="K74" i="47"/>
  <c r="G74" i="47" s="1"/>
  <c r="M402" i="49"/>
  <c r="I402" i="49" s="1"/>
  <c r="L320" i="47"/>
  <c r="H320" i="47" s="1"/>
  <c r="M74" i="47"/>
  <c r="I74" i="47" s="1"/>
  <c r="M566" i="47"/>
  <c r="I566" i="47" s="1"/>
  <c r="M156" i="47"/>
  <c r="I156" i="47" s="1"/>
  <c r="M238" i="47"/>
  <c r="I238" i="47" s="1"/>
  <c r="M320" i="49"/>
  <c r="I320" i="49" s="1"/>
  <c r="L402" i="49"/>
  <c r="H402" i="49" s="1"/>
  <c r="K566" i="49"/>
  <c r="G566" i="49" s="1"/>
  <c r="K156" i="47"/>
  <c r="G156" i="47" s="1"/>
  <c r="K402" i="49"/>
  <c r="G402" i="49" s="1"/>
  <c r="L156" i="47"/>
  <c r="H156" i="47" s="1"/>
  <c r="L484" i="49"/>
  <c r="H484" i="49" s="1"/>
  <c r="L74" i="49"/>
  <c r="H74" i="49" s="1"/>
  <c r="K320" i="49"/>
  <c r="G320" i="49" s="1"/>
  <c r="M74" i="49"/>
  <c r="I74" i="49" s="1"/>
  <c r="K74" i="49"/>
  <c r="G74" i="49" s="1"/>
  <c r="L238" i="49"/>
  <c r="H238" i="49" s="1"/>
  <c r="K402" i="47"/>
  <c r="G402" i="47" s="1"/>
  <c r="M484" i="47"/>
  <c r="I484" i="47" s="1"/>
  <c r="K484" i="49"/>
  <c r="G484" i="49" s="1"/>
  <c r="L238" i="47"/>
  <c r="H238" i="47" s="1"/>
  <c r="M402" i="47"/>
  <c r="I402" i="47" s="1"/>
  <c r="L156" i="49"/>
  <c r="H156" i="49" s="1"/>
  <c r="L566" i="47"/>
  <c r="H566" i="47" s="1"/>
  <c r="L75" i="61"/>
  <c r="H75" i="61" s="1"/>
  <c r="J567" i="61"/>
  <c r="F567" i="61" s="1"/>
  <c r="K321" i="61"/>
  <c r="G321" i="61" s="1"/>
  <c r="L813" i="61"/>
  <c r="H813" i="61" s="1"/>
  <c r="K157" i="61"/>
  <c r="G157" i="61" s="1"/>
  <c r="L239" i="61"/>
  <c r="H239" i="61" s="1"/>
  <c r="J813" i="61"/>
  <c r="F813" i="61" s="1"/>
  <c r="J403" i="61"/>
  <c r="F403" i="61" s="1"/>
  <c r="K403" i="61"/>
  <c r="G403" i="61" s="1"/>
  <c r="L649" i="61"/>
  <c r="H649" i="61" s="1"/>
  <c r="J895" i="61"/>
  <c r="F895" i="61" s="1"/>
  <c r="L321" i="61"/>
  <c r="H321" i="61" s="1"/>
  <c r="K649" i="61"/>
  <c r="G649" i="61" s="1"/>
  <c r="L895" i="61"/>
  <c r="H895" i="61" s="1"/>
  <c r="J239" i="61"/>
  <c r="F239" i="61" s="1"/>
  <c r="K895" i="61"/>
  <c r="G895" i="61" s="1"/>
  <c r="K75" i="61"/>
  <c r="G75" i="61" s="1"/>
  <c r="L485" i="61"/>
  <c r="H485" i="61" s="1"/>
  <c r="L731" i="61"/>
  <c r="H731" i="61" s="1"/>
  <c r="J731" i="61"/>
  <c r="F731" i="61" s="1"/>
  <c r="J485" i="61"/>
  <c r="F485" i="61" s="1"/>
  <c r="L157" i="61"/>
  <c r="H157" i="61" s="1"/>
  <c r="K731" i="61"/>
  <c r="G731" i="61" s="1"/>
  <c r="L403" i="61"/>
  <c r="H403" i="61" s="1"/>
  <c r="L567" i="61"/>
  <c r="H567" i="61" s="1"/>
  <c r="K239" i="61"/>
  <c r="G239" i="61" s="1"/>
  <c r="J649" i="61"/>
  <c r="F649" i="61" s="1"/>
  <c r="K813" i="61"/>
  <c r="G813" i="61" s="1"/>
  <c r="K567" i="61"/>
  <c r="G567" i="61" s="1"/>
  <c r="J321" i="61"/>
  <c r="F321" i="61" s="1"/>
  <c r="J75" i="61"/>
  <c r="F75" i="61" s="1"/>
  <c r="J157" i="61"/>
  <c r="F157" i="61" s="1"/>
  <c r="K485" i="61"/>
  <c r="G485" i="61" s="1"/>
  <c r="N83" i="41"/>
  <c r="I83" i="41"/>
  <c r="P83" i="41"/>
  <c r="Q83" i="41"/>
  <c r="T83" i="41"/>
  <c r="R83" i="41"/>
  <c r="O83" i="41"/>
  <c r="M83" i="41"/>
  <c r="J83" i="41"/>
  <c r="S83" i="41"/>
  <c r="F239" i="63"/>
  <c r="H567" i="63"/>
  <c r="F321" i="63"/>
  <c r="F75" i="63"/>
  <c r="H485" i="63"/>
  <c r="G485" i="63"/>
  <c r="H75" i="63"/>
  <c r="H403" i="63"/>
  <c r="G75" i="63"/>
  <c r="G567" i="63"/>
  <c r="F403" i="63"/>
  <c r="F157" i="63"/>
  <c r="F485" i="63"/>
  <c r="H157" i="63"/>
  <c r="H321" i="63"/>
  <c r="G157" i="63"/>
  <c r="F567" i="63"/>
  <c r="H239" i="63"/>
  <c r="G403" i="63"/>
  <c r="G239" i="63"/>
  <c r="G321" i="63"/>
  <c r="L75" i="51"/>
  <c r="H75" i="51" s="1"/>
  <c r="L75" i="53"/>
  <c r="H75" i="53" s="1"/>
  <c r="L239" i="53"/>
  <c r="H239" i="53" s="1"/>
  <c r="M75" i="57"/>
  <c r="I75" i="57" s="1"/>
  <c r="M75" i="56"/>
  <c r="I75" i="56" s="1"/>
  <c r="M157" i="54"/>
  <c r="I157" i="54" s="1"/>
  <c r="M157" i="59"/>
  <c r="I157" i="59" s="1"/>
  <c r="L75" i="52"/>
  <c r="H75" i="52" s="1"/>
  <c r="M239" i="54"/>
  <c r="I239" i="54" s="1"/>
  <c r="K321" i="55"/>
  <c r="G321" i="55" s="1"/>
  <c r="M239" i="55"/>
  <c r="I239" i="55" s="1"/>
  <c r="K239" i="55"/>
  <c r="G239" i="55" s="1"/>
  <c r="L321" i="53"/>
  <c r="H321" i="53" s="1"/>
  <c r="K403" i="54"/>
  <c r="G403" i="54" s="1"/>
  <c r="K485" i="58"/>
  <c r="G485" i="58" s="1"/>
  <c r="M567" i="58"/>
  <c r="I567" i="58" s="1"/>
  <c r="M485" i="58"/>
  <c r="I485" i="58" s="1"/>
  <c r="K321" i="51"/>
  <c r="G321" i="51" s="1"/>
  <c r="M567" i="57"/>
  <c r="I567" i="57" s="1"/>
  <c r="L485" i="53"/>
  <c r="H485" i="53" s="1"/>
  <c r="M485" i="54"/>
  <c r="I485" i="54" s="1"/>
  <c r="L567" i="55"/>
  <c r="H567" i="55" s="1"/>
  <c r="M485" i="56"/>
  <c r="I485" i="56" s="1"/>
  <c r="M403" i="51"/>
  <c r="I403" i="51" s="1"/>
  <c r="K485" i="59"/>
  <c r="G485" i="59" s="1"/>
  <c r="M567" i="51"/>
  <c r="I567" i="51" s="1"/>
  <c r="K75" i="50"/>
  <c r="G75" i="50" s="1"/>
  <c r="L75" i="58"/>
  <c r="H75" i="58" s="1"/>
  <c r="K75" i="54"/>
  <c r="G75" i="54" s="1"/>
  <c r="L321" i="58"/>
  <c r="H321" i="58" s="1"/>
  <c r="M239" i="52"/>
  <c r="I239" i="52" s="1"/>
  <c r="M321" i="59"/>
  <c r="I321" i="59" s="1"/>
  <c r="L567" i="51"/>
  <c r="H567" i="51" s="1"/>
  <c r="K321" i="57"/>
  <c r="G321" i="57" s="1"/>
  <c r="L75" i="59"/>
  <c r="H75" i="59" s="1"/>
  <c r="K239" i="56"/>
  <c r="G239" i="56" s="1"/>
  <c r="M239" i="51"/>
  <c r="I239" i="51" s="1"/>
  <c r="K485" i="50"/>
  <c r="G485" i="50" s="1"/>
  <c r="K403" i="51"/>
  <c r="G403" i="51" s="1"/>
  <c r="L75" i="50"/>
  <c r="H75" i="50" s="1"/>
  <c r="L157" i="55"/>
  <c r="H157" i="55" s="1"/>
  <c r="L321" i="55"/>
  <c r="H321" i="55" s="1"/>
  <c r="K239" i="59"/>
  <c r="G239" i="59" s="1"/>
  <c r="L567" i="54"/>
  <c r="H567" i="54" s="1"/>
  <c r="L567" i="53"/>
  <c r="H567" i="53" s="1"/>
  <c r="K567" i="59"/>
  <c r="G567" i="59" s="1"/>
  <c r="K75" i="55"/>
  <c r="G75" i="55" s="1"/>
  <c r="L239" i="57"/>
  <c r="H239" i="57" s="1"/>
  <c r="M239" i="58"/>
  <c r="I239" i="58" s="1"/>
  <c r="L567" i="58"/>
  <c r="H567" i="58" s="1"/>
  <c r="K567" i="57"/>
  <c r="G567" i="57" s="1"/>
  <c r="K403" i="52"/>
  <c r="G403" i="52" s="1"/>
  <c r="M157" i="51"/>
  <c r="I157" i="51" s="1"/>
  <c r="K75" i="57"/>
  <c r="G75" i="57" s="1"/>
  <c r="M157" i="58"/>
  <c r="I157" i="58" s="1"/>
  <c r="K75" i="52"/>
  <c r="G75" i="52" s="1"/>
  <c r="L157" i="59"/>
  <c r="H157" i="59" s="1"/>
  <c r="K157" i="59"/>
  <c r="G157" i="59" s="1"/>
  <c r="L157" i="57"/>
  <c r="H157" i="57" s="1"/>
  <c r="K239" i="57"/>
  <c r="G239" i="57" s="1"/>
  <c r="M157" i="56"/>
  <c r="I157" i="56" s="1"/>
  <c r="M321" i="55"/>
  <c r="I321" i="55" s="1"/>
  <c r="L157" i="52"/>
  <c r="H157" i="52" s="1"/>
  <c r="K239" i="58"/>
  <c r="G239" i="58" s="1"/>
  <c r="K321" i="58"/>
  <c r="G321" i="58" s="1"/>
  <c r="L239" i="51"/>
  <c r="H239" i="51" s="1"/>
  <c r="L403" i="55"/>
  <c r="H403" i="55" s="1"/>
  <c r="L403" i="57"/>
  <c r="H403" i="57" s="1"/>
  <c r="K567" i="58"/>
  <c r="G567" i="58" s="1"/>
  <c r="K485" i="55"/>
  <c r="G485" i="55" s="1"/>
  <c r="L403" i="56"/>
  <c r="H403" i="56" s="1"/>
  <c r="L485" i="57"/>
  <c r="H485" i="57" s="1"/>
  <c r="K321" i="52"/>
  <c r="G321" i="52" s="1"/>
  <c r="M321" i="51"/>
  <c r="I321" i="51" s="1"/>
  <c r="L403" i="52"/>
  <c r="H403" i="52" s="1"/>
  <c r="M403" i="59"/>
  <c r="I403" i="59" s="1"/>
  <c r="K567" i="52"/>
  <c r="G567" i="52" s="1"/>
  <c r="L567" i="59"/>
  <c r="H567" i="59" s="1"/>
  <c r="L157" i="50"/>
  <c r="H157" i="50" s="1"/>
  <c r="K75" i="56"/>
  <c r="G75" i="56" s="1"/>
  <c r="K403" i="58"/>
  <c r="G403" i="58" s="1"/>
  <c r="L239" i="59"/>
  <c r="H239" i="59" s="1"/>
  <c r="L485" i="55"/>
  <c r="H485" i="55" s="1"/>
  <c r="M485" i="53"/>
  <c r="I485" i="53" s="1"/>
  <c r="K485" i="52"/>
  <c r="G485" i="52" s="1"/>
  <c r="K157" i="50"/>
  <c r="G157" i="50" s="1"/>
  <c r="L239" i="50"/>
  <c r="H239" i="50" s="1"/>
  <c r="M75" i="58"/>
  <c r="I75" i="58" s="1"/>
  <c r="L403" i="50"/>
  <c r="H403" i="50" s="1"/>
  <c r="K485" i="57"/>
  <c r="G485" i="57" s="1"/>
  <c r="M567" i="53"/>
  <c r="I567" i="53" s="1"/>
  <c r="L485" i="51"/>
  <c r="H485" i="51" s="1"/>
  <c r="K75" i="53"/>
  <c r="G75" i="53" s="1"/>
  <c r="M239" i="57"/>
  <c r="I239" i="57" s="1"/>
  <c r="M321" i="58"/>
  <c r="I321" i="58" s="1"/>
  <c r="L239" i="52"/>
  <c r="H239" i="52" s="1"/>
  <c r="K485" i="53"/>
  <c r="G485" i="53" s="1"/>
  <c r="L403" i="59"/>
  <c r="H403" i="59" s="1"/>
  <c r="L157" i="53"/>
  <c r="H157" i="53" s="1"/>
  <c r="K157" i="57"/>
  <c r="G157" i="57" s="1"/>
  <c r="M321" i="50"/>
  <c r="I321" i="50" s="1"/>
  <c r="K403" i="57"/>
  <c r="G403" i="57" s="1"/>
  <c r="M567" i="50"/>
  <c r="I567" i="50" s="1"/>
  <c r="K403" i="56"/>
  <c r="G403" i="56" s="1"/>
  <c r="M485" i="51"/>
  <c r="I485" i="51" s="1"/>
  <c r="K239" i="50"/>
  <c r="G239" i="50" s="1"/>
  <c r="K157" i="53"/>
  <c r="G157" i="53" s="1"/>
  <c r="L321" i="57"/>
  <c r="H321" i="57" s="1"/>
  <c r="L75" i="57"/>
  <c r="H75" i="57" s="1"/>
  <c r="M75" i="54"/>
  <c r="I75" i="54" s="1"/>
  <c r="L75" i="54"/>
  <c r="H75" i="54" s="1"/>
  <c r="K157" i="51"/>
  <c r="G157" i="51" s="1"/>
  <c r="L75" i="56"/>
  <c r="H75" i="56" s="1"/>
  <c r="L239" i="54"/>
  <c r="H239" i="54" s="1"/>
  <c r="L321" i="54"/>
  <c r="H321" i="54" s="1"/>
  <c r="L239" i="56"/>
  <c r="H239" i="56" s="1"/>
  <c r="M321" i="54"/>
  <c r="I321" i="54" s="1"/>
  <c r="K403" i="55"/>
  <c r="G403" i="55" s="1"/>
  <c r="K403" i="50"/>
  <c r="G403" i="50" s="1"/>
  <c r="M403" i="54"/>
  <c r="I403" i="54" s="1"/>
  <c r="K239" i="52"/>
  <c r="G239" i="52" s="1"/>
  <c r="L403" i="53"/>
  <c r="H403" i="53" s="1"/>
  <c r="M485" i="57"/>
  <c r="I485" i="57" s="1"/>
  <c r="L485" i="50"/>
  <c r="H485" i="50" s="1"/>
  <c r="M321" i="52"/>
  <c r="I321" i="52" s="1"/>
  <c r="K567" i="55"/>
  <c r="G567" i="55" s="1"/>
  <c r="L485" i="54"/>
  <c r="H485" i="54" s="1"/>
  <c r="L403" i="51"/>
  <c r="H403" i="51" s="1"/>
  <c r="L485" i="56"/>
  <c r="H485" i="56" s="1"/>
  <c r="M485" i="52"/>
  <c r="I485" i="52" s="1"/>
  <c r="K485" i="51"/>
  <c r="G485" i="51" s="1"/>
  <c r="L157" i="58"/>
  <c r="H157" i="58" s="1"/>
  <c r="M75" i="53"/>
  <c r="I75" i="53" s="1"/>
  <c r="K321" i="53"/>
  <c r="G321" i="53" s="1"/>
  <c r="M403" i="50"/>
  <c r="I403" i="50" s="1"/>
  <c r="K567" i="53"/>
  <c r="G567" i="53" s="1"/>
  <c r="M567" i="55"/>
  <c r="I567" i="55" s="1"/>
  <c r="M567" i="52"/>
  <c r="I567" i="52" s="1"/>
  <c r="M239" i="53"/>
  <c r="I239" i="53" s="1"/>
  <c r="K157" i="55"/>
  <c r="G157" i="55" s="1"/>
  <c r="M157" i="52"/>
  <c r="I157" i="52" s="1"/>
  <c r="M403" i="55"/>
  <c r="I403" i="55" s="1"/>
  <c r="M485" i="50"/>
  <c r="I485" i="50" s="1"/>
  <c r="L567" i="56"/>
  <c r="H567" i="56" s="1"/>
  <c r="M485" i="59"/>
  <c r="I485" i="59" s="1"/>
  <c r="M75" i="50"/>
  <c r="I75" i="50" s="1"/>
  <c r="L75" i="55"/>
  <c r="H75" i="55" s="1"/>
  <c r="L321" i="50"/>
  <c r="H321" i="50" s="1"/>
  <c r="K321" i="54"/>
  <c r="G321" i="54" s="1"/>
  <c r="L485" i="58"/>
  <c r="H485" i="58" s="1"/>
  <c r="L321" i="59"/>
  <c r="H321" i="59" s="1"/>
  <c r="K567" i="51"/>
  <c r="G567" i="51" s="1"/>
  <c r="M321" i="57"/>
  <c r="I321" i="57" s="1"/>
  <c r="L157" i="54"/>
  <c r="H157" i="54" s="1"/>
  <c r="K239" i="54"/>
  <c r="G239" i="54" s="1"/>
  <c r="L403" i="54"/>
  <c r="H403" i="54" s="1"/>
  <c r="M567" i="54"/>
  <c r="I567" i="54" s="1"/>
  <c r="M403" i="52"/>
  <c r="I403" i="52" s="1"/>
  <c r="M157" i="50"/>
  <c r="I157" i="50" s="1"/>
  <c r="M75" i="51"/>
  <c r="I75" i="51" s="1"/>
  <c r="M75" i="55"/>
  <c r="I75" i="55" s="1"/>
  <c r="K75" i="59"/>
  <c r="G75" i="59" s="1"/>
  <c r="K75" i="51"/>
  <c r="G75" i="51" s="1"/>
  <c r="K75" i="58"/>
  <c r="G75" i="58" s="1"/>
  <c r="K157" i="54"/>
  <c r="G157" i="54" s="1"/>
  <c r="L157" i="51"/>
  <c r="H157" i="51" s="1"/>
  <c r="L157" i="56"/>
  <c r="H157" i="56" s="1"/>
  <c r="L239" i="58"/>
  <c r="H239" i="58" s="1"/>
  <c r="L239" i="55"/>
  <c r="H239" i="55" s="1"/>
  <c r="M403" i="58"/>
  <c r="I403" i="58" s="1"/>
  <c r="K403" i="53"/>
  <c r="G403" i="53" s="1"/>
  <c r="K239" i="51"/>
  <c r="G239" i="51" s="1"/>
  <c r="M239" i="59"/>
  <c r="I239" i="59" s="1"/>
  <c r="M321" i="56"/>
  <c r="I321" i="56" s="1"/>
  <c r="L321" i="51"/>
  <c r="H321" i="51" s="1"/>
  <c r="K567" i="54"/>
  <c r="G567" i="54" s="1"/>
  <c r="K567" i="50"/>
  <c r="G567" i="50" s="1"/>
  <c r="K485" i="54"/>
  <c r="G485" i="54" s="1"/>
  <c r="M485" i="55"/>
  <c r="I485" i="55" s="1"/>
  <c r="M403" i="56"/>
  <c r="I403" i="56" s="1"/>
  <c r="K485" i="56"/>
  <c r="G485" i="56" s="1"/>
  <c r="M567" i="56"/>
  <c r="I567" i="56" s="1"/>
  <c r="L485" i="52"/>
  <c r="H485" i="52" s="1"/>
  <c r="M567" i="59"/>
  <c r="I567" i="59" s="1"/>
  <c r="M75" i="52"/>
  <c r="I75" i="52" s="1"/>
  <c r="M75" i="59"/>
  <c r="I75" i="59" s="1"/>
  <c r="K157" i="52"/>
  <c r="G157" i="52" s="1"/>
  <c r="M403" i="57"/>
  <c r="I403" i="57" s="1"/>
  <c r="L567" i="57"/>
  <c r="H567" i="57" s="1"/>
  <c r="K403" i="59"/>
  <c r="G403" i="59" s="1"/>
  <c r="M157" i="53"/>
  <c r="I157" i="53" s="1"/>
  <c r="K239" i="53"/>
  <c r="G239" i="53" s="1"/>
  <c r="K157" i="56"/>
  <c r="G157" i="56" s="1"/>
  <c r="M321" i="53"/>
  <c r="I321" i="53" s="1"/>
  <c r="L321" i="56"/>
  <c r="H321" i="56" s="1"/>
  <c r="L321" i="52"/>
  <c r="H321" i="52" s="1"/>
  <c r="L485" i="59"/>
  <c r="H485" i="59" s="1"/>
  <c r="K157" i="58"/>
  <c r="G157" i="58" s="1"/>
  <c r="M157" i="57"/>
  <c r="I157" i="57" s="1"/>
  <c r="M239" i="56"/>
  <c r="I239" i="56" s="1"/>
  <c r="M403" i="53"/>
  <c r="I403" i="53" s="1"/>
  <c r="L567" i="50"/>
  <c r="H567" i="50" s="1"/>
  <c r="K567" i="56"/>
  <c r="G567" i="56" s="1"/>
  <c r="M239" i="50"/>
  <c r="I239" i="50" s="1"/>
  <c r="M157" i="55"/>
  <c r="I157" i="55" s="1"/>
  <c r="K321" i="50"/>
  <c r="G321" i="50" s="1"/>
  <c r="L403" i="58"/>
  <c r="H403" i="58" s="1"/>
  <c r="K321" i="56"/>
  <c r="G321" i="56" s="1"/>
  <c r="K321" i="59"/>
  <c r="G321" i="59" s="1"/>
  <c r="L567" i="52"/>
  <c r="H567" i="52" s="1"/>
  <c r="K156" i="48"/>
  <c r="G156" i="48" s="1"/>
  <c r="M320" i="48"/>
  <c r="I320" i="48" s="1"/>
  <c r="L566" i="48"/>
  <c r="H566" i="48" s="1"/>
  <c r="L238" i="48"/>
  <c r="H238" i="48" s="1"/>
  <c r="L156" i="48"/>
  <c r="H156" i="48" s="1"/>
  <c r="L74" i="48"/>
  <c r="H74" i="48" s="1"/>
  <c r="L320" i="48"/>
  <c r="H320" i="48" s="1"/>
  <c r="M566" i="48"/>
  <c r="I566" i="48" s="1"/>
  <c r="M238" i="48"/>
  <c r="I238" i="48" s="1"/>
  <c r="M156" i="48"/>
  <c r="I156" i="48" s="1"/>
  <c r="L402" i="48"/>
  <c r="H402" i="48" s="1"/>
  <c r="K566" i="48"/>
  <c r="G566" i="48" s="1"/>
  <c r="M402" i="48"/>
  <c r="I402" i="48" s="1"/>
  <c r="L484" i="48"/>
  <c r="H484" i="48" s="1"/>
  <c r="K320" i="48"/>
  <c r="G320" i="48" s="1"/>
  <c r="K74" i="48"/>
  <c r="G74" i="48" s="1"/>
  <c r="K402" i="48"/>
  <c r="G402" i="48" s="1"/>
  <c r="K238" i="48"/>
  <c r="G238" i="48" s="1"/>
  <c r="M484" i="48"/>
  <c r="I484" i="48" s="1"/>
  <c r="M74" i="48"/>
  <c r="I74" i="48" s="1"/>
  <c r="K484" i="48"/>
  <c r="G484" i="48" s="1"/>
  <c r="L82" i="41"/>
  <c r="K82" i="41"/>
  <c r="H1304" i="42"/>
  <c r="G1468" i="42"/>
  <c r="G1714" i="42"/>
  <c r="G2042" i="42"/>
  <c r="H1960" i="42"/>
  <c r="I1632" i="42"/>
  <c r="H1878" i="42"/>
  <c r="I1468" i="42"/>
  <c r="I1304" i="42"/>
  <c r="I1550" i="42"/>
  <c r="I1714" i="42"/>
  <c r="G1960" i="42"/>
  <c r="H1796" i="42"/>
  <c r="I1386" i="42"/>
  <c r="H1468" i="42"/>
  <c r="G1878" i="42"/>
  <c r="G1304" i="42"/>
  <c r="G1550" i="42"/>
  <c r="I1796" i="42"/>
  <c r="H2042" i="42"/>
  <c r="H1632" i="42"/>
  <c r="I1960" i="42"/>
  <c r="G1632" i="42"/>
  <c r="G1386" i="42"/>
  <c r="H1550" i="42"/>
  <c r="G1796" i="42"/>
  <c r="I2042" i="42"/>
  <c r="H1386" i="42"/>
  <c r="I1878" i="42"/>
  <c r="H1714" i="42"/>
  <c r="L76" i="45"/>
  <c r="H76" i="45" s="1"/>
  <c r="K404" i="45"/>
  <c r="G404" i="45" s="1"/>
  <c r="L896" i="45"/>
  <c r="H896" i="45" s="1"/>
  <c r="L486" i="45"/>
  <c r="H486" i="45" s="1"/>
  <c r="I486" i="42"/>
  <c r="G568" i="42"/>
  <c r="G404" i="42"/>
  <c r="H732" i="42"/>
  <c r="G978" i="42"/>
  <c r="I1142" i="42"/>
  <c r="J486" i="45"/>
  <c r="F486" i="45" s="1"/>
  <c r="I240" i="42"/>
  <c r="J240" i="45"/>
  <c r="F240" i="45" s="1"/>
  <c r="G158" i="42"/>
  <c r="G1060" i="42"/>
  <c r="J896" i="45"/>
  <c r="F896" i="45" s="1"/>
  <c r="H568" i="42"/>
  <c r="K896" i="45"/>
  <c r="G896" i="45" s="1"/>
  <c r="H158" i="42"/>
  <c r="G1142" i="42"/>
  <c r="L814" i="45"/>
  <c r="H814" i="45" s="1"/>
  <c r="K158" i="45"/>
  <c r="G158" i="45" s="1"/>
  <c r="J404" i="45"/>
  <c r="F404" i="45" s="1"/>
  <c r="L240" i="45"/>
  <c r="H240" i="45" s="1"/>
  <c r="H76" i="42"/>
  <c r="H240" i="42"/>
  <c r="I568" i="42"/>
  <c r="I732" i="42"/>
  <c r="H978" i="42"/>
  <c r="H1224" i="42"/>
  <c r="L322" i="45"/>
  <c r="H322" i="45" s="1"/>
  <c r="H404" i="42"/>
  <c r="K732" i="45"/>
  <c r="G732" i="45" s="1"/>
  <c r="I322" i="42"/>
  <c r="J814" i="45"/>
  <c r="F814" i="45" s="1"/>
  <c r="H486" i="42"/>
  <c r="H1142" i="42"/>
  <c r="L568" i="45"/>
  <c r="H568" i="45" s="1"/>
  <c r="G732" i="42"/>
  <c r="K814" i="45"/>
  <c r="G814" i="45" s="1"/>
  <c r="K568" i="45"/>
  <c r="G568" i="45" s="1"/>
  <c r="J158" i="45"/>
  <c r="F158" i="45" s="1"/>
  <c r="K650" i="45"/>
  <c r="G650" i="45" s="1"/>
  <c r="I76" i="42"/>
  <c r="H650" i="42"/>
  <c r="G322" i="42"/>
  <c r="H814" i="42"/>
  <c r="I978" i="42"/>
  <c r="G1224" i="42"/>
  <c r="L732" i="45"/>
  <c r="H732" i="45" s="1"/>
  <c r="G814" i="42"/>
  <c r="J650" i="45"/>
  <c r="F650" i="45" s="1"/>
  <c r="H896" i="42"/>
  <c r="L650" i="45"/>
  <c r="H650" i="45" s="1"/>
  <c r="G240" i="42"/>
  <c r="J76" i="45"/>
  <c r="F76" i="45" s="1"/>
  <c r="G76" i="42"/>
  <c r="G896" i="42"/>
  <c r="L404" i="45"/>
  <c r="H404" i="45" s="1"/>
  <c r="K486" i="45"/>
  <c r="G486" i="45" s="1"/>
  <c r="J568" i="45"/>
  <c r="F568" i="45" s="1"/>
  <c r="K322" i="45"/>
  <c r="G322" i="45" s="1"/>
  <c r="I158" i="42"/>
  <c r="I404" i="42"/>
  <c r="I650" i="42"/>
  <c r="I814" i="42"/>
  <c r="H1060" i="42"/>
  <c r="I1224" i="42"/>
  <c r="L158" i="45"/>
  <c r="H158" i="45" s="1"/>
  <c r="G486" i="42"/>
  <c r="I1060" i="42"/>
  <c r="K240" i="45"/>
  <c r="G240" i="45" s="1"/>
  <c r="H322" i="42"/>
  <c r="K76" i="45"/>
  <c r="G76" i="45" s="1"/>
  <c r="J322" i="45"/>
  <c r="F322" i="45" s="1"/>
  <c r="I896" i="42"/>
  <c r="J732" i="45"/>
  <c r="F732" i="45" s="1"/>
  <c r="G650" i="42"/>
  <c r="F84" i="41"/>
  <c r="G84" i="41"/>
  <c r="H84" i="41"/>
  <c r="D85" i="41"/>
  <c r="E84" i="41"/>
  <c r="M157" i="48" l="1"/>
  <c r="I157" i="48" s="1"/>
  <c r="K403" i="48"/>
  <c r="G403" i="48" s="1"/>
  <c r="M567" i="48"/>
  <c r="I567" i="48" s="1"/>
  <c r="M75" i="48"/>
  <c r="I75" i="48" s="1"/>
  <c r="L321" i="48"/>
  <c r="H321" i="48" s="1"/>
  <c r="L485" i="48"/>
  <c r="H485" i="48" s="1"/>
  <c r="L157" i="48"/>
  <c r="H157" i="48" s="1"/>
  <c r="M403" i="48"/>
  <c r="I403" i="48" s="1"/>
  <c r="K485" i="48"/>
  <c r="G485" i="48" s="1"/>
  <c r="L75" i="48"/>
  <c r="H75" i="48" s="1"/>
  <c r="M239" i="48"/>
  <c r="I239" i="48" s="1"/>
  <c r="L403" i="48"/>
  <c r="H403" i="48" s="1"/>
  <c r="K239" i="48"/>
  <c r="G239" i="48" s="1"/>
  <c r="L567" i="48"/>
  <c r="H567" i="48" s="1"/>
  <c r="K567" i="48"/>
  <c r="G567" i="48" s="1"/>
  <c r="K321" i="48"/>
  <c r="G321" i="48" s="1"/>
  <c r="L239" i="48"/>
  <c r="H239" i="48" s="1"/>
  <c r="M485" i="48"/>
  <c r="I485" i="48" s="1"/>
  <c r="M321" i="48"/>
  <c r="I321" i="48" s="1"/>
  <c r="K75" i="48"/>
  <c r="G75" i="48" s="1"/>
  <c r="K157" i="48"/>
  <c r="G157" i="48" s="1"/>
  <c r="K83" i="41"/>
  <c r="L83" i="41"/>
  <c r="G1305" i="42"/>
  <c r="H1551" i="42"/>
  <c r="H1797" i="42"/>
  <c r="H1961" i="42"/>
  <c r="G1879" i="42"/>
  <c r="H1715" i="42"/>
  <c r="I1715" i="42"/>
  <c r="H1387" i="42"/>
  <c r="I1551" i="42"/>
  <c r="G1797" i="42"/>
  <c r="I2043" i="42"/>
  <c r="H1469" i="42"/>
  <c r="I1961" i="42"/>
  <c r="G2043" i="42"/>
  <c r="G1387" i="42"/>
  <c r="H1633" i="42"/>
  <c r="I1797" i="42"/>
  <c r="G1961" i="42"/>
  <c r="G1633" i="42"/>
  <c r="G1715" i="42"/>
  <c r="G1469" i="42"/>
  <c r="G1551" i="42"/>
  <c r="I1387" i="42"/>
  <c r="I1633" i="42"/>
  <c r="H1879" i="42"/>
  <c r="H2043" i="42"/>
  <c r="I1879" i="42"/>
  <c r="I1469" i="42"/>
  <c r="I1305" i="42"/>
  <c r="H1305" i="42"/>
  <c r="L75" i="49"/>
  <c r="H75" i="49" s="1"/>
  <c r="M239" i="47"/>
  <c r="I239" i="47" s="1"/>
  <c r="K321" i="49"/>
  <c r="G321" i="49" s="1"/>
  <c r="M403" i="47"/>
  <c r="I403" i="47" s="1"/>
  <c r="K567" i="49"/>
  <c r="G567" i="49" s="1"/>
  <c r="K239" i="47"/>
  <c r="G239" i="47" s="1"/>
  <c r="M485" i="47"/>
  <c r="I485" i="47" s="1"/>
  <c r="K75" i="47"/>
  <c r="G75" i="47" s="1"/>
  <c r="K403" i="49"/>
  <c r="G403" i="49" s="1"/>
  <c r="L403" i="47"/>
  <c r="H403" i="47" s="1"/>
  <c r="L75" i="47"/>
  <c r="H75" i="47" s="1"/>
  <c r="M239" i="49"/>
  <c r="I239" i="49" s="1"/>
  <c r="M321" i="47"/>
  <c r="I321" i="47" s="1"/>
  <c r="L485" i="47"/>
  <c r="H485" i="47" s="1"/>
  <c r="M567" i="47"/>
  <c r="I567" i="47" s="1"/>
  <c r="L157" i="47"/>
  <c r="H157" i="47" s="1"/>
  <c r="M157" i="47"/>
  <c r="I157" i="47" s="1"/>
  <c r="L485" i="49"/>
  <c r="H485" i="49" s="1"/>
  <c r="M75" i="47"/>
  <c r="I75" i="47" s="1"/>
  <c r="M567" i="49"/>
  <c r="I567" i="49" s="1"/>
  <c r="M75" i="49"/>
  <c r="I75" i="49" s="1"/>
  <c r="K485" i="49"/>
  <c r="G485" i="49" s="1"/>
  <c r="K75" i="49"/>
  <c r="G75" i="49" s="1"/>
  <c r="L239" i="47"/>
  <c r="H239" i="47" s="1"/>
  <c r="K321" i="47"/>
  <c r="G321" i="47" s="1"/>
  <c r="M485" i="49"/>
  <c r="I485" i="49" s="1"/>
  <c r="K485" i="47"/>
  <c r="G485" i="47" s="1"/>
  <c r="L403" i="49"/>
  <c r="H403" i="49" s="1"/>
  <c r="K403" i="47"/>
  <c r="G403" i="47" s="1"/>
  <c r="L321" i="49"/>
  <c r="H321" i="49" s="1"/>
  <c r="L321" i="47"/>
  <c r="H321" i="47" s="1"/>
  <c r="M157" i="49"/>
  <c r="I157" i="49" s="1"/>
  <c r="K157" i="49"/>
  <c r="G157" i="49" s="1"/>
  <c r="K239" i="49"/>
  <c r="G239" i="49" s="1"/>
  <c r="M403" i="49"/>
  <c r="I403" i="49" s="1"/>
  <c r="L567" i="47"/>
  <c r="H567" i="47" s="1"/>
  <c r="K567" i="47"/>
  <c r="G567" i="47" s="1"/>
  <c r="L157" i="49"/>
  <c r="H157" i="49" s="1"/>
  <c r="L567" i="49"/>
  <c r="H567" i="49" s="1"/>
  <c r="M321" i="49"/>
  <c r="I321" i="49" s="1"/>
  <c r="K157" i="47"/>
  <c r="G157" i="47" s="1"/>
  <c r="L239" i="49"/>
  <c r="H239" i="49" s="1"/>
  <c r="L569" i="45"/>
  <c r="H569" i="45" s="1"/>
  <c r="L241" i="45"/>
  <c r="H241" i="45" s="1"/>
  <c r="L815" i="45"/>
  <c r="H815" i="45" s="1"/>
  <c r="J733" i="45"/>
  <c r="F733" i="45" s="1"/>
  <c r="H77" i="42"/>
  <c r="H651" i="42"/>
  <c r="G159" i="42"/>
  <c r="H733" i="42"/>
  <c r="H979" i="42"/>
  <c r="G1225" i="42"/>
  <c r="J897" i="45"/>
  <c r="F897" i="45" s="1"/>
  <c r="H1061" i="42"/>
  <c r="L323" i="45"/>
  <c r="H323" i="45" s="1"/>
  <c r="H323" i="42"/>
  <c r="L77" i="45"/>
  <c r="H77" i="45" s="1"/>
  <c r="I77" i="42"/>
  <c r="G1143" i="42"/>
  <c r="K159" i="45"/>
  <c r="G159" i="45" s="1"/>
  <c r="I159" i="42"/>
  <c r="H1143" i="42"/>
  <c r="J651" i="45"/>
  <c r="F651" i="45" s="1"/>
  <c r="J487" i="45"/>
  <c r="F487" i="45" s="1"/>
  <c r="J159" i="45"/>
  <c r="F159" i="45" s="1"/>
  <c r="J77" i="45"/>
  <c r="F77" i="45" s="1"/>
  <c r="I651" i="42"/>
  <c r="I323" i="42"/>
  <c r="G487" i="42"/>
  <c r="I815" i="42"/>
  <c r="G979" i="42"/>
  <c r="H1225" i="42"/>
  <c r="J241" i="45"/>
  <c r="F241" i="45" s="1"/>
  <c r="G569" i="42"/>
  <c r="J815" i="45"/>
  <c r="F815" i="45" s="1"/>
  <c r="G405" i="42"/>
  <c r="J569" i="45"/>
  <c r="F569" i="45" s="1"/>
  <c r="H159" i="42"/>
  <c r="K897" i="45"/>
  <c r="G897" i="45" s="1"/>
  <c r="H569" i="42"/>
  <c r="J323" i="45"/>
  <c r="F323" i="45" s="1"/>
  <c r="L405" i="45"/>
  <c r="H405" i="45" s="1"/>
  <c r="K241" i="45"/>
  <c r="G241" i="45" s="1"/>
  <c r="L733" i="45"/>
  <c r="H733" i="45" s="1"/>
  <c r="H487" i="42"/>
  <c r="H241" i="42"/>
  <c r="H405" i="42"/>
  <c r="H815" i="42"/>
  <c r="G1061" i="42"/>
  <c r="I1225" i="42"/>
  <c r="K651" i="45"/>
  <c r="G651" i="45" s="1"/>
  <c r="G651" i="42"/>
  <c r="G897" i="42"/>
  <c r="K323" i="45"/>
  <c r="G323" i="45" s="1"/>
  <c r="G323" i="42"/>
  <c r="I1143" i="42"/>
  <c r="K815" i="45"/>
  <c r="G815" i="45" s="1"/>
  <c r="I733" i="42"/>
  <c r="K487" i="45"/>
  <c r="G487" i="45" s="1"/>
  <c r="G77" i="42"/>
  <c r="I979" i="42"/>
  <c r="K405" i="45"/>
  <c r="G405" i="45" s="1"/>
  <c r="K569" i="45"/>
  <c r="G569" i="45" s="1"/>
  <c r="L897" i="45"/>
  <c r="H897" i="45" s="1"/>
  <c r="K77" i="45"/>
  <c r="G77" i="45" s="1"/>
  <c r="I569" i="42"/>
  <c r="I241" i="42"/>
  <c r="I487" i="42"/>
  <c r="G815" i="42"/>
  <c r="I1061" i="42"/>
  <c r="L651" i="45"/>
  <c r="H651" i="45" s="1"/>
  <c r="I405" i="42"/>
  <c r="L487" i="45"/>
  <c r="H487" i="45" s="1"/>
  <c r="K733" i="45"/>
  <c r="G733" i="45" s="1"/>
  <c r="I897" i="42"/>
  <c r="L159" i="45"/>
  <c r="H159" i="45" s="1"/>
  <c r="G241" i="42"/>
  <c r="H897" i="42"/>
  <c r="J405" i="45"/>
  <c r="F405" i="45" s="1"/>
  <c r="G733" i="42"/>
  <c r="E85" i="41"/>
  <c r="F85" i="41"/>
  <c r="D86" i="41"/>
  <c r="G85" i="41"/>
  <c r="H85" i="41"/>
  <c r="L404" i="61"/>
  <c r="H404" i="61" s="1"/>
  <c r="L158" i="61"/>
  <c r="H158" i="61" s="1"/>
  <c r="J240" i="61"/>
  <c r="F240" i="61" s="1"/>
  <c r="J568" i="61"/>
  <c r="F568" i="61" s="1"/>
  <c r="L732" i="61"/>
  <c r="H732" i="61" s="1"/>
  <c r="K76" i="61"/>
  <c r="G76" i="61" s="1"/>
  <c r="K158" i="61"/>
  <c r="G158" i="61" s="1"/>
  <c r="K322" i="61"/>
  <c r="G322" i="61" s="1"/>
  <c r="J322" i="61"/>
  <c r="F322" i="61" s="1"/>
  <c r="J76" i="61"/>
  <c r="F76" i="61" s="1"/>
  <c r="K650" i="61"/>
  <c r="G650" i="61" s="1"/>
  <c r="L322" i="61"/>
  <c r="H322" i="61" s="1"/>
  <c r="L568" i="61"/>
  <c r="H568" i="61" s="1"/>
  <c r="J896" i="61"/>
  <c r="F896" i="61" s="1"/>
  <c r="J732" i="61"/>
  <c r="F732" i="61" s="1"/>
  <c r="J814" i="61"/>
  <c r="F814" i="61" s="1"/>
  <c r="K568" i="61"/>
  <c r="G568" i="61" s="1"/>
  <c r="J404" i="61"/>
  <c r="F404" i="61" s="1"/>
  <c r="K240" i="61"/>
  <c r="G240" i="61" s="1"/>
  <c r="J650" i="61"/>
  <c r="F650" i="61" s="1"/>
  <c r="J486" i="61"/>
  <c r="F486" i="61" s="1"/>
  <c r="L240" i="61"/>
  <c r="H240" i="61" s="1"/>
  <c r="L896" i="61"/>
  <c r="H896" i="61" s="1"/>
  <c r="L650" i="61"/>
  <c r="H650" i="61" s="1"/>
  <c r="K486" i="61"/>
  <c r="G486" i="61" s="1"/>
  <c r="K896" i="61"/>
  <c r="G896" i="61" s="1"/>
  <c r="J158" i="61"/>
  <c r="F158" i="61" s="1"/>
  <c r="K732" i="61"/>
  <c r="G732" i="61" s="1"/>
  <c r="K814" i="61"/>
  <c r="G814" i="61" s="1"/>
  <c r="L814" i="61"/>
  <c r="H814" i="61" s="1"/>
  <c r="L486" i="61"/>
  <c r="H486" i="61" s="1"/>
  <c r="K404" i="61"/>
  <c r="G404" i="61" s="1"/>
  <c r="L76" i="61"/>
  <c r="H76" i="61" s="1"/>
  <c r="O84" i="41"/>
  <c r="S84" i="41"/>
  <c r="R84" i="41"/>
  <c r="Q84" i="41"/>
  <c r="I84" i="41"/>
  <c r="N84" i="41"/>
  <c r="T84" i="41"/>
  <c r="P84" i="41"/>
  <c r="M84" i="41"/>
  <c r="J84" i="41"/>
  <c r="F322" i="63"/>
  <c r="G158" i="63"/>
  <c r="F568" i="63"/>
  <c r="F76" i="63"/>
  <c r="F486" i="63"/>
  <c r="G240" i="63"/>
  <c r="F158" i="63"/>
  <c r="H568" i="63"/>
  <c r="H240" i="63"/>
  <c r="H404" i="63"/>
  <c r="G404" i="63"/>
  <c r="F240" i="63"/>
  <c r="H158" i="63"/>
  <c r="G76" i="63"/>
  <c r="G322" i="63"/>
  <c r="G568" i="63"/>
  <c r="G486" i="63"/>
  <c r="F404" i="63"/>
  <c r="H322" i="63"/>
  <c r="H76" i="63"/>
  <c r="H486" i="63"/>
  <c r="M322" i="53"/>
  <c r="I322" i="53" s="1"/>
  <c r="M76" i="57"/>
  <c r="I76" i="57" s="1"/>
  <c r="K76" i="57"/>
  <c r="G76" i="57" s="1"/>
  <c r="K76" i="59"/>
  <c r="G76" i="59" s="1"/>
  <c r="M76" i="54"/>
  <c r="I76" i="54" s="1"/>
  <c r="K158" i="50"/>
  <c r="G158" i="50" s="1"/>
  <c r="M322" i="55"/>
  <c r="I322" i="55" s="1"/>
  <c r="L158" i="58"/>
  <c r="H158" i="58" s="1"/>
  <c r="L240" i="58"/>
  <c r="H240" i="58" s="1"/>
  <c r="K158" i="58"/>
  <c r="G158" i="58" s="1"/>
  <c r="K240" i="57"/>
  <c r="G240" i="57" s="1"/>
  <c r="L404" i="52"/>
  <c r="H404" i="52" s="1"/>
  <c r="M404" i="55"/>
  <c r="I404" i="55" s="1"/>
  <c r="K240" i="54"/>
  <c r="G240" i="54" s="1"/>
  <c r="K322" i="56"/>
  <c r="G322" i="56" s="1"/>
  <c r="L486" i="55"/>
  <c r="H486" i="55" s="1"/>
  <c r="L568" i="53"/>
  <c r="H568" i="53" s="1"/>
  <c r="L486" i="52"/>
  <c r="H486" i="52" s="1"/>
  <c r="K404" i="59"/>
  <c r="G404" i="59" s="1"/>
  <c r="K404" i="57"/>
  <c r="G404" i="57" s="1"/>
  <c r="M486" i="59"/>
  <c r="I486" i="59" s="1"/>
  <c r="M404" i="51"/>
  <c r="I404" i="51" s="1"/>
  <c r="M568" i="54"/>
  <c r="I568" i="54" s="1"/>
  <c r="K568" i="50"/>
  <c r="G568" i="50" s="1"/>
  <c r="K568" i="57"/>
  <c r="G568" i="57" s="1"/>
  <c r="L568" i="56"/>
  <c r="H568" i="56" s="1"/>
  <c r="L240" i="52"/>
  <c r="H240" i="52" s="1"/>
  <c r="M158" i="59"/>
  <c r="I158" i="59" s="1"/>
  <c r="K158" i="54"/>
  <c r="G158" i="54" s="1"/>
  <c r="L322" i="56"/>
  <c r="H322" i="56" s="1"/>
  <c r="M322" i="51"/>
  <c r="I322" i="51" s="1"/>
  <c r="L404" i="54"/>
  <c r="H404" i="54" s="1"/>
  <c r="L322" i="53"/>
  <c r="H322" i="53" s="1"/>
  <c r="L76" i="59"/>
  <c r="H76" i="59" s="1"/>
  <c r="M158" i="54"/>
  <c r="I158" i="54" s="1"/>
  <c r="K322" i="58"/>
  <c r="G322" i="58" s="1"/>
  <c r="M322" i="56"/>
  <c r="I322" i="56" s="1"/>
  <c r="K486" i="59"/>
  <c r="G486" i="59" s="1"/>
  <c r="L486" i="56"/>
  <c r="H486" i="56" s="1"/>
  <c r="L158" i="53"/>
  <c r="H158" i="53" s="1"/>
  <c r="K240" i="58"/>
  <c r="G240" i="58" s="1"/>
  <c r="L240" i="54"/>
  <c r="H240" i="54" s="1"/>
  <c r="K404" i="58"/>
  <c r="G404" i="58" s="1"/>
  <c r="M404" i="59"/>
  <c r="I404" i="59" s="1"/>
  <c r="M404" i="57"/>
  <c r="I404" i="57" s="1"/>
  <c r="M568" i="57"/>
  <c r="I568" i="57" s="1"/>
  <c r="L76" i="51"/>
  <c r="H76" i="51" s="1"/>
  <c r="K158" i="57"/>
  <c r="G158" i="57" s="1"/>
  <c r="M322" i="58"/>
  <c r="I322" i="58" s="1"/>
  <c r="L322" i="57"/>
  <c r="H322" i="57" s="1"/>
  <c r="K568" i="59"/>
  <c r="G568" i="59" s="1"/>
  <c r="K568" i="54"/>
  <c r="G568" i="54" s="1"/>
  <c r="K76" i="50"/>
  <c r="G76" i="50" s="1"/>
  <c r="M158" i="56"/>
  <c r="I158" i="56" s="1"/>
  <c r="L76" i="58"/>
  <c r="H76" i="58" s="1"/>
  <c r="L76" i="52"/>
  <c r="H76" i="52" s="1"/>
  <c r="K76" i="55"/>
  <c r="G76" i="55" s="1"/>
  <c r="L76" i="56"/>
  <c r="H76" i="56" s="1"/>
  <c r="M158" i="50"/>
  <c r="I158" i="50" s="1"/>
  <c r="M158" i="51"/>
  <c r="I158" i="51" s="1"/>
  <c r="M240" i="58"/>
  <c r="I240" i="58" s="1"/>
  <c r="L240" i="53"/>
  <c r="H240" i="53" s="1"/>
  <c r="M158" i="57"/>
  <c r="I158" i="57" s="1"/>
  <c r="K322" i="59"/>
  <c r="G322" i="59" s="1"/>
  <c r="K240" i="50"/>
  <c r="G240" i="50" s="1"/>
  <c r="K240" i="56"/>
  <c r="G240" i="56" s="1"/>
  <c r="K404" i="52"/>
  <c r="G404" i="52" s="1"/>
  <c r="L322" i="54"/>
  <c r="H322" i="54" s="1"/>
  <c r="K322" i="57"/>
  <c r="G322" i="57" s="1"/>
  <c r="L568" i="52"/>
  <c r="H568" i="52" s="1"/>
  <c r="M568" i="52"/>
  <c r="I568" i="52" s="1"/>
  <c r="M486" i="52"/>
  <c r="I486" i="52" s="1"/>
  <c r="K486" i="58"/>
  <c r="G486" i="58" s="1"/>
  <c r="L404" i="56"/>
  <c r="H404" i="56" s="1"/>
  <c r="M404" i="56"/>
  <c r="I404" i="56" s="1"/>
  <c r="L486" i="50"/>
  <c r="H486" i="50" s="1"/>
  <c r="M568" i="51"/>
  <c r="I568" i="51" s="1"/>
  <c r="K568" i="56"/>
  <c r="G568" i="56" s="1"/>
  <c r="K486" i="51"/>
  <c r="G486" i="51" s="1"/>
  <c r="M76" i="53"/>
  <c r="I76" i="53" s="1"/>
  <c r="L158" i="51"/>
  <c r="H158" i="51" s="1"/>
  <c r="M240" i="54"/>
  <c r="I240" i="54" s="1"/>
  <c r="M486" i="53"/>
  <c r="I486" i="53" s="1"/>
  <c r="L404" i="57"/>
  <c r="H404" i="57" s="1"/>
  <c r="L568" i="50"/>
  <c r="H568" i="50" s="1"/>
  <c r="L158" i="52"/>
  <c r="H158" i="52" s="1"/>
  <c r="L158" i="59"/>
  <c r="H158" i="59" s="1"/>
  <c r="M404" i="52"/>
  <c r="I404" i="52" s="1"/>
  <c r="M322" i="54"/>
  <c r="I322" i="54" s="1"/>
  <c r="M322" i="57"/>
  <c r="I322" i="57" s="1"/>
  <c r="M486" i="50"/>
  <c r="I486" i="50" s="1"/>
  <c r="K322" i="53"/>
  <c r="G322" i="53" s="1"/>
  <c r="K76" i="54"/>
  <c r="G76" i="54" s="1"/>
  <c r="L240" i="55"/>
  <c r="H240" i="55" s="1"/>
  <c r="L404" i="53"/>
  <c r="H404" i="53" s="1"/>
  <c r="K322" i="51"/>
  <c r="G322" i="51" s="1"/>
  <c r="K404" i="56"/>
  <c r="G404" i="56" s="1"/>
  <c r="K486" i="56"/>
  <c r="G486" i="56" s="1"/>
  <c r="K158" i="56"/>
  <c r="G158" i="56" s="1"/>
  <c r="K240" i="59"/>
  <c r="G240" i="59" s="1"/>
  <c r="M322" i="52"/>
  <c r="I322" i="52" s="1"/>
  <c r="K240" i="51"/>
  <c r="G240" i="51" s="1"/>
  <c r="K486" i="52"/>
  <c r="G486" i="52" s="1"/>
  <c r="K568" i="58"/>
  <c r="G568" i="58" s="1"/>
  <c r="L486" i="51"/>
  <c r="H486" i="51" s="1"/>
  <c r="L76" i="50"/>
  <c r="H76" i="50" s="1"/>
  <c r="L158" i="56"/>
  <c r="H158" i="56" s="1"/>
  <c r="K76" i="51"/>
  <c r="G76" i="51" s="1"/>
  <c r="K240" i="52"/>
  <c r="G240" i="52" s="1"/>
  <c r="M76" i="59"/>
  <c r="I76" i="59" s="1"/>
  <c r="M240" i="59"/>
  <c r="I240" i="59" s="1"/>
  <c r="L158" i="50"/>
  <c r="H158" i="50" s="1"/>
  <c r="M158" i="58"/>
  <c r="I158" i="58" s="1"/>
  <c r="M240" i="53"/>
  <c r="I240" i="53" s="1"/>
  <c r="M158" i="55"/>
  <c r="I158" i="55" s="1"/>
  <c r="L158" i="54"/>
  <c r="H158" i="54" s="1"/>
  <c r="M404" i="53"/>
  <c r="I404" i="53" s="1"/>
  <c r="M240" i="56"/>
  <c r="I240" i="56" s="1"/>
  <c r="L322" i="58"/>
  <c r="H322" i="58" s="1"/>
  <c r="M240" i="57"/>
  <c r="I240" i="57" s="1"/>
  <c r="K322" i="50"/>
  <c r="G322" i="50" s="1"/>
  <c r="L322" i="51"/>
  <c r="H322" i="51" s="1"/>
  <c r="K568" i="53"/>
  <c r="G568" i="53" s="1"/>
  <c r="K568" i="55"/>
  <c r="G568" i="55" s="1"/>
  <c r="M404" i="50"/>
  <c r="I404" i="50" s="1"/>
  <c r="L568" i="58"/>
  <c r="H568" i="58" s="1"/>
  <c r="M568" i="59"/>
  <c r="I568" i="59" s="1"/>
  <c r="K404" i="50"/>
  <c r="G404" i="50" s="1"/>
  <c r="M568" i="50"/>
  <c r="I568" i="50" s="1"/>
  <c r="M486" i="56"/>
  <c r="I486" i="56" s="1"/>
  <c r="K486" i="57"/>
  <c r="G486" i="57" s="1"/>
  <c r="L486" i="57"/>
  <c r="H486" i="57" s="1"/>
  <c r="L76" i="57"/>
  <c r="H76" i="57" s="1"/>
  <c r="L76" i="54"/>
  <c r="H76" i="54" s="1"/>
  <c r="K240" i="53"/>
  <c r="G240" i="53" s="1"/>
  <c r="M240" i="51"/>
  <c r="I240" i="51" s="1"/>
  <c r="M568" i="53"/>
  <c r="I568" i="53" s="1"/>
  <c r="M568" i="58"/>
  <c r="I568" i="58" s="1"/>
  <c r="M568" i="56"/>
  <c r="I568" i="56" s="1"/>
  <c r="K76" i="53"/>
  <c r="G76" i="53" s="1"/>
  <c r="K240" i="55"/>
  <c r="G240" i="55" s="1"/>
  <c r="L240" i="50"/>
  <c r="H240" i="50" s="1"/>
  <c r="M486" i="55"/>
  <c r="I486" i="55" s="1"/>
  <c r="L486" i="58"/>
  <c r="H486" i="58" s="1"/>
  <c r="K568" i="51"/>
  <c r="G568" i="51" s="1"/>
  <c r="K158" i="52"/>
  <c r="G158" i="52" s="1"/>
  <c r="K158" i="51"/>
  <c r="G158" i="51" s="1"/>
  <c r="K322" i="52"/>
  <c r="G322" i="52" s="1"/>
  <c r="M322" i="59"/>
  <c r="I322" i="59" s="1"/>
  <c r="L404" i="50"/>
  <c r="H404" i="50" s="1"/>
  <c r="M486" i="57"/>
  <c r="I486" i="57" s="1"/>
  <c r="K76" i="58"/>
  <c r="G76" i="58" s="1"/>
  <c r="L76" i="53"/>
  <c r="H76" i="53" s="1"/>
  <c r="K158" i="55"/>
  <c r="G158" i="55" s="1"/>
  <c r="L240" i="51"/>
  <c r="H240" i="51" s="1"/>
  <c r="L568" i="55"/>
  <c r="H568" i="55" s="1"/>
  <c r="M486" i="58"/>
  <c r="I486" i="58" s="1"/>
  <c r="L486" i="54"/>
  <c r="H486" i="54" s="1"/>
  <c r="M76" i="50"/>
  <c r="I76" i="50" s="1"/>
  <c r="M240" i="52"/>
  <c r="I240" i="52" s="1"/>
  <c r="L76" i="55"/>
  <c r="H76" i="55" s="1"/>
  <c r="K76" i="52"/>
  <c r="G76" i="52" s="1"/>
  <c r="K158" i="53"/>
  <c r="G158" i="53" s="1"/>
  <c r="L240" i="59"/>
  <c r="H240" i="59" s="1"/>
  <c r="M158" i="52"/>
  <c r="I158" i="52" s="1"/>
  <c r="M240" i="55"/>
  <c r="I240" i="55" s="1"/>
  <c r="L158" i="55"/>
  <c r="H158" i="55" s="1"/>
  <c r="L322" i="52"/>
  <c r="H322" i="52" s="1"/>
  <c r="L158" i="57"/>
  <c r="H158" i="57" s="1"/>
  <c r="M240" i="50"/>
  <c r="I240" i="50" s="1"/>
  <c r="K404" i="55"/>
  <c r="G404" i="55" s="1"/>
  <c r="K404" i="53"/>
  <c r="G404" i="53" s="1"/>
  <c r="M322" i="50"/>
  <c r="I322" i="50" s="1"/>
  <c r="L404" i="58"/>
  <c r="H404" i="58" s="1"/>
  <c r="L404" i="59"/>
  <c r="H404" i="59" s="1"/>
  <c r="M568" i="55"/>
  <c r="I568" i="55" s="1"/>
  <c r="L486" i="53"/>
  <c r="H486" i="53" s="1"/>
  <c r="L568" i="59"/>
  <c r="H568" i="59" s="1"/>
  <c r="L404" i="51"/>
  <c r="H404" i="51" s="1"/>
  <c r="M404" i="54"/>
  <c r="I404" i="54" s="1"/>
  <c r="K404" i="51"/>
  <c r="G404" i="51" s="1"/>
  <c r="L568" i="54"/>
  <c r="H568" i="54" s="1"/>
  <c r="M486" i="51"/>
  <c r="I486" i="51" s="1"/>
  <c r="M486" i="54"/>
  <c r="I486" i="54" s="1"/>
  <c r="M76" i="51"/>
  <c r="I76" i="51" s="1"/>
  <c r="M158" i="53"/>
  <c r="I158" i="53" s="1"/>
  <c r="K322" i="55"/>
  <c r="G322" i="55" s="1"/>
  <c r="L240" i="56"/>
  <c r="H240" i="56" s="1"/>
  <c r="K486" i="55"/>
  <c r="G486" i="55" s="1"/>
  <c r="L486" i="59"/>
  <c r="H486" i="59" s="1"/>
  <c r="L568" i="51"/>
  <c r="H568" i="51" s="1"/>
  <c r="M76" i="52"/>
  <c r="I76" i="52" s="1"/>
  <c r="M76" i="56"/>
  <c r="I76" i="56" s="1"/>
  <c r="L322" i="55"/>
  <c r="H322" i="55" s="1"/>
  <c r="L404" i="55"/>
  <c r="H404" i="55" s="1"/>
  <c r="K322" i="54"/>
  <c r="G322" i="54" s="1"/>
  <c r="K404" i="54"/>
  <c r="G404" i="54" s="1"/>
  <c r="K486" i="50"/>
  <c r="G486" i="50" s="1"/>
  <c r="M76" i="58"/>
  <c r="I76" i="58" s="1"/>
  <c r="K76" i="56"/>
  <c r="G76" i="56" s="1"/>
  <c r="L240" i="57"/>
  <c r="H240" i="57" s="1"/>
  <c r="L322" i="50"/>
  <c r="H322" i="50" s="1"/>
  <c r="K568" i="52"/>
  <c r="G568" i="52" s="1"/>
  <c r="L568" i="57"/>
  <c r="H568" i="57" s="1"/>
  <c r="M76" i="55"/>
  <c r="I76" i="55" s="1"/>
  <c r="K158" i="59"/>
  <c r="G158" i="59" s="1"/>
  <c r="L322" i="59"/>
  <c r="H322" i="59" s="1"/>
  <c r="M404" i="58"/>
  <c r="I404" i="58" s="1"/>
  <c r="K486" i="53"/>
  <c r="G486" i="53" s="1"/>
  <c r="K486" i="54"/>
  <c r="G486" i="54" s="1"/>
  <c r="M76" i="47" l="1"/>
  <c r="I76" i="47" s="1"/>
  <c r="L240" i="49"/>
  <c r="H240" i="49" s="1"/>
  <c r="L322" i="47"/>
  <c r="H322" i="47" s="1"/>
  <c r="L404" i="47"/>
  <c r="H404" i="47" s="1"/>
  <c r="K486" i="49"/>
  <c r="G486" i="49" s="1"/>
  <c r="K76" i="49"/>
  <c r="G76" i="49" s="1"/>
  <c r="M486" i="47"/>
  <c r="I486" i="47" s="1"/>
  <c r="M240" i="47"/>
  <c r="I240" i="47" s="1"/>
  <c r="L76" i="47"/>
  <c r="H76" i="47" s="1"/>
  <c r="M486" i="49"/>
  <c r="I486" i="49" s="1"/>
  <c r="K322" i="49"/>
  <c r="G322" i="49" s="1"/>
  <c r="M158" i="49"/>
  <c r="I158" i="49" s="1"/>
  <c r="M158" i="47"/>
  <c r="I158" i="47" s="1"/>
  <c r="L322" i="49"/>
  <c r="H322" i="49" s="1"/>
  <c r="K404" i="47"/>
  <c r="G404" i="47" s="1"/>
  <c r="M568" i="49"/>
  <c r="I568" i="49" s="1"/>
  <c r="M322" i="47"/>
  <c r="I322" i="47" s="1"/>
  <c r="K158" i="49"/>
  <c r="G158" i="49" s="1"/>
  <c r="L568" i="49"/>
  <c r="H568" i="49" s="1"/>
  <c r="M404" i="49"/>
  <c r="I404" i="49" s="1"/>
  <c r="M240" i="49"/>
  <c r="I240" i="49" s="1"/>
  <c r="L486" i="49"/>
  <c r="H486" i="49" s="1"/>
  <c r="M76" i="49"/>
  <c r="I76" i="49" s="1"/>
  <c r="L240" i="47"/>
  <c r="H240" i="47" s="1"/>
  <c r="K322" i="47"/>
  <c r="G322" i="47" s="1"/>
  <c r="M404" i="47"/>
  <c r="I404" i="47" s="1"/>
  <c r="L568" i="47"/>
  <c r="H568" i="47" s="1"/>
  <c r="K568" i="47"/>
  <c r="G568" i="47" s="1"/>
  <c r="L76" i="49"/>
  <c r="H76" i="49" s="1"/>
  <c r="K486" i="47"/>
  <c r="G486" i="47" s="1"/>
  <c r="L158" i="47"/>
  <c r="H158" i="47" s="1"/>
  <c r="M568" i="47"/>
  <c r="I568" i="47" s="1"/>
  <c r="L404" i="49"/>
  <c r="H404" i="49" s="1"/>
  <c r="L158" i="49"/>
  <c r="H158" i="49" s="1"/>
  <c r="K158" i="47"/>
  <c r="G158" i="47" s="1"/>
  <c r="M322" i="49"/>
  <c r="I322" i="49" s="1"/>
  <c r="K568" i="49"/>
  <c r="G568" i="49" s="1"/>
  <c r="L486" i="47"/>
  <c r="H486" i="47" s="1"/>
  <c r="K240" i="49"/>
  <c r="G240" i="49" s="1"/>
  <c r="K404" i="49"/>
  <c r="G404" i="49" s="1"/>
  <c r="K240" i="47"/>
  <c r="G240" i="47" s="1"/>
  <c r="K76" i="47"/>
  <c r="G76" i="47" s="1"/>
  <c r="L898" i="45"/>
  <c r="H898" i="45" s="1"/>
  <c r="K652" i="45"/>
  <c r="G652" i="45" s="1"/>
  <c r="L160" i="45"/>
  <c r="H160" i="45" s="1"/>
  <c r="J734" i="45"/>
  <c r="F734" i="45" s="1"/>
  <c r="I160" i="42"/>
  <c r="I406" i="42"/>
  <c r="H570" i="42"/>
  <c r="H734" i="42"/>
  <c r="I898" i="42"/>
  <c r="H1144" i="42"/>
  <c r="L734" i="45"/>
  <c r="H734" i="45" s="1"/>
  <c r="I652" i="42"/>
  <c r="K324" i="45"/>
  <c r="G324" i="45" s="1"/>
  <c r="H816" i="42"/>
  <c r="J78" i="45"/>
  <c r="F78" i="45" s="1"/>
  <c r="H324" i="42"/>
  <c r="K488" i="45"/>
  <c r="G488" i="45" s="1"/>
  <c r="L816" i="45"/>
  <c r="H816" i="45" s="1"/>
  <c r="G898" i="42"/>
  <c r="J324" i="45"/>
  <c r="F324" i="45" s="1"/>
  <c r="J570" i="45"/>
  <c r="F570" i="45" s="1"/>
  <c r="K734" i="45"/>
  <c r="G734" i="45" s="1"/>
  <c r="L324" i="45"/>
  <c r="H324" i="45" s="1"/>
  <c r="H78" i="42"/>
  <c r="I242" i="42"/>
  <c r="I570" i="42"/>
  <c r="I734" i="42"/>
  <c r="I980" i="42"/>
  <c r="G1144" i="42"/>
  <c r="L78" i="45"/>
  <c r="H78" i="45" s="1"/>
  <c r="G406" i="42"/>
  <c r="G1062" i="42"/>
  <c r="K570" i="45"/>
  <c r="G570" i="45" s="1"/>
  <c r="G652" i="42"/>
  <c r="L242" i="45"/>
  <c r="H242" i="45" s="1"/>
  <c r="H406" i="42"/>
  <c r="H1062" i="42"/>
  <c r="K898" i="45"/>
  <c r="G898" i="45" s="1"/>
  <c r="H652" i="42"/>
  <c r="J816" i="45"/>
  <c r="F816" i="45" s="1"/>
  <c r="L406" i="45"/>
  <c r="H406" i="45" s="1"/>
  <c r="J160" i="45"/>
  <c r="F160" i="45" s="1"/>
  <c r="K816" i="45"/>
  <c r="G816" i="45" s="1"/>
  <c r="H160" i="42"/>
  <c r="H488" i="42"/>
  <c r="G324" i="42"/>
  <c r="G734" i="42"/>
  <c r="G980" i="42"/>
  <c r="G1226" i="42"/>
  <c r="K242" i="45"/>
  <c r="G242" i="45" s="1"/>
  <c r="I488" i="42"/>
  <c r="I1226" i="42"/>
  <c r="L570" i="45"/>
  <c r="H570" i="45" s="1"/>
  <c r="I324" i="42"/>
  <c r="J898" i="45"/>
  <c r="F898" i="45" s="1"/>
  <c r="H898" i="42"/>
  <c r="K78" i="45"/>
  <c r="G78" i="45" s="1"/>
  <c r="G78" i="42"/>
  <c r="I1144" i="42"/>
  <c r="J488" i="45"/>
  <c r="F488" i="45" s="1"/>
  <c r="K160" i="45"/>
  <c r="G160" i="45" s="1"/>
  <c r="J242" i="45"/>
  <c r="F242" i="45" s="1"/>
  <c r="K406" i="45"/>
  <c r="G406" i="45" s="1"/>
  <c r="I78" i="42"/>
  <c r="H242" i="42"/>
  <c r="G570" i="42"/>
  <c r="I816" i="42"/>
  <c r="H980" i="42"/>
  <c r="H1226" i="42"/>
  <c r="L488" i="45"/>
  <c r="H488" i="45" s="1"/>
  <c r="G816" i="42"/>
  <c r="L652" i="45"/>
  <c r="H652" i="45" s="1"/>
  <c r="G160" i="42"/>
  <c r="I1062" i="42"/>
  <c r="J406" i="45"/>
  <c r="F406" i="45" s="1"/>
  <c r="G242" i="42"/>
  <c r="J652" i="45"/>
  <c r="F652" i="45" s="1"/>
  <c r="G488" i="42"/>
  <c r="D87" i="41"/>
  <c r="F86" i="41"/>
  <c r="G86" i="41"/>
  <c r="H86" i="41"/>
  <c r="E86" i="41"/>
  <c r="H1388" i="42"/>
  <c r="I1634" i="42"/>
  <c r="G1798" i="42"/>
  <c r="I1962" i="42"/>
  <c r="H1470" i="42"/>
  <c r="I1716" i="42"/>
  <c r="I1306" i="42"/>
  <c r="H1798" i="42"/>
  <c r="G1388" i="42"/>
  <c r="G1634" i="42"/>
  <c r="I1880" i="42"/>
  <c r="I2044" i="42"/>
  <c r="H1962" i="42"/>
  <c r="H1552" i="42"/>
  <c r="I1798" i="42"/>
  <c r="G1962" i="42"/>
  <c r="I1470" i="42"/>
  <c r="H1634" i="42"/>
  <c r="H1880" i="42"/>
  <c r="G1306" i="42"/>
  <c r="H1306" i="42"/>
  <c r="H2044" i="42"/>
  <c r="G1552" i="42"/>
  <c r="I1388" i="42"/>
  <c r="G1470" i="42"/>
  <c r="G1716" i="42"/>
  <c r="G1880" i="42"/>
  <c r="H1716" i="42"/>
  <c r="G2044" i="42"/>
  <c r="I1552" i="42"/>
  <c r="K77" i="61"/>
  <c r="G77" i="61" s="1"/>
  <c r="J897" i="61"/>
  <c r="F897" i="61" s="1"/>
  <c r="J241" i="61"/>
  <c r="F241" i="61" s="1"/>
  <c r="K569" i="61"/>
  <c r="G569" i="61" s="1"/>
  <c r="K241" i="61"/>
  <c r="G241" i="61" s="1"/>
  <c r="L733" i="61"/>
  <c r="H733" i="61" s="1"/>
  <c r="J487" i="61"/>
  <c r="F487" i="61" s="1"/>
  <c r="K733" i="61"/>
  <c r="G733" i="61" s="1"/>
  <c r="L77" i="61"/>
  <c r="H77" i="61" s="1"/>
  <c r="J815" i="61"/>
  <c r="F815" i="61" s="1"/>
  <c r="J733" i="61"/>
  <c r="F733" i="61" s="1"/>
  <c r="K405" i="61"/>
  <c r="G405" i="61" s="1"/>
  <c r="L159" i="61"/>
  <c r="H159" i="61" s="1"/>
  <c r="L897" i="61"/>
  <c r="H897" i="61" s="1"/>
  <c r="K651" i="61"/>
  <c r="G651" i="61" s="1"/>
  <c r="J159" i="61"/>
  <c r="F159" i="61" s="1"/>
  <c r="J323" i="61"/>
  <c r="F323" i="61" s="1"/>
  <c r="J77" i="61"/>
  <c r="F77" i="61" s="1"/>
  <c r="L241" i="61"/>
  <c r="H241" i="61" s="1"/>
  <c r="J651" i="61"/>
  <c r="F651" i="61" s="1"/>
  <c r="J405" i="61"/>
  <c r="F405" i="61" s="1"/>
  <c r="L487" i="61"/>
  <c r="H487" i="61" s="1"/>
  <c r="K159" i="61"/>
  <c r="G159" i="61" s="1"/>
  <c r="K897" i="61"/>
  <c r="G897" i="61" s="1"/>
  <c r="K323" i="61"/>
  <c r="G323" i="61" s="1"/>
  <c r="K487" i="61"/>
  <c r="G487" i="61" s="1"/>
  <c r="K815" i="61"/>
  <c r="G815" i="61" s="1"/>
  <c r="J569" i="61"/>
  <c r="F569" i="61" s="1"/>
  <c r="L651" i="61"/>
  <c r="H651" i="61" s="1"/>
  <c r="L815" i="61"/>
  <c r="H815" i="61" s="1"/>
  <c r="L323" i="61"/>
  <c r="H323" i="61" s="1"/>
  <c r="L405" i="61"/>
  <c r="H405" i="61" s="1"/>
  <c r="L569" i="61"/>
  <c r="H569" i="61" s="1"/>
  <c r="S85" i="41"/>
  <c r="O85" i="41"/>
  <c r="P85" i="41"/>
  <c r="N85" i="41"/>
  <c r="I85" i="41"/>
  <c r="R85" i="41"/>
  <c r="J85" i="41"/>
  <c r="Q85" i="41"/>
  <c r="T85" i="41"/>
  <c r="M85" i="41"/>
  <c r="F77" i="63"/>
  <c r="F487" i="63"/>
  <c r="G405" i="63"/>
  <c r="F323" i="63"/>
  <c r="G159" i="63"/>
  <c r="G241" i="63"/>
  <c r="G77" i="63"/>
  <c r="H569" i="63"/>
  <c r="H487" i="63"/>
  <c r="G487" i="63"/>
  <c r="G569" i="63"/>
  <c r="F241" i="63"/>
  <c r="H323" i="63"/>
  <c r="F405" i="63"/>
  <c r="G323" i="63"/>
  <c r="F159" i="63"/>
  <c r="F569" i="63"/>
  <c r="H241" i="63"/>
  <c r="H405" i="63"/>
  <c r="H159" i="63"/>
  <c r="H77" i="63"/>
  <c r="K76" i="48"/>
  <c r="G76" i="48" s="1"/>
  <c r="M322" i="48"/>
  <c r="I322" i="48" s="1"/>
  <c r="M568" i="48"/>
  <c r="I568" i="48" s="1"/>
  <c r="M404" i="48"/>
  <c r="I404" i="48" s="1"/>
  <c r="L404" i="48"/>
  <c r="H404" i="48" s="1"/>
  <c r="K240" i="48"/>
  <c r="G240" i="48" s="1"/>
  <c r="M76" i="48"/>
  <c r="I76" i="48" s="1"/>
  <c r="M240" i="48"/>
  <c r="I240" i="48" s="1"/>
  <c r="L568" i="48"/>
  <c r="H568" i="48" s="1"/>
  <c r="K404" i="48"/>
  <c r="G404" i="48" s="1"/>
  <c r="L76" i="48"/>
  <c r="H76" i="48" s="1"/>
  <c r="L322" i="48"/>
  <c r="H322" i="48" s="1"/>
  <c r="M486" i="48"/>
  <c r="I486" i="48" s="1"/>
  <c r="K486" i="48"/>
  <c r="G486" i="48" s="1"/>
  <c r="L158" i="48"/>
  <c r="H158" i="48" s="1"/>
  <c r="K568" i="48"/>
  <c r="G568" i="48" s="1"/>
  <c r="K158" i="48"/>
  <c r="G158" i="48" s="1"/>
  <c r="L240" i="48"/>
  <c r="H240" i="48" s="1"/>
  <c r="L486" i="48"/>
  <c r="H486" i="48" s="1"/>
  <c r="M158" i="48"/>
  <c r="I158" i="48" s="1"/>
  <c r="K322" i="48"/>
  <c r="G322" i="48" s="1"/>
  <c r="K84" i="41"/>
  <c r="L84" i="41"/>
  <c r="M159" i="51"/>
  <c r="I159" i="51" s="1"/>
  <c r="M241" i="51"/>
  <c r="I241" i="51" s="1"/>
  <c r="L241" i="56"/>
  <c r="H241" i="56" s="1"/>
  <c r="L159" i="52"/>
  <c r="H159" i="52" s="1"/>
  <c r="K159" i="57"/>
  <c r="G159" i="57" s="1"/>
  <c r="L159" i="58"/>
  <c r="H159" i="58" s="1"/>
  <c r="M159" i="58"/>
  <c r="I159" i="58" s="1"/>
  <c r="K241" i="58"/>
  <c r="G241" i="58" s="1"/>
  <c r="M569" i="55"/>
  <c r="I569" i="55" s="1"/>
  <c r="L323" i="55"/>
  <c r="H323" i="55" s="1"/>
  <c r="L487" i="52"/>
  <c r="H487" i="52" s="1"/>
  <c r="L323" i="52"/>
  <c r="H323" i="52" s="1"/>
  <c r="L569" i="52"/>
  <c r="H569" i="52" s="1"/>
  <c r="M323" i="53"/>
  <c r="I323" i="53" s="1"/>
  <c r="L323" i="59"/>
  <c r="H323" i="59" s="1"/>
  <c r="L241" i="50"/>
  <c r="H241" i="50" s="1"/>
  <c r="L323" i="58"/>
  <c r="H323" i="58" s="1"/>
  <c r="M405" i="51"/>
  <c r="I405" i="51" s="1"/>
  <c r="M405" i="53"/>
  <c r="I405" i="53" s="1"/>
  <c r="M405" i="59"/>
  <c r="I405" i="59" s="1"/>
  <c r="L487" i="56"/>
  <c r="H487" i="56" s="1"/>
  <c r="L487" i="51"/>
  <c r="H487" i="51" s="1"/>
  <c r="K487" i="51"/>
  <c r="G487" i="51" s="1"/>
  <c r="K569" i="59"/>
  <c r="G569" i="59" s="1"/>
  <c r="M405" i="50"/>
  <c r="I405" i="50" s="1"/>
  <c r="M487" i="50"/>
  <c r="I487" i="50" s="1"/>
  <c r="K77" i="51"/>
  <c r="G77" i="51" s="1"/>
  <c r="K241" i="52"/>
  <c r="G241" i="52" s="1"/>
  <c r="M159" i="54"/>
  <c r="I159" i="54" s="1"/>
  <c r="L323" i="54"/>
  <c r="H323" i="54" s="1"/>
  <c r="L569" i="57"/>
  <c r="H569" i="57" s="1"/>
  <c r="K569" i="50"/>
  <c r="G569" i="50" s="1"/>
  <c r="M159" i="52"/>
  <c r="I159" i="52" s="1"/>
  <c r="K569" i="55"/>
  <c r="G569" i="55" s="1"/>
  <c r="K241" i="57"/>
  <c r="G241" i="57" s="1"/>
  <c r="L405" i="55"/>
  <c r="H405" i="55" s="1"/>
  <c r="M405" i="57"/>
  <c r="I405" i="57" s="1"/>
  <c r="L405" i="54"/>
  <c r="H405" i="54" s="1"/>
  <c r="L487" i="50"/>
  <c r="H487" i="50" s="1"/>
  <c r="M77" i="50"/>
  <c r="I77" i="50" s="1"/>
  <c r="L77" i="52"/>
  <c r="H77" i="52" s="1"/>
  <c r="M241" i="52"/>
  <c r="I241" i="52" s="1"/>
  <c r="K323" i="52"/>
  <c r="G323" i="52" s="1"/>
  <c r="L241" i="54"/>
  <c r="H241" i="54" s="1"/>
  <c r="M569" i="51"/>
  <c r="I569" i="51" s="1"/>
  <c r="M487" i="53"/>
  <c r="I487" i="53" s="1"/>
  <c r="K77" i="55"/>
  <c r="G77" i="55" s="1"/>
  <c r="K77" i="56"/>
  <c r="G77" i="56" s="1"/>
  <c r="M323" i="52"/>
  <c r="I323" i="52" s="1"/>
  <c r="M323" i="56"/>
  <c r="I323" i="56" s="1"/>
  <c r="L405" i="58"/>
  <c r="H405" i="58" s="1"/>
  <c r="L569" i="53"/>
  <c r="H569" i="53" s="1"/>
  <c r="L159" i="50"/>
  <c r="H159" i="50" s="1"/>
  <c r="L77" i="55"/>
  <c r="H77" i="55" s="1"/>
  <c r="L77" i="54"/>
  <c r="H77" i="54" s="1"/>
  <c r="M77" i="53"/>
  <c r="I77" i="53" s="1"/>
  <c r="M77" i="56"/>
  <c r="I77" i="56" s="1"/>
  <c r="K77" i="59"/>
  <c r="G77" i="59" s="1"/>
  <c r="L159" i="57"/>
  <c r="H159" i="57" s="1"/>
  <c r="M241" i="57"/>
  <c r="I241" i="57" s="1"/>
  <c r="K159" i="54"/>
  <c r="G159" i="54" s="1"/>
  <c r="M241" i="59"/>
  <c r="I241" i="59" s="1"/>
  <c r="K569" i="52"/>
  <c r="G569" i="52" s="1"/>
  <c r="L569" i="55"/>
  <c r="H569" i="55" s="1"/>
  <c r="M159" i="55"/>
  <c r="I159" i="55" s="1"/>
  <c r="L323" i="56"/>
  <c r="H323" i="56" s="1"/>
  <c r="M323" i="57"/>
  <c r="I323" i="57" s="1"/>
  <c r="M323" i="58"/>
  <c r="I323" i="58" s="1"/>
  <c r="M323" i="50"/>
  <c r="I323" i="50" s="1"/>
  <c r="L323" i="50"/>
  <c r="H323" i="50" s="1"/>
  <c r="K323" i="50"/>
  <c r="G323" i="50" s="1"/>
  <c r="K487" i="57"/>
  <c r="G487" i="57" s="1"/>
  <c r="K487" i="53"/>
  <c r="G487" i="53" s="1"/>
  <c r="L569" i="56"/>
  <c r="H569" i="56" s="1"/>
  <c r="L487" i="57"/>
  <c r="H487" i="57" s="1"/>
  <c r="L487" i="58"/>
  <c r="H487" i="58" s="1"/>
  <c r="M487" i="59"/>
  <c r="I487" i="59" s="1"/>
  <c r="L569" i="50"/>
  <c r="H569" i="50" s="1"/>
  <c r="K241" i="56"/>
  <c r="G241" i="56" s="1"/>
  <c r="K241" i="51"/>
  <c r="G241" i="51" s="1"/>
  <c r="M77" i="59"/>
  <c r="I77" i="59" s="1"/>
  <c r="L159" i="54"/>
  <c r="H159" i="54" s="1"/>
  <c r="L323" i="57"/>
  <c r="H323" i="57" s="1"/>
  <c r="K405" i="57"/>
  <c r="G405" i="57" s="1"/>
  <c r="K569" i="56"/>
  <c r="G569" i="56" s="1"/>
  <c r="M77" i="54"/>
  <c r="I77" i="54" s="1"/>
  <c r="K77" i="52"/>
  <c r="G77" i="52" s="1"/>
  <c r="M323" i="55"/>
  <c r="I323" i="55" s="1"/>
  <c r="K241" i="53"/>
  <c r="G241" i="53" s="1"/>
  <c r="K405" i="51"/>
  <c r="G405" i="51" s="1"/>
  <c r="M487" i="51"/>
  <c r="I487" i="51" s="1"/>
  <c r="K487" i="54"/>
  <c r="G487" i="54" s="1"/>
  <c r="K77" i="54"/>
  <c r="G77" i="54" s="1"/>
  <c r="L159" i="53"/>
  <c r="H159" i="53" s="1"/>
  <c r="M487" i="55"/>
  <c r="I487" i="55" s="1"/>
  <c r="K323" i="59"/>
  <c r="G323" i="59" s="1"/>
  <c r="L405" i="53"/>
  <c r="H405" i="53" s="1"/>
  <c r="K569" i="51"/>
  <c r="G569" i="51" s="1"/>
  <c r="M159" i="59"/>
  <c r="I159" i="59" s="1"/>
  <c r="L77" i="57"/>
  <c r="H77" i="57" s="1"/>
  <c r="M487" i="52"/>
  <c r="I487" i="52" s="1"/>
  <c r="M241" i="50"/>
  <c r="I241" i="50" s="1"/>
  <c r="K323" i="54"/>
  <c r="G323" i="54" s="1"/>
  <c r="K487" i="56"/>
  <c r="G487" i="56" s="1"/>
  <c r="L487" i="54"/>
  <c r="H487" i="54" s="1"/>
  <c r="K159" i="50"/>
  <c r="G159" i="50" s="1"/>
  <c r="M241" i="56"/>
  <c r="I241" i="56" s="1"/>
  <c r="K159" i="59"/>
  <c r="G159" i="59" s="1"/>
  <c r="M159" i="53"/>
  <c r="I159" i="53" s="1"/>
  <c r="M77" i="55"/>
  <c r="I77" i="55" s="1"/>
  <c r="L77" i="59"/>
  <c r="H77" i="59" s="1"/>
  <c r="K159" i="51"/>
  <c r="G159" i="51" s="1"/>
  <c r="K487" i="55"/>
  <c r="G487" i="55" s="1"/>
  <c r="L241" i="52"/>
  <c r="H241" i="52" s="1"/>
  <c r="L241" i="55"/>
  <c r="H241" i="55" s="1"/>
  <c r="L159" i="55"/>
  <c r="H159" i="55" s="1"/>
  <c r="L241" i="58"/>
  <c r="H241" i="58" s="1"/>
  <c r="M241" i="53"/>
  <c r="I241" i="53" s="1"/>
  <c r="L323" i="53"/>
  <c r="H323" i="53" s="1"/>
  <c r="K323" i="57"/>
  <c r="G323" i="57" s="1"/>
  <c r="L323" i="51"/>
  <c r="H323" i="51" s="1"/>
  <c r="M323" i="54"/>
  <c r="I323" i="54" s="1"/>
  <c r="L405" i="56"/>
  <c r="H405" i="56" s="1"/>
  <c r="K405" i="56"/>
  <c r="G405" i="56" s="1"/>
  <c r="K405" i="54"/>
  <c r="G405" i="54" s="1"/>
  <c r="K569" i="58"/>
  <c r="G569" i="58" s="1"/>
  <c r="L405" i="50"/>
  <c r="H405" i="50" s="1"/>
  <c r="K569" i="53"/>
  <c r="G569" i="53" s="1"/>
  <c r="M569" i="58"/>
  <c r="I569" i="58" s="1"/>
  <c r="K405" i="50"/>
  <c r="G405" i="50" s="1"/>
  <c r="L569" i="54"/>
  <c r="H569" i="54" s="1"/>
  <c r="L77" i="53"/>
  <c r="H77" i="53" s="1"/>
  <c r="M241" i="55"/>
  <c r="I241" i="55" s="1"/>
  <c r="M569" i="52"/>
  <c r="I569" i="52" s="1"/>
  <c r="K241" i="54"/>
  <c r="G241" i="54" s="1"/>
  <c r="L487" i="53"/>
  <c r="H487" i="53" s="1"/>
  <c r="L487" i="59"/>
  <c r="H487" i="59" s="1"/>
  <c r="L241" i="51"/>
  <c r="H241" i="51" s="1"/>
  <c r="K77" i="53"/>
  <c r="G77" i="53" s="1"/>
  <c r="K241" i="55"/>
  <c r="G241" i="55" s="1"/>
  <c r="M323" i="59"/>
  <c r="I323" i="59" s="1"/>
  <c r="K405" i="59"/>
  <c r="G405" i="59" s="1"/>
  <c r="M405" i="54"/>
  <c r="I405" i="54" s="1"/>
  <c r="M77" i="51"/>
  <c r="I77" i="51" s="1"/>
  <c r="K405" i="52"/>
  <c r="G405" i="52" s="1"/>
  <c r="M159" i="56"/>
  <c r="I159" i="56" s="1"/>
  <c r="K323" i="53"/>
  <c r="G323" i="53" s="1"/>
  <c r="L405" i="57"/>
  <c r="H405" i="57" s="1"/>
  <c r="M569" i="56"/>
  <c r="I569" i="56" s="1"/>
  <c r="M487" i="54"/>
  <c r="I487" i="54" s="1"/>
  <c r="M77" i="58"/>
  <c r="I77" i="58" s="1"/>
  <c r="M241" i="58"/>
  <c r="I241" i="58" s="1"/>
  <c r="L159" i="56"/>
  <c r="H159" i="56" s="1"/>
  <c r="M323" i="51"/>
  <c r="I323" i="51" s="1"/>
  <c r="K405" i="53"/>
  <c r="G405" i="53" s="1"/>
  <c r="M569" i="53"/>
  <c r="I569" i="53" s="1"/>
  <c r="K77" i="50"/>
  <c r="G77" i="50" s="1"/>
  <c r="L159" i="59"/>
  <c r="H159" i="59" s="1"/>
  <c r="K77" i="58"/>
  <c r="G77" i="58" s="1"/>
  <c r="M77" i="52"/>
  <c r="I77" i="52" s="1"/>
  <c r="M77" i="57"/>
  <c r="I77" i="57" s="1"/>
  <c r="L159" i="51"/>
  <c r="H159" i="51" s="1"/>
  <c r="K159" i="58"/>
  <c r="G159" i="58" s="1"/>
  <c r="K241" i="59"/>
  <c r="G241" i="59" s="1"/>
  <c r="K159" i="53"/>
  <c r="G159" i="53" s="1"/>
  <c r="L405" i="52"/>
  <c r="H405" i="52" s="1"/>
  <c r="L241" i="53"/>
  <c r="H241" i="53" s="1"/>
  <c r="L487" i="55"/>
  <c r="H487" i="55" s="1"/>
  <c r="K159" i="55"/>
  <c r="G159" i="55" s="1"/>
  <c r="M405" i="55"/>
  <c r="I405" i="55" s="1"/>
  <c r="K405" i="55"/>
  <c r="G405" i="55" s="1"/>
  <c r="M241" i="54"/>
  <c r="I241" i="54" s="1"/>
  <c r="L405" i="51"/>
  <c r="H405" i="51" s="1"/>
  <c r="L405" i="59"/>
  <c r="H405" i="59" s="1"/>
  <c r="K405" i="58"/>
  <c r="G405" i="58" s="1"/>
  <c r="M487" i="56"/>
  <c r="I487" i="56" s="1"/>
  <c r="L569" i="51"/>
  <c r="H569" i="51" s="1"/>
  <c r="L569" i="59"/>
  <c r="H569" i="59" s="1"/>
  <c r="M569" i="59"/>
  <c r="I569" i="59" s="1"/>
  <c r="M487" i="58"/>
  <c r="I487" i="58" s="1"/>
  <c r="K487" i="50"/>
  <c r="G487" i="50" s="1"/>
  <c r="M569" i="54"/>
  <c r="I569" i="54" s="1"/>
  <c r="L77" i="58"/>
  <c r="H77" i="58" s="1"/>
  <c r="M159" i="57"/>
  <c r="I159" i="57" s="1"/>
  <c r="L241" i="59"/>
  <c r="H241" i="59" s="1"/>
  <c r="K323" i="56"/>
  <c r="G323" i="56" s="1"/>
  <c r="M405" i="58"/>
  <c r="I405" i="58" s="1"/>
  <c r="M487" i="57"/>
  <c r="I487" i="57" s="1"/>
  <c r="K569" i="54"/>
  <c r="G569" i="54" s="1"/>
  <c r="M159" i="50"/>
  <c r="I159" i="50" s="1"/>
  <c r="K77" i="57"/>
  <c r="G77" i="57" s="1"/>
  <c r="M405" i="52"/>
  <c r="I405" i="52" s="1"/>
  <c r="K159" i="56"/>
  <c r="G159" i="56" s="1"/>
  <c r="K323" i="51"/>
  <c r="G323" i="51" s="1"/>
  <c r="L569" i="58"/>
  <c r="H569" i="58" s="1"/>
  <c r="K569" i="57"/>
  <c r="G569" i="57" s="1"/>
  <c r="K159" i="52"/>
  <c r="G159" i="52" s="1"/>
  <c r="L77" i="56"/>
  <c r="H77" i="56" s="1"/>
  <c r="K323" i="55"/>
  <c r="G323" i="55" s="1"/>
  <c r="K241" i="50"/>
  <c r="G241" i="50" s="1"/>
  <c r="M405" i="56"/>
  <c r="I405" i="56" s="1"/>
  <c r="K487" i="58"/>
  <c r="G487" i="58" s="1"/>
  <c r="M569" i="50"/>
  <c r="I569" i="50" s="1"/>
  <c r="L77" i="50"/>
  <c r="H77" i="50" s="1"/>
  <c r="L77" i="51"/>
  <c r="H77" i="51" s="1"/>
  <c r="L241" i="57"/>
  <c r="H241" i="57" s="1"/>
  <c r="K487" i="52"/>
  <c r="G487" i="52" s="1"/>
  <c r="K323" i="58"/>
  <c r="G323" i="58" s="1"/>
  <c r="M569" i="57"/>
  <c r="I569" i="57" s="1"/>
  <c r="K487" i="59"/>
  <c r="G487" i="59" s="1"/>
  <c r="H1307" i="42" l="1"/>
  <c r="H1471" i="42"/>
  <c r="I1717" i="42"/>
  <c r="H2045" i="42"/>
  <c r="I1799" i="42"/>
  <c r="G1635" i="42"/>
  <c r="G1717" i="42"/>
  <c r="G1307" i="42"/>
  <c r="I1553" i="42"/>
  <c r="H1717" i="42"/>
  <c r="I2045" i="42"/>
  <c r="I1963" i="42"/>
  <c r="G1389" i="42"/>
  <c r="H1881" i="42"/>
  <c r="G1471" i="42"/>
  <c r="I1307" i="42"/>
  <c r="G1553" i="42"/>
  <c r="G1799" i="42"/>
  <c r="G2045" i="42"/>
  <c r="H1635" i="42"/>
  <c r="H1963" i="42"/>
  <c r="I1635" i="42"/>
  <c r="H1389" i="42"/>
  <c r="H1553" i="42"/>
  <c r="H1799" i="42"/>
  <c r="G1963" i="42"/>
  <c r="I1389" i="42"/>
  <c r="I1881" i="42"/>
  <c r="I1471" i="42"/>
  <c r="G1881" i="42"/>
  <c r="F160" i="63"/>
  <c r="H324" i="63"/>
  <c r="H570" i="63"/>
  <c r="H242" i="63"/>
  <c r="F78" i="63"/>
  <c r="G160" i="63"/>
  <c r="H78" i="63"/>
  <c r="G570" i="63"/>
  <c r="H160" i="63"/>
  <c r="F488" i="63"/>
  <c r="G242" i="63"/>
  <c r="G324" i="63"/>
  <c r="H488" i="63"/>
  <c r="F242" i="63"/>
  <c r="G78" i="63"/>
  <c r="F570" i="63"/>
  <c r="G406" i="63"/>
  <c r="G488" i="63"/>
  <c r="F406" i="63"/>
  <c r="H406" i="63"/>
  <c r="F324" i="63"/>
  <c r="L160" i="61"/>
  <c r="H160" i="61" s="1"/>
  <c r="L488" i="61"/>
  <c r="H488" i="61" s="1"/>
  <c r="J652" i="61"/>
  <c r="F652" i="61" s="1"/>
  <c r="K816" i="61"/>
  <c r="G816" i="61" s="1"/>
  <c r="K570" i="61"/>
  <c r="G570" i="61" s="1"/>
  <c r="J734" i="61"/>
  <c r="F734" i="61" s="1"/>
  <c r="J406" i="61"/>
  <c r="F406" i="61" s="1"/>
  <c r="L78" i="61"/>
  <c r="H78" i="61" s="1"/>
  <c r="K78" i="61"/>
  <c r="G78" i="61" s="1"/>
  <c r="K406" i="61"/>
  <c r="G406" i="61" s="1"/>
  <c r="J242" i="61"/>
  <c r="F242" i="61" s="1"/>
  <c r="K734" i="61"/>
  <c r="G734" i="61" s="1"/>
  <c r="L734" i="61"/>
  <c r="H734" i="61" s="1"/>
  <c r="K324" i="61"/>
  <c r="G324" i="61" s="1"/>
  <c r="J570" i="61"/>
  <c r="F570" i="61" s="1"/>
  <c r="J898" i="61"/>
  <c r="F898" i="61" s="1"/>
  <c r="J160" i="61"/>
  <c r="F160" i="61" s="1"/>
  <c r="L324" i="61"/>
  <c r="H324" i="61" s="1"/>
  <c r="J816" i="61"/>
  <c r="F816" i="61" s="1"/>
  <c r="K242" i="61"/>
  <c r="G242" i="61" s="1"/>
  <c r="K898" i="61"/>
  <c r="G898" i="61" s="1"/>
  <c r="K488" i="61"/>
  <c r="G488" i="61" s="1"/>
  <c r="L816" i="61"/>
  <c r="H816" i="61" s="1"/>
  <c r="J488" i="61"/>
  <c r="F488" i="61" s="1"/>
  <c r="L570" i="61"/>
  <c r="H570" i="61" s="1"/>
  <c r="J78" i="61"/>
  <c r="F78" i="61" s="1"/>
  <c r="L652" i="61"/>
  <c r="H652" i="61" s="1"/>
  <c r="L898" i="61"/>
  <c r="H898" i="61" s="1"/>
  <c r="L242" i="61"/>
  <c r="H242" i="61" s="1"/>
  <c r="L406" i="61"/>
  <c r="H406" i="61" s="1"/>
  <c r="K160" i="61"/>
  <c r="G160" i="61" s="1"/>
  <c r="K652" i="61"/>
  <c r="G652" i="61" s="1"/>
  <c r="J324" i="61"/>
  <c r="F324" i="61" s="1"/>
  <c r="S86" i="41"/>
  <c r="Q86" i="41"/>
  <c r="T86" i="41"/>
  <c r="O86" i="41"/>
  <c r="P86" i="41"/>
  <c r="R86" i="41"/>
  <c r="M86" i="41"/>
  <c r="J86" i="41"/>
  <c r="N86" i="41"/>
  <c r="I86" i="41"/>
  <c r="M77" i="48"/>
  <c r="I77" i="48" s="1"/>
  <c r="L323" i="48"/>
  <c r="H323" i="48" s="1"/>
  <c r="M569" i="48"/>
  <c r="I569" i="48" s="1"/>
  <c r="L487" i="48"/>
  <c r="H487" i="48" s="1"/>
  <c r="L77" i="48"/>
  <c r="H77" i="48" s="1"/>
  <c r="K77" i="48"/>
  <c r="G77" i="48" s="1"/>
  <c r="L159" i="48"/>
  <c r="H159" i="48" s="1"/>
  <c r="K323" i="48"/>
  <c r="G323" i="48" s="1"/>
  <c r="L569" i="48"/>
  <c r="H569" i="48" s="1"/>
  <c r="L241" i="48"/>
  <c r="H241" i="48" s="1"/>
  <c r="M487" i="48"/>
  <c r="I487" i="48" s="1"/>
  <c r="K159" i="48"/>
  <c r="G159" i="48" s="1"/>
  <c r="L405" i="48"/>
  <c r="H405" i="48" s="1"/>
  <c r="K569" i="48"/>
  <c r="G569" i="48" s="1"/>
  <c r="M405" i="48"/>
  <c r="I405" i="48" s="1"/>
  <c r="K487" i="48"/>
  <c r="G487" i="48" s="1"/>
  <c r="M159" i="48"/>
  <c r="I159" i="48" s="1"/>
  <c r="K405" i="48"/>
  <c r="G405" i="48" s="1"/>
  <c r="M241" i="48"/>
  <c r="I241" i="48" s="1"/>
  <c r="K241" i="48"/>
  <c r="G241" i="48" s="1"/>
  <c r="M323" i="48"/>
  <c r="I323" i="48" s="1"/>
  <c r="L85" i="41"/>
  <c r="K85" i="41"/>
  <c r="K78" i="51"/>
  <c r="G78" i="51" s="1"/>
  <c r="L160" i="57"/>
  <c r="H160" i="57" s="1"/>
  <c r="M160" i="58"/>
  <c r="I160" i="58" s="1"/>
  <c r="K78" i="59"/>
  <c r="G78" i="59" s="1"/>
  <c r="M78" i="59"/>
  <c r="I78" i="59" s="1"/>
  <c r="K160" i="50"/>
  <c r="G160" i="50" s="1"/>
  <c r="L242" i="57"/>
  <c r="H242" i="57" s="1"/>
  <c r="K160" i="56"/>
  <c r="G160" i="56" s="1"/>
  <c r="L242" i="50"/>
  <c r="H242" i="50" s="1"/>
  <c r="M242" i="53"/>
  <c r="I242" i="53" s="1"/>
  <c r="K324" i="57"/>
  <c r="G324" i="57" s="1"/>
  <c r="M242" i="52"/>
  <c r="I242" i="52" s="1"/>
  <c r="L324" i="52"/>
  <c r="H324" i="52" s="1"/>
  <c r="K406" i="57"/>
  <c r="G406" i="57" s="1"/>
  <c r="L324" i="59"/>
  <c r="H324" i="59" s="1"/>
  <c r="L324" i="56"/>
  <c r="H324" i="56" s="1"/>
  <c r="M406" i="55"/>
  <c r="I406" i="55" s="1"/>
  <c r="M570" i="57"/>
  <c r="I570" i="57" s="1"/>
  <c r="M488" i="58"/>
  <c r="I488" i="58" s="1"/>
  <c r="L570" i="57"/>
  <c r="H570" i="57" s="1"/>
  <c r="M570" i="53"/>
  <c r="I570" i="53" s="1"/>
  <c r="L570" i="55"/>
  <c r="H570" i="55" s="1"/>
  <c r="K488" i="53"/>
  <c r="G488" i="53" s="1"/>
  <c r="K570" i="54"/>
  <c r="G570" i="54" s="1"/>
  <c r="M570" i="56"/>
  <c r="I570" i="56" s="1"/>
  <c r="L570" i="56"/>
  <c r="H570" i="56" s="1"/>
  <c r="M78" i="51"/>
  <c r="I78" i="51" s="1"/>
  <c r="M160" i="52"/>
  <c r="I160" i="52" s="1"/>
  <c r="M242" i="51"/>
  <c r="I242" i="51" s="1"/>
  <c r="K406" i="58"/>
  <c r="G406" i="58" s="1"/>
  <c r="L406" i="56"/>
  <c r="H406" i="56" s="1"/>
  <c r="M570" i="50"/>
  <c r="I570" i="50" s="1"/>
  <c r="L488" i="56"/>
  <c r="H488" i="56" s="1"/>
  <c r="L78" i="58"/>
  <c r="H78" i="58" s="1"/>
  <c r="M242" i="58"/>
  <c r="I242" i="58" s="1"/>
  <c r="L242" i="53"/>
  <c r="H242" i="53" s="1"/>
  <c r="M324" i="54"/>
  <c r="I324" i="54" s="1"/>
  <c r="L406" i="50"/>
  <c r="H406" i="50" s="1"/>
  <c r="L488" i="54"/>
  <c r="H488" i="54" s="1"/>
  <c r="L488" i="51"/>
  <c r="H488" i="51" s="1"/>
  <c r="M78" i="50"/>
  <c r="I78" i="50" s="1"/>
  <c r="L78" i="55"/>
  <c r="H78" i="55" s="1"/>
  <c r="K160" i="59"/>
  <c r="G160" i="59" s="1"/>
  <c r="L324" i="50"/>
  <c r="H324" i="50" s="1"/>
  <c r="K488" i="58"/>
  <c r="G488" i="58" s="1"/>
  <c r="K406" i="59"/>
  <c r="G406" i="59" s="1"/>
  <c r="M570" i="54"/>
  <c r="I570" i="54" s="1"/>
  <c r="K78" i="53"/>
  <c r="G78" i="53" s="1"/>
  <c r="M160" i="53"/>
  <c r="I160" i="53" s="1"/>
  <c r="M242" i="54"/>
  <c r="I242" i="54" s="1"/>
  <c r="M324" i="56"/>
  <c r="I324" i="56" s="1"/>
  <c r="L488" i="57"/>
  <c r="H488" i="57" s="1"/>
  <c r="K488" i="54"/>
  <c r="G488" i="54" s="1"/>
  <c r="L78" i="50"/>
  <c r="H78" i="50" s="1"/>
  <c r="K160" i="57"/>
  <c r="G160" i="57" s="1"/>
  <c r="M78" i="56"/>
  <c r="I78" i="56" s="1"/>
  <c r="K78" i="54"/>
  <c r="G78" i="54" s="1"/>
  <c r="M78" i="55"/>
  <c r="I78" i="55" s="1"/>
  <c r="K242" i="58"/>
  <c r="G242" i="58" s="1"/>
  <c r="M242" i="57"/>
  <c r="I242" i="57" s="1"/>
  <c r="K160" i="53"/>
  <c r="G160" i="53" s="1"/>
  <c r="K242" i="59"/>
  <c r="G242" i="59" s="1"/>
  <c r="M242" i="50"/>
  <c r="I242" i="50" s="1"/>
  <c r="K242" i="56"/>
  <c r="G242" i="56" s="1"/>
  <c r="L242" i="54"/>
  <c r="H242" i="54" s="1"/>
  <c r="K324" i="51"/>
  <c r="G324" i="51" s="1"/>
  <c r="L324" i="54"/>
  <c r="H324" i="54" s="1"/>
  <c r="L324" i="55"/>
  <c r="H324" i="55" s="1"/>
  <c r="M324" i="51"/>
  <c r="I324" i="51" s="1"/>
  <c r="L406" i="53"/>
  <c r="H406" i="53" s="1"/>
  <c r="K488" i="57"/>
  <c r="G488" i="57" s="1"/>
  <c r="K406" i="56"/>
  <c r="G406" i="56" s="1"/>
  <c r="M406" i="59"/>
  <c r="I406" i="59" s="1"/>
  <c r="M488" i="55"/>
  <c r="I488" i="55" s="1"/>
  <c r="K488" i="51"/>
  <c r="G488" i="51" s="1"/>
  <c r="M570" i="55"/>
  <c r="I570" i="55" s="1"/>
  <c r="K570" i="52"/>
  <c r="G570" i="52" s="1"/>
  <c r="K570" i="55"/>
  <c r="G570" i="55" s="1"/>
  <c r="K570" i="51"/>
  <c r="G570" i="51" s="1"/>
  <c r="M160" i="57"/>
  <c r="I160" i="57" s="1"/>
  <c r="K242" i="57"/>
  <c r="G242" i="57" s="1"/>
  <c r="K242" i="50"/>
  <c r="G242" i="50" s="1"/>
  <c r="K324" i="50"/>
  <c r="G324" i="50" s="1"/>
  <c r="K406" i="54"/>
  <c r="G406" i="54" s="1"/>
  <c r="L488" i="59"/>
  <c r="H488" i="59" s="1"/>
  <c r="L78" i="51"/>
  <c r="H78" i="51" s="1"/>
  <c r="M160" i="50"/>
  <c r="I160" i="50" s="1"/>
  <c r="L324" i="57"/>
  <c r="H324" i="57" s="1"/>
  <c r="K324" i="59"/>
  <c r="G324" i="59" s="1"/>
  <c r="L406" i="55"/>
  <c r="H406" i="55" s="1"/>
  <c r="M570" i="52"/>
  <c r="I570" i="52" s="1"/>
  <c r="L570" i="53"/>
  <c r="H570" i="53" s="1"/>
  <c r="M78" i="54"/>
  <c r="I78" i="54" s="1"/>
  <c r="L160" i="56"/>
  <c r="H160" i="56" s="1"/>
  <c r="M242" i="56"/>
  <c r="I242" i="56" s="1"/>
  <c r="K324" i="54"/>
  <c r="G324" i="54" s="1"/>
  <c r="K406" i="51"/>
  <c r="G406" i="51" s="1"/>
  <c r="K488" i="59"/>
  <c r="G488" i="59" s="1"/>
  <c r="K160" i="51"/>
  <c r="G160" i="51" s="1"/>
  <c r="K160" i="52"/>
  <c r="G160" i="52" s="1"/>
  <c r="M324" i="58"/>
  <c r="I324" i="58" s="1"/>
  <c r="M324" i="50"/>
  <c r="I324" i="50" s="1"/>
  <c r="M570" i="58"/>
  <c r="I570" i="58" s="1"/>
  <c r="K488" i="55"/>
  <c r="G488" i="55" s="1"/>
  <c r="L488" i="52"/>
  <c r="H488" i="52" s="1"/>
  <c r="L160" i="58"/>
  <c r="H160" i="58" s="1"/>
  <c r="M78" i="58"/>
  <c r="I78" i="58" s="1"/>
  <c r="L78" i="54"/>
  <c r="H78" i="54" s="1"/>
  <c r="M78" i="57"/>
  <c r="I78" i="57" s="1"/>
  <c r="K78" i="57"/>
  <c r="G78" i="57" s="1"/>
  <c r="L160" i="54"/>
  <c r="H160" i="54" s="1"/>
  <c r="L160" i="59"/>
  <c r="H160" i="59" s="1"/>
  <c r="L160" i="53"/>
  <c r="H160" i="53" s="1"/>
  <c r="M242" i="55"/>
  <c r="I242" i="55" s="1"/>
  <c r="M242" i="59"/>
  <c r="I242" i="59" s="1"/>
  <c r="L242" i="59"/>
  <c r="H242" i="59" s="1"/>
  <c r="K242" i="54"/>
  <c r="G242" i="54" s="1"/>
  <c r="K324" i="52"/>
  <c r="G324" i="52" s="1"/>
  <c r="L406" i="58"/>
  <c r="H406" i="58" s="1"/>
  <c r="M406" i="57"/>
  <c r="I406" i="57" s="1"/>
  <c r="K324" i="56"/>
  <c r="G324" i="56" s="1"/>
  <c r="M406" i="54"/>
  <c r="I406" i="54" s="1"/>
  <c r="M406" i="50"/>
  <c r="I406" i="50" s="1"/>
  <c r="L406" i="51"/>
  <c r="H406" i="51" s="1"/>
  <c r="K570" i="58"/>
  <c r="G570" i="58" s="1"/>
  <c r="M488" i="53"/>
  <c r="I488" i="53" s="1"/>
  <c r="M488" i="51"/>
  <c r="I488" i="51" s="1"/>
  <c r="M488" i="56"/>
  <c r="I488" i="56" s="1"/>
  <c r="M570" i="51"/>
  <c r="I570" i="51" s="1"/>
  <c r="L570" i="51"/>
  <c r="H570" i="51" s="1"/>
  <c r="K570" i="53"/>
  <c r="G570" i="53" s="1"/>
  <c r="K160" i="58"/>
  <c r="G160" i="58" s="1"/>
  <c r="M160" i="54"/>
  <c r="I160" i="54" s="1"/>
  <c r="L242" i="51"/>
  <c r="H242" i="51" s="1"/>
  <c r="M406" i="52"/>
  <c r="I406" i="52" s="1"/>
  <c r="M488" i="54"/>
  <c r="I488" i="54" s="1"/>
  <c r="K570" i="56"/>
  <c r="G570" i="56" s="1"/>
  <c r="L78" i="57"/>
  <c r="H78" i="57" s="1"/>
  <c r="K160" i="55"/>
  <c r="G160" i="55" s="1"/>
  <c r="M324" i="57"/>
  <c r="I324" i="57" s="1"/>
  <c r="M406" i="53"/>
  <c r="I406" i="53" s="1"/>
  <c r="L570" i="58"/>
  <c r="H570" i="58" s="1"/>
  <c r="L488" i="50"/>
  <c r="H488" i="50" s="1"/>
  <c r="L78" i="53"/>
  <c r="H78" i="53" s="1"/>
  <c r="L160" i="52"/>
  <c r="H160" i="52" s="1"/>
  <c r="L242" i="56"/>
  <c r="H242" i="56" s="1"/>
  <c r="M324" i="55"/>
  <c r="I324" i="55" s="1"/>
  <c r="M406" i="56"/>
  <c r="I406" i="56" s="1"/>
  <c r="L570" i="52"/>
  <c r="H570" i="52" s="1"/>
  <c r="M570" i="59"/>
  <c r="I570" i="59" s="1"/>
  <c r="K78" i="50"/>
  <c r="G78" i="50" s="1"/>
  <c r="M78" i="52"/>
  <c r="I78" i="52" s="1"/>
  <c r="M160" i="59"/>
  <c r="I160" i="59" s="1"/>
  <c r="L324" i="51"/>
  <c r="H324" i="51" s="1"/>
  <c r="L406" i="52"/>
  <c r="H406" i="52" s="1"/>
  <c r="M406" i="51"/>
  <c r="I406" i="51" s="1"/>
  <c r="M488" i="52"/>
  <c r="I488" i="52" s="1"/>
  <c r="M160" i="51"/>
  <c r="I160" i="51" s="1"/>
  <c r="M78" i="53"/>
  <c r="I78" i="53" s="1"/>
  <c r="K78" i="52"/>
  <c r="G78" i="52" s="1"/>
  <c r="K78" i="56"/>
  <c r="G78" i="56" s="1"/>
  <c r="K78" i="55"/>
  <c r="G78" i="55" s="1"/>
  <c r="K160" i="54"/>
  <c r="G160" i="54" s="1"/>
  <c r="L160" i="55"/>
  <c r="H160" i="55" s="1"/>
  <c r="M160" i="55"/>
  <c r="I160" i="55" s="1"/>
  <c r="K242" i="51"/>
  <c r="G242" i="51" s="1"/>
  <c r="L324" i="58"/>
  <c r="H324" i="58" s="1"/>
  <c r="K324" i="58"/>
  <c r="G324" i="58" s="1"/>
  <c r="K242" i="52"/>
  <c r="G242" i="52" s="1"/>
  <c r="K324" i="53"/>
  <c r="G324" i="53" s="1"/>
  <c r="M324" i="59"/>
  <c r="I324" i="59" s="1"/>
  <c r="M324" i="53"/>
  <c r="I324" i="53" s="1"/>
  <c r="K324" i="55"/>
  <c r="G324" i="55" s="1"/>
  <c r="K406" i="50"/>
  <c r="G406" i="50" s="1"/>
  <c r="K406" i="55"/>
  <c r="G406" i="55" s="1"/>
  <c r="M488" i="57"/>
  <c r="I488" i="57" s="1"/>
  <c r="K570" i="57"/>
  <c r="G570" i="57" s="1"/>
  <c r="M488" i="59"/>
  <c r="I488" i="59" s="1"/>
  <c r="K488" i="50"/>
  <c r="G488" i="50" s="1"/>
  <c r="L570" i="50"/>
  <c r="H570" i="50" s="1"/>
  <c r="K570" i="59"/>
  <c r="G570" i="59" s="1"/>
  <c r="K488" i="52"/>
  <c r="G488" i="52" s="1"/>
  <c r="L570" i="54"/>
  <c r="H570" i="54" s="1"/>
  <c r="L78" i="56"/>
  <c r="H78" i="56" s="1"/>
  <c r="L78" i="52"/>
  <c r="H78" i="52" s="1"/>
  <c r="L242" i="55"/>
  <c r="H242" i="55" s="1"/>
  <c r="L406" i="57"/>
  <c r="H406" i="57" s="1"/>
  <c r="K406" i="52"/>
  <c r="G406" i="52" s="1"/>
  <c r="L406" i="59"/>
  <c r="H406" i="59" s="1"/>
  <c r="K570" i="50"/>
  <c r="G570" i="50" s="1"/>
  <c r="L78" i="59"/>
  <c r="H78" i="59" s="1"/>
  <c r="M160" i="56"/>
  <c r="I160" i="56" s="1"/>
  <c r="L242" i="52"/>
  <c r="H242" i="52" s="1"/>
  <c r="L324" i="53"/>
  <c r="H324" i="53" s="1"/>
  <c r="L488" i="58"/>
  <c r="H488" i="58" s="1"/>
  <c r="M488" i="50"/>
  <c r="I488" i="50" s="1"/>
  <c r="L160" i="51"/>
  <c r="H160" i="51" s="1"/>
  <c r="L160" i="50"/>
  <c r="H160" i="50" s="1"/>
  <c r="K242" i="55"/>
  <c r="G242" i="55" s="1"/>
  <c r="M406" i="58"/>
  <c r="I406" i="58" s="1"/>
  <c r="K406" i="53"/>
  <c r="G406" i="53" s="1"/>
  <c r="L488" i="55"/>
  <c r="H488" i="55" s="1"/>
  <c r="L570" i="59"/>
  <c r="H570" i="59" s="1"/>
  <c r="K78" i="58"/>
  <c r="G78" i="58" s="1"/>
  <c r="L242" i="58"/>
  <c r="H242" i="58" s="1"/>
  <c r="K242" i="53"/>
  <c r="G242" i="53" s="1"/>
  <c r="M324" i="52"/>
  <c r="I324" i="52" s="1"/>
  <c r="L406" i="54"/>
  <c r="H406" i="54" s="1"/>
  <c r="L488" i="53"/>
  <c r="H488" i="53" s="1"/>
  <c r="K488" i="56"/>
  <c r="G488" i="56" s="1"/>
  <c r="K159" i="49"/>
  <c r="G159" i="49" s="1"/>
  <c r="K241" i="47"/>
  <c r="G241" i="47" s="1"/>
  <c r="K323" i="47"/>
  <c r="G323" i="47" s="1"/>
  <c r="K405" i="49"/>
  <c r="G405" i="49" s="1"/>
  <c r="L569" i="49"/>
  <c r="H569" i="49" s="1"/>
  <c r="L159" i="49"/>
  <c r="H159" i="49" s="1"/>
  <c r="K487" i="47"/>
  <c r="G487" i="47" s="1"/>
  <c r="L405" i="49"/>
  <c r="H405" i="49" s="1"/>
  <c r="K77" i="47"/>
  <c r="G77" i="47" s="1"/>
  <c r="M159" i="49"/>
  <c r="I159" i="49" s="1"/>
  <c r="L241" i="49"/>
  <c r="H241" i="49" s="1"/>
  <c r="K159" i="47"/>
  <c r="G159" i="47" s="1"/>
  <c r="K323" i="49"/>
  <c r="G323" i="49" s="1"/>
  <c r="M405" i="47"/>
  <c r="I405" i="47" s="1"/>
  <c r="M487" i="49"/>
  <c r="I487" i="49" s="1"/>
  <c r="L241" i="47"/>
  <c r="H241" i="47" s="1"/>
  <c r="K569" i="49"/>
  <c r="G569" i="49" s="1"/>
  <c r="L159" i="47"/>
  <c r="H159" i="47" s="1"/>
  <c r="K77" i="49"/>
  <c r="G77" i="49" s="1"/>
  <c r="K569" i="47"/>
  <c r="G569" i="47" s="1"/>
  <c r="M405" i="49"/>
  <c r="I405" i="49" s="1"/>
  <c r="K241" i="49"/>
  <c r="G241" i="49" s="1"/>
  <c r="M159" i="47"/>
  <c r="I159" i="47" s="1"/>
  <c r="L323" i="47"/>
  <c r="H323" i="47" s="1"/>
  <c r="L487" i="47"/>
  <c r="H487" i="47" s="1"/>
  <c r="M569" i="49"/>
  <c r="I569" i="49" s="1"/>
  <c r="K405" i="47"/>
  <c r="G405" i="47" s="1"/>
  <c r="L77" i="47"/>
  <c r="H77" i="47" s="1"/>
  <c r="M487" i="47"/>
  <c r="I487" i="47" s="1"/>
  <c r="L405" i="47"/>
  <c r="H405" i="47" s="1"/>
  <c r="M77" i="47"/>
  <c r="I77" i="47" s="1"/>
  <c r="L487" i="49"/>
  <c r="H487" i="49" s="1"/>
  <c r="M241" i="49"/>
  <c r="I241" i="49" s="1"/>
  <c r="M241" i="47"/>
  <c r="I241" i="47" s="1"/>
  <c r="M323" i="47"/>
  <c r="I323" i="47" s="1"/>
  <c r="M569" i="47"/>
  <c r="I569" i="47" s="1"/>
  <c r="K487" i="49"/>
  <c r="G487" i="49" s="1"/>
  <c r="M77" i="49"/>
  <c r="I77" i="49" s="1"/>
  <c r="L77" i="49"/>
  <c r="H77" i="49" s="1"/>
  <c r="L569" i="47"/>
  <c r="H569" i="47" s="1"/>
  <c r="M323" i="49"/>
  <c r="I323" i="49" s="1"/>
  <c r="L323" i="49"/>
  <c r="H323" i="49" s="1"/>
  <c r="J817" i="45"/>
  <c r="F817" i="45" s="1"/>
  <c r="K325" i="45"/>
  <c r="G325" i="45" s="1"/>
  <c r="J407" i="45"/>
  <c r="F407" i="45" s="1"/>
  <c r="K161" i="45"/>
  <c r="G161" i="45" s="1"/>
  <c r="J79" i="45"/>
  <c r="F79" i="45" s="1"/>
  <c r="G243" i="42"/>
  <c r="G489" i="42"/>
  <c r="H653" i="42"/>
  <c r="I899" i="42"/>
  <c r="H1145" i="42"/>
  <c r="J735" i="45"/>
  <c r="F735" i="45" s="1"/>
  <c r="G817" i="42"/>
  <c r="L817" i="45"/>
  <c r="H817" i="45" s="1"/>
  <c r="H817" i="42"/>
  <c r="J653" i="45"/>
  <c r="F653" i="45" s="1"/>
  <c r="I407" i="42"/>
  <c r="L161" i="45"/>
  <c r="H161" i="45" s="1"/>
  <c r="I243" i="42"/>
  <c r="H1063" i="42"/>
  <c r="K571" i="45"/>
  <c r="G571" i="45" s="1"/>
  <c r="K407" i="45"/>
  <c r="G407" i="45" s="1"/>
  <c r="K489" i="45"/>
  <c r="G489" i="45" s="1"/>
  <c r="K79" i="45"/>
  <c r="G79" i="45" s="1"/>
  <c r="H79" i="42"/>
  <c r="H243" i="42"/>
  <c r="I489" i="42"/>
  <c r="I735" i="42"/>
  <c r="H899" i="42"/>
  <c r="I1145" i="42"/>
  <c r="J489" i="45"/>
  <c r="F489" i="45" s="1"/>
  <c r="H161" i="42"/>
  <c r="G1227" i="42"/>
  <c r="L899" i="45"/>
  <c r="H899" i="45" s="1"/>
  <c r="H571" i="42"/>
  <c r="L735" i="45"/>
  <c r="H735" i="45" s="1"/>
  <c r="G161" i="42"/>
  <c r="G1063" i="42"/>
  <c r="L79" i="45"/>
  <c r="H79" i="45" s="1"/>
  <c r="G899" i="42"/>
  <c r="L325" i="45"/>
  <c r="H325" i="45" s="1"/>
  <c r="L489" i="45"/>
  <c r="H489" i="45" s="1"/>
  <c r="K653" i="45"/>
  <c r="G653" i="45" s="1"/>
  <c r="K817" i="45"/>
  <c r="G817" i="45" s="1"/>
  <c r="I79" i="42"/>
  <c r="I325" i="42"/>
  <c r="H489" i="42"/>
  <c r="H735" i="42"/>
  <c r="H981" i="42"/>
  <c r="G1145" i="42"/>
  <c r="J243" i="45"/>
  <c r="F243" i="45" s="1"/>
  <c r="H325" i="42"/>
  <c r="G981" i="42"/>
  <c r="L653" i="45"/>
  <c r="H653" i="45" s="1"/>
  <c r="H407" i="42"/>
  <c r="I1227" i="42"/>
  <c r="J161" i="45"/>
  <c r="F161" i="45" s="1"/>
  <c r="I817" i="42"/>
  <c r="J325" i="45"/>
  <c r="F325" i="45" s="1"/>
  <c r="G407" i="42"/>
  <c r="L407" i="45"/>
  <c r="H407" i="45" s="1"/>
  <c r="K899" i="45"/>
  <c r="G899" i="45" s="1"/>
  <c r="L243" i="45"/>
  <c r="H243" i="45" s="1"/>
  <c r="L571" i="45"/>
  <c r="H571" i="45" s="1"/>
  <c r="G79" i="42"/>
  <c r="G325" i="42"/>
  <c r="I571" i="42"/>
  <c r="G735" i="42"/>
  <c r="I981" i="42"/>
  <c r="H1227" i="42"/>
  <c r="K735" i="45"/>
  <c r="G735" i="45" s="1"/>
  <c r="G571" i="42"/>
  <c r="J899" i="45"/>
  <c r="F899" i="45" s="1"/>
  <c r="I161" i="42"/>
  <c r="I1063" i="42"/>
  <c r="J571" i="45"/>
  <c r="F571" i="45" s="1"/>
  <c r="G653" i="42"/>
  <c r="K243" i="45"/>
  <c r="G243" i="45" s="1"/>
  <c r="I653" i="42"/>
  <c r="H87" i="41"/>
  <c r="G87" i="41"/>
  <c r="E87" i="41"/>
  <c r="D88" i="41"/>
  <c r="F87" i="41"/>
  <c r="L78" i="47" l="1"/>
  <c r="H78" i="47" s="1"/>
  <c r="L324" i="49"/>
  <c r="H324" i="49" s="1"/>
  <c r="M242" i="49"/>
  <c r="I242" i="49" s="1"/>
  <c r="K488" i="49"/>
  <c r="G488" i="49" s="1"/>
  <c r="M406" i="47"/>
  <c r="I406" i="47" s="1"/>
  <c r="K488" i="47"/>
  <c r="G488" i="47" s="1"/>
  <c r="L406" i="49"/>
  <c r="H406" i="49" s="1"/>
  <c r="M570" i="49"/>
  <c r="I570" i="49" s="1"/>
  <c r="L160" i="49"/>
  <c r="H160" i="49" s="1"/>
  <c r="M488" i="49"/>
  <c r="I488" i="49" s="1"/>
  <c r="M78" i="49"/>
  <c r="I78" i="49" s="1"/>
  <c r="L160" i="47"/>
  <c r="H160" i="47" s="1"/>
  <c r="M406" i="49"/>
  <c r="I406" i="49" s="1"/>
  <c r="M324" i="47"/>
  <c r="I324" i="47" s="1"/>
  <c r="K406" i="47"/>
  <c r="G406" i="47" s="1"/>
  <c r="L324" i="47"/>
  <c r="H324" i="47" s="1"/>
  <c r="K324" i="49"/>
  <c r="G324" i="49" s="1"/>
  <c r="M242" i="47"/>
  <c r="I242" i="47" s="1"/>
  <c r="K160" i="49"/>
  <c r="G160" i="49" s="1"/>
  <c r="K570" i="47"/>
  <c r="G570" i="47" s="1"/>
  <c r="K78" i="47"/>
  <c r="G78" i="47" s="1"/>
  <c r="K242" i="49"/>
  <c r="G242" i="49" s="1"/>
  <c r="K406" i="49"/>
  <c r="G406" i="49" s="1"/>
  <c r="L488" i="49"/>
  <c r="H488" i="49" s="1"/>
  <c r="L406" i="47"/>
  <c r="H406" i="47" s="1"/>
  <c r="L242" i="49"/>
  <c r="H242" i="49" s="1"/>
  <c r="L78" i="49"/>
  <c r="H78" i="49" s="1"/>
  <c r="L570" i="47"/>
  <c r="H570" i="47" s="1"/>
  <c r="M324" i="49"/>
  <c r="I324" i="49" s="1"/>
  <c r="M488" i="47"/>
  <c r="I488" i="47" s="1"/>
  <c r="K160" i="47"/>
  <c r="G160" i="47" s="1"/>
  <c r="K78" i="49"/>
  <c r="G78" i="49" s="1"/>
  <c r="M160" i="47"/>
  <c r="I160" i="47" s="1"/>
  <c r="K242" i="47"/>
  <c r="G242" i="47" s="1"/>
  <c r="K570" i="49"/>
  <c r="G570" i="49" s="1"/>
  <c r="L488" i="47"/>
  <c r="H488" i="47" s="1"/>
  <c r="M160" i="49"/>
  <c r="I160" i="49" s="1"/>
  <c r="M570" i="47"/>
  <c r="I570" i="47" s="1"/>
  <c r="L242" i="47"/>
  <c r="H242" i="47" s="1"/>
  <c r="K324" i="47"/>
  <c r="G324" i="47" s="1"/>
  <c r="M78" i="47"/>
  <c r="I78" i="47" s="1"/>
  <c r="L570" i="49"/>
  <c r="H570" i="49" s="1"/>
  <c r="M160" i="48"/>
  <c r="I160" i="48" s="1"/>
  <c r="M488" i="48"/>
  <c r="I488" i="48" s="1"/>
  <c r="M324" i="48"/>
  <c r="I324" i="48" s="1"/>
  <c r="K488" i="48"/>
  <c r="G488" i="48" s="1"/>
  <c r="K160" i="48"/>
  <c r="G160" i="48" s="1"/>
  <c r="K406" i="48"/>
  <c r="G406" i="48" s="1"/>
  <c r="M78" i="48"/>
  <c r="I78" i="48" s="1"/>
  <c r="L160" i="48"/>
  <c r="H160" i="48" s="1"/>
  <c r="L488" i="48"/>
  <c r="H488" i="48" s="1"/>
  <c r="L570" i="48"/>
  <c r="H570" i="48" s="1"/>
  <c r="M242" i="48"/>
  <c r="I242" i="48" s="1"/>
  <c r="L406" i="48"/>
  <c r="H406" i="48" s="1"/>
  <c r="L78" i="48"/>
  <c r="H78" i="48" s="1"/>
  <c r="L324" i="48"/>
  <c r="H324" i="48" s="1"/>
  <c r="K570" i="48"/>
  <c r="G570" i="48" s="1"/>
  <c r="K242" i="48"/>
  <c r="G242" i="48" s="1"/>
  <c r="L242" i="48"/>
  <c r="H242" i="48" s="1"/>
  <c r="K78" i="48"/>
  <c r="G78" i="48" s="1"/>
  <c r="K324" i="48"/>
  <c r="G324" i="48" s="1"/>
  <c r="M570" i="48"/>
  <c r="I570" i="48" s="1"/>
  <c r="M406" i="48"/>
  <c r="I406" i="48" s="1"/>
  <c r="L86" i="41"/>
  <c r="K86" i="41"/>
  <c r="I1472" i="42"/>
  <c r="G1718" i="42"/>
  <c r="G1882" i="42"/>
  <c r="H1800" i="42"/>
  <c r="I2046" i="42"/>
  <c r="H1390" i="42"/>
  <c r="H1472" i="42"/>
  <c r="I1882" i="42"/>
  <c r="H1308" i="42"/>
  <c r="G1472" i="42"/>
  <c r="H1718" i="42"/>
  <c r="H1964" i="42"/>
  <c r="I1964" i="42"/>
  <c r="G1636" i="42"/>
  <c r="H1882" i="42"/>
  <c r="I1308" i="42"/>
  <c r="I1554" i="42"/>
  <c r="I1718" i="42"/>
  <c r="G1964" i="42"/>
  <c r="H1554" i="42"/>
  <c r="I1390" i="42"/>
  <c r="H2046" i="42"/>
  <c r="G1308" i="42"/>
  <c r="G1554" i="42"/>
  <c r="I1800" i="42"/>
  <c r="G2046" i="42"/>
  <c r="G1390" i="42"/>
  <c r="G1800" i="42"/>
  <c r="I1636" i="42"/>
  <c r="H1636" i="42"/>
  <c r="J326" i="45"/>
  <c r="F326" i="45" s="1"/>
  <c r="L654" i="45"/>
  <c r="H654" i="45" s="1"/>
  <c r="J490" i="45"/>
  <c r="F490" i="45" s="1"/>
  <c r="K244" i="45"/>
  <c r="G244" i="45" s="1"/>
  <c r="K326" i="45"/>
  <c r="G326" i="45" s="1"/>
  <c r="G408" i="42"/>
  <c r="I244" i="42"/>
  <c r="H408" i="42"/>
  <c r="I900" i="42"/>
  <c r="G1146" i="42"/>
  <c r="J572" i="45"/>
  <c r="F572" i="45" s="1"/>
  <c r="I572" i="42"/>
  <c r="K490" i="45"/>
  <c r="G490" i="45" s="1"/>
  <c r="H326" i="42"/>
  <c r="I1064" i="42"/>
  <c r="L572" i="45"/>
  <c r="H572" i="45" s="1"/>
  <c r="G490" i="42"/>
  <c r="G1064" i="42"/>
  <c r="L900" i="45"/>
  <c r="H900" i="45" s="1"/>
  <c r="G900" i="42"/>
  <c r="J818" i="45"/>
  <c r="F818" i="45" s="1"/>
  <c r="J80" i="45"/>
  <c r="F80" i="45" s="1"/>
  <c r="K408" i="45"/>
  <c r="G408" i="45" s="1"/>
  <c r="L326" i="45"/>
  <c r="H326" i="45" s="1"/>
  <c r="I80" i="42"/>
  <c r="H244" i="42"/>
  <c r="I326" i="42"/>
  <c r="I736" i="42"/>
  <c r="H900" i="42"/>
  <c r="H1146" i="42"/>
  <c r="K900" i="45"/>
  <c r="G900" i="45" s="1"/>
  <c r="H162" i="42"/>
  <c r="I1228" i="42"/>
  <c r="L244" i="45"/>
  <c r="H244" i="45" s="1"/>
  <c r="I162" i="42"/>
  <c r="K818" i="45"/>
  <c r="G818" i="45" s="1"/>
  <c r="H818" i="42"/>
  <c r="L736" i="45"/>
  <c r="H736" i="45" s="1"/>
  <c r="I408" i="42"/>
  <c r="H1064" i="42"/>
  <c r="K80" i="45"/>
  <c r="G80" i="45" s="1"/>
  <c r="L490" i="45"/>
  <c r="H490" i="45" s="1"/>
  <c r="J654" i="45"/>
  <c r="F654" i="45" s="1"/>
  <c r="J736" i="45"/>
  <c r="F736" i="45" s="1"/>
  <c r="H80" i="42"/>
  <c r="G326" i="42"/>
  <c r="G162" i="42"/>
  <c r="H736" i="42"/>
  <c r="G982" i="42"/>
  <c r="I1146" i="42"/>
  <c r="L80" i="45"/>
  <c r="H80" i="45" s="1"/>
  <c r="G244" i="42"/>
  <c r="I982" i="42"/>
  <c r="J244" i="45"/>
  <c r="F244" i="45" s="1"/>
  <c r="I818" i="42"/>
  <c r="J162" i="45"/>
  <c r="F162" i="45" s="1"/>
  <c r="G654" i="42"/>
  <c r="L162" i="45"/>
  <c r="H162" i="45" s="1"/>
  <c r="H572" i="42"/>
  <c r="L818" i="45"/>
  <c r="H818" i="45" s="1"/>
  <c r="J408" i="45"/>
  <c r="F408" i="45" s="1"/>
  <c r="K736" i="45"/>
  <c r="G736" i="45" s="1"/>
  <c r="J900" i="45"/>
  <c r="F900" i="45" s="1"/>
  <c r="G80" i="42"/>
  <c r="I490" i="42"/>
  <c r="H490" i="42"/>
  <c r="G736" i="42"/>
  <c r="H982" i="42"/>
  <c r="G1228" i="42"/>
  <c r="K162" i="45"/>
  <c r="G162" i="45" s="1"/>
  <c r="G818" i="42"/>
  <c r="L408" i="45"/>
  <c r="H408" i="45" s="1"/>
  <c r="H654" i="42"/>
  <c r="H1228" i="42"/>
  <c r="K654" i="45"/>
  <c r="G654" i="45" s="1"/>
  <c r="G572" i="42"/>
  <c r="K572" i="45"/>
  <c r="G572" i="45" s="1"/>
  <c r="I654" i="42"/>
  <c r="G88" i="41"/>
  <c r="E88" i="41"/>
  <c r="H88" i="41"/>
  <c r="F88" i="41"/>
  <c r="D89" i="41"/>
  <c r="L161" i="61"/>
  <c r="H161" i="61" s="1"/>
  <c r="J79" i="61"/>
  <c r="F79" i="61" s="1"/>
  <c r="J899" i="61"/>
  <c r="F899" i="61" s="1"/>
  <c r="L899" i="61"/>
  <c r="H899" i="61" s="1"/>
  <c r="K653" i="61"/>
  <c r="G653" i="61" s="1"/>
  <c r="J653" i="61"/>
  <c r="F653" i="61" s="1"/>
  <c r="L653" i="61"/>
  <c r="H653" i="61" s="1"/>
  <c r="K79" i="61"/>
  <c r="G79" i="61" s="1"/>
  <c r="J325" i="61"/>
  <c r="F325" i="61" s="1"/>
  <c r="L571" i="61"/>
  <c r="H571" i="61" s="1"/>
  <c r="J489" i="61"/>
  <c r="F489" i="61" s="1"/>
  <c r="L243" i="61"/>
  <c r="H243" i="61" s="1"/>
  <c r="K325" i="61"/>
  <c r="G325" i="61" s="1"/>
  <c r="L817" i="61"/>
  <c r="H817" i="61" s="1"/>
  <c r="K735" i="61"/>
  <c r="G735" i="61" s="1"/>
  <c r="K817" i="61"/>
  <c r="G817" i="61" s="1"/>
  <c r="L79" i="61"/>
  <c r="H79" i="61" s="1"/>
  <c r="K161" i="61"/>
  <c r="G161" i="61" s="1"/>
  <c r="J735" i="61"/>
  <c r="F735" i="61" s="1"/>
  <c r="L407" i="61"/>
  <c r="H407" i="61" s="1"/>
  <c r="K899" i="61"/>
  <c r="G899" i="61" s="1"/>
  <c r="J243" i="61"/>
  <c r="F243" i="61" s="1"/>
  <c r="K571" i="61"/>
  <c r="G571" i="61" s="1"/>
  <c r="J817" i="61"/>
  <c r="F817" i="61" s="1"/>
  <c r="K407" i="61"/>
  <c r="G407" i="61" s="1"/>
  <c r="J161" i="61"/>
  <c r="F161" i="61" s="1"/>
  <c r="L735" i="61"/>
  <c r="H735" i="61" s="1"/>
  <c r="L489" i="61"/>
  <c r="H489" i="61" s="1"/>
  <c r="J407" i="61"/>
  <c r="F407" i="61" s="1"/>
  <c r="J571" i="61"/>
  <c r="F571" i="61" s="1"/>
  <c r="K489" i="61"/>
  <c r="G489" i="61" s="1"/>
  <c r="K243" i="61"/>
  <c r="G243" i="61" s="1"/>
  <c r="L325" i="61"/>
  <c r="H325" i="61" s="1"/>
  <c r="T87" i="41"/>
  <c r="J87" i="41"/>
  <c r="N87" i="41"/>
  <c r="M87" i="41"/>
  <c r="Q87" i="41"/>
  <c r="O87" i="41"/>
  <c r="S87" i="41"/>
  <c r="I87" i="41"/>
  <c r="R87" i="41"/>
  <c r="P87" i="41"/>
  <c r="H325" i="63"/>
  <c r="F243" i="63"/>
  <c r="H489" i="63"/>
  <c r="F571" i="63"/>
  <c r="G489" i="63"/>
  <c r="H243" i="63"/>
  <c r="H79" i="63"/>
  <c r="F489" i="63"/>
  <c r="F161" i="63"/>
  <c r="F79" i="63"/>
  <c r="G243" i="63"/>
  <c r="F325" i="63"/>
  <c r="G407" i="63"/>
  <c r="F407" i="63"/>
  <c r="H571" i="63"/>
  <c r="G571" i="63"/>
  <c r="G161" i="63"/>
  <c r="H407" i="63"/>
  <c r="G325" i="63"/>
  <c r="G79" i="63"/>
  <c r="H161" i="63"/>
  <c r="M79" i="50"/>
  <c r="I79" i="50" s="1"/>
  <c r="L161" i="55"/>
  <c r="H161" i="55" s="1"/>
  <c r="M79" i="57"/>
  <c r="I79" i="57" s="1"/>
  <c r="K79" i="53"/>
  <c r="G79" i="53" s="1"/>
  <c r="K79" i="59"/>
  <c r="G79" i="59" s="1"/>
  <c r="L243" i="50"/>
  <c r="H243" i="50" s="1"/>
  <c r="M325" i="50"/>
  <c r="I325" i="50" s="1"/>
  <c r="M325" i="52"/>
  <c r="I325" i="52" s="1"/>
  <c r="L161" i="50"/>
  <c r="H161" i="50" s="1"/>
  <c r="K161" i="57"/>
  <c r="G161" i="57" s="1"/>
  <c r="L161" i="52"/>
  <c r="H161" i="52" s="1"/>
  <c r="K243" i="55"/>
  <c r="G243" i="55" s="1"/>
  <c r="M407" i="55"/>
  <c r="I407" i="55" s="1"/>
  <c r="L407" i="59"/>
  <c r="H407" i="59" s="1"/>
  <c r="L243" i="54"/>
  <c r="H243" i="54" s="1"/>
  <c r="K407" i="52"/>
  <c r="G407" i="52" s="1"/>
  <c r="K489" i="59"/>
  <c r="G489" i="59" s="1"/>
  <c r="K489" i="55"/>
  <c r="G489" i="55" s="1"/>
  <c r="K571" i="50"/>
  <c r="G571" i="50" s="1"/>
  <c r="M489" i="55"/>
  <c r="I489" i="55" s="1"/>
  <c r="L325" i="58"/>
  <c r="H325" i="58" s="1"/>
  <c r="L571" i="56"/>
  <c r="H571" i="56" s="1"/>
  <c r="M489" i="56"/>
  <c r="I489" i="56" s="1"/>
  <c r="M571" i="51"/>
  <c r="I571" i="51" s="1"/>
  <c r="K489" i="57"/>
  <c r="G489" i="57" s="1"/>
  <c r="L571" i="58"/>
  <c r="H571" i="58" s="1"/>
  <c r="K79" i="56"/>
  <c r="G79" i="56" s="1"/>
  <c r="K243" i="50"/>
  <c r="G243" i="50" s="1"/>
  <c r="K161" i="54"/>
  <c r="G161" i="54" s="1"/>
  <c r="L243" i="57"/>
  <c r="H243" i="57" s="1"/>
  <c r="M325" i="58"/>
  <c r="I325" i="58" s="1"/>
  <c r="L571" i="53"/>
  <c r="H571" i="53" s="1"/>
  <c r="K571" i="58"/>
  <c r="G571" i="58" s="1"/>
  <c r="M79" i="52"/>
  <c r="I79" i="52" s="1"/>
  <c r="L161" i="51"/>
  <c r="H161" i="51" s="1"/>
  <c r="K325" i="52"/>
  <c r="G325" i="52" s="1"/>
  <c r="K407" i="50"/>
  <c r="G407" i="50" s="1"/>
  <c r="L571" i="55"/>
  <c r="H571" i="55" s="1"/>
  <c r="L489" i="51"/>
  <c r="H489" i="51" s="1"/>
  <c r="L79" i="58"/>
  <c r="H79" i="58" s="1"/>
  <c r="K243" i="52"/>
  <c r="G243" i="52" s="1"/>
  <c r="M243" i="55"/>
  <c r="I243" i="55" s="1"/>
  <c r="K243" i="54"/>
  <c r="G243" i="54" s="1"/>
  <c r="L489" i="55"/>
  <c r="H489" i="55" s="1"/>
  <c r="L407" i="58"/>
  <c r="H407" i="58" s="1"/>
  <c r="L79" i="51"/>
  <c r="H79" i="51" s="1"/>
  <c r="M243" i="59"/>
  <c r="I243" i="59" s="1"/>
  <c r="K325" i="56"/>
  <c r="G325" i="56" s="1"/>
  <c r="L489" i="52"/>
  <c r="H489" i="52" s="1"/>
  <c r="M325" i="57"/>
  <c r="I325" i="57" s="1"/>
  <c r="K489" i="54"/>
  <c r="G489" i="54" s="1"/>
  <c r="M243" i="51"/>
  <c r="I243" i="51" s="1"/>
  <c r="L79" i="56"/>
  <c r="H79" i="56" s="1"/>
  <c r="K161" i="53"/>
  <c r="G161" i="53" s="1"/>
  <c r="L79" i="55"/>
  <c r="H79" i="55" s="1"/>
  <c r="M79" i="58"/>
  <c r="I79" i="58" s="1"/>
  <c r="K243" i="53"/>
  <c r="G243" i="53" s="1"/>
  <c r="K161" i="50"/>
  <c r="G161" i="50" s="1"/>
  <c r="K161" i="59"/>
  <c r="G161" i="59" s="1"/>
  <c r="M243" i="53"/>
  <c r="I243" i="53" s="1"/>
  <c r="L161" i="57"/>
  <c r="H161" i="57" s="1"/>
  <c r="L161" i="59"/>
  <c r="H161" i="59" s="1"/>
  <c r="M243" i="52"/>
  <c r="I243" i="52" s="1"/>
  <c r="L407" i="50"/>
  <c r="H407" i="50" s="1"/>
  <c r="M243" i="54"/>
  <c r="I243" i="54" s="1"/>
  <c r="L325" i="53"/>
  <c r="H325" i="53" s="1"/>
  <c r="K489" i="50"/>
  <c r="G489" i="50" s="1"/>
  <c r="K489" i="52"/>
  <c r="G489" i="52" s="1"/>
  <c r="M407" i="53"/>
  <c r="I407" i="53" s="1"/>
  <c r="L407" i="53"/>
  <c r="H407" i="53" s="1"/>
  <c r="L325" i="54"/>
  <c r="H325" i="54" s="1"/>
  <c r="L325" i="57"/>
  <c r="H325" i="57" s="1"/>
  <c r="M407" i="54"/>
  <c r="I407" i="54" s="1"/>
  <c r="K489" i="53"/>
  <c r="G489" i="53" s="1"/>
  <c r="L489" i="56"/>
  <c r="H489" i="56" s="1"/>
  <c r="K571" i="54"/>
  <c r="G571" i="54" s="1"/>
  <c r="M489" i="57"/>
  <c r="I489" i="57" s="1"/>
  <c r="L161" i="53"/>
  <c r="H161" i="53" s="1"/>
  <c r="L325" i="59"/>
  <c r="H325" i="59" s="1"/>
  <c r="M325" i="56"/>
  <c r="I325" i="56" s="1"/>
  <c r="K325" i="58"/>
  <c r="G325" i="58" s="1"/>
  <c r="M489" i="50"/>
  <c r="I489" i="50" s="1"/>
  <c r="K571" i="51"/>
  <c r="G571" i="51" s="1"/>
  <c r="M161" i="55"/>
  <c r="I161" i="55" s="1"/>
  <c r="M161" i="57"/>
  <c r="I161" i="57" s="1"/>
  <c r="M161" i="52"/>
  <c r="I161" i="52" s="1"/>
  <c r="L325" i="51"/>
  <c r="H325" i="51" s="1"/>
  <c r="L407" i="56"/>
  <c r="H407" i="56" s="1"/>
  <c r="K571" i="53"/>
  <c r="G571" i="53" s="1"/>
  <c r="L489" i="57"/>
  <c r="H489" i="57" s="1"/>
  <c r="M79" i="53"/>
  <c r="I79" i="53" s="1"/>
  <c r="L161" i="56"/>
  <c r="H161" i="56" s="1"/>
  <c r="K325" i="55"/>
  <c r="G325" i="55" s="1"/>
  <c r="K407" i="59"/>
  <c r="G407" i="59" s="1"/>
  <c r="M571" i="59"/>
  <c r="I571" i="59" s="1"/>
  <c r="M489" i="51"/>
  <c r="I489" i="51" s="1"/>
  <c r="M571" i="54"/>
  <c r="I571" i="54" s="1"/>
  <c r="M79" i="54"/>
  <c r="I79" i="54" s="1"/>
  <c r="K79" i="51"/>
  <c r="G79" i="51" s="1"/>
  <c r="K243" i="56"/>
  <c r="G243" i="56" s="1"/>
  <c r="M161" i="59"/>
  <c r="I161" i="59" s="1"/>
  <c r="M325" i="51"/>
  <c r="I325" i="51" s="1"/>
  <c r="K571" i="59"/>
  <c r="G571" i="59" s="1"/>
  <c r="K571" i="56"/>
  <c r="G571" i="56" s="1"/>
  <c r="L243" i="51"/>
  <c r="H243" i="51" s="1"/>
  <c r="L79" i="54"/>
  <c r="H79" i="54" s="1"/>
  <c r="L79" i="57"/>
  <c r="H79" i="57" s="1"/>
  <c r="M79" i="59"/>
  <c r="I79" i="59" s="1"/>
  <c r="L79" i="53"/>
  <c r="H79" i="53" s="1"/>
  <c r="M325" i="59"/>
  <c r="I325" i="59" s="1"/>
  <c r="K325" i="50"/>
  <c r="G325" i="50" s="1"/>
  <c r="L243" i="56"/>
  <c r="H243" i="56" s="1"/>
  <c r="K325" i="59"/>
  <c r="G325" i="59" s="1"/>
  <c r="L161" i="54"/>
  <c r="H161" i="54" s="1"/>
  <c r="M161" i="54"/>
  <c r="I161" i="54" s="1"/>
  <c r="M325" i="55"/>
  <c r="I325" i="55" s="1"/>
  <c r="K407" i="55"/>
  <c r="G407" i="55" s="1"/>
  <c r="K243" i="58"/>
  <c r="G243" i="58" s="1"/>
  <c r="K243" i="57"/>
  <c r="G243" i="57" s="1"/>
  <c r="K407" i="53"/>
  <c r="G407" i="53" s="1"/>
  <c r="M407" i="51"/>
  <c r="I407" i="51" s="1"/>
  <c r="M407" i="56"/>
  <c r="I407" i="56" s="1"/>
  <c r="L571" i="59"/>
  <c r="H571" i="59" s="1"/>
  <c r="M489" i="59"/>
  <c r="I489" i="59" s="1"/>
  <c r="L571" i="52"/>
  <c r="H571" i="52" s="1"/>
  <c r="M407" i="58"/>
  <c r="I407" i="58" s="1"/>
  <c r="M407" i="57"/>
  <c r="I407" i="57" s="1"/>
  <c r="L571" i="51"/>
  <c r="H571" i="51" s="1"/>
  <c r="L571" i="57"/>
  <c r="H571" i="57" s="1"/>
  <c r="L489" i="54"/>
  <c r="H489" i="54" s="1"/>
  <c r="L79" i="52"/>
  <c r="H79" i="52" s="1"/>
  <c r="L243" i="52"/>
  <c r="H243" i="52" s="1"/>
  <c r="L243" i="55"/>
  <c r="H243" i="55" s="1"/>
  <c r="M407" i="59"/>
  <c r="I407" i="59" s="1"/>
  <c r="M571" i="55"/>
  <c r="I571" i="55" s="1"/>
  <c r="M489" i="53"/>
  <c r="I489" i="53" s="1"/>
  <c r="K79" i="54"/>
  <c r="G79" i="54" s="1"/>
  <c r="M161" i="53"/>
  <c r="I161" i="53" s="1"/>
  <c r="L325" i="50"/>
  <c r="H325" i="50" s="1"/>
  <c r="L243" i="58"/>
  <c r="H243" i="58" s="1"/>
  <c r="M325" i="54"/>
  <c r="I325" i="54" s="1"/>
  <c r="K407" i="54"/>
  <c r="G407" i="54" s="1"/>
  <c r="M489" i="54"/>
  <c r="I489" i="54" s="1"/>
  <c r="M79" i="56"/>
  <c r="I79" i="56" s="1"/>
  <c r="K79" i="52"/>
  <c r="G79" i="52" s="1"/>
  <c r="L243" i="53"/>
  <c r="H243" i="53" s="1"/>
  <c r="K325" i="53"/>
  <c r="G325" i="53" s="1"/>
  <c r="M571" i="50"/>
  <c r="I571" i="50" s="1"/>
  <c r="K407" i="58"/>
  <c r="G407" i="58" s="1"/>
  <c r="L489" i="58"/>
  <c r="H489" i="58" s="1"/>
  <c r="K79" i="58"/>
  <c r="G79" i="58" s="1"/>
  <c r="M243" i="50"/>
  <c r="I243" i="50" s="1"/>
  <c r="K161" i="56"/>
  <c r="G161" i="56" s="1"/>
  <c r="M243" i="57"/>
  <c r="I243" i="57" s="1"/>
  <c r="L489" i="50"/>
  <c r="H489" i="50" s="1"/>
  <c r="M571" i="53"/>
  <c r="I571" i="53" s="1"/>
  <c r="M571" i="57"/>
  <c r="I571" i="57" s="1"/>
  <c r="K243" i="51"/>
  <c r="G243" i="51" s="1"/>
  <c r="K161" i="55"/>
  <c r="G161" i="55" s="1"/>
  <c r="M161" i="58"/>
  <c r="I161" i="58" s="1"/>
  <c r="L79" i="59"/>
  <c r="H79" i="59" s="1"/>
  <c r="K79" i="55"/>
  <c r="G79" i="55" s="1"/>
  <c r="M161" i="56"/>
  <c r="I161" i="56" s="1"/>
  <c r="M161" i="51"/>
  <c r="I161" i="51" s="1"/>
  <c r="K161" i="51"/>
  <c r="G161" i="51" s="1"/>
  <c r="K243" i="59"/>
  <c r="G243" i="59" s="1"/>
  <c r="L325" i="55"/>
  <c r="H325" i="55" s="1"/>
  <c r="K161" i="52"/>
  <c r="G161" i="52" s="1"/>
  <c r="L407" i="52"/>
  <c r="H407" i="52" s="1"/>
  <c r="M243" i="58"/>
  <c r="I243" i="58" s="1"/>
  <c r="M325" i="53"/>
  <c r="I325" i="53" s="1"/>
  <c r="K325" i="51"/>
  <c r="G325" i="51" s="1"/>
  <c r="K407" i="56"/>
  <c r="G407" i="56" s="1"/>
  <c r="L571" i="50"/>
  <c r="H571" i="50" s="1"/>
  <c r="K325" i="54"/>
  <c r="G325" i="54" s="1"/>
  <c r="M571" i="52"/>
  <c r="I571" i="52" s="1"/>
  <c r="K407" i="51"/>
  <c r="G407" i="51" s="1"/>
  <c r="K489" i="56"/>
  <c r="G489" i="56" s="1"/>
  <c r="K407" i="57"/>
  <c r="G407" i="57" s="1"/>
  <c r="L489" i="53"/>
  <c r="H489" i="53" s="1"/>
  <c r="L407" i="54"/>
  <c r="H407" i="54" s="1"/>
  <c r="K571" i="57"/>
  <c r="G571" i="57" s="1"/>
  <c r="M571" i="58"/>
  <c r="I571" i="58" s="1"/>
  <c r="M79" i="51"/>
  <c r="I79" i="51" s="1"/>
  <c r="K161" i="58"/>
  <c r="G161" i="58" s="1"/>
  <c r="M161" i="50"/>
  <c r="I161" i="50" s="1"/>
  <c r="L407" i="55"/>
  <c r="H407" i="55" s="1"/>
  <c r="L407" i="51"/>
  <c r="H407" i="51" s="1"/>
  <c r="M571" i="56"/>
  <c r="I571" i="56" s="1"/>
  <c r="M489" i="58"/>
  <c r="I489" i="58" s="1"/>
  <c r="K79" i="57"/>
  <c r="G79" i="57" s="1"/>
  <c r="L243" i="59"/>
  <c r="H243" i="59" s="1"/>
  <c r="L325" i="56"/>
  <c r="H325" i="56" s="1"/>
  <c r="M489" i="52"/>
  <c r="I489" i="52" s="1"/>
  <c r="K325" i="57"/>
  <c r="G325" i="57" s="1"/>
  <c r="L407" i="57"/>
  <c r="H407" i="57" s="1"/>
  <c r="K79" i="50"/>
  <c r="G79" i="50" s="1"/>
  <c r="M79" i="55"/>
  <c r="I79" i="55" s="1"/>
  <c r="L325" i="52"/>
  <c r="H325" i="52" s="1"/>
  <c r="M407" i="50"/>
  <c r="I407" i="50" s="1"/>
  <c r="L489" i="59"/>
  <c r="H489" i="59" s="1"/>
  <c r="K571" i="52"/>
  <c r="G571" i="52" s="1"/>
  <c r="L571" i="54"/>
  <c r="H571" i="54" s="1"/>
  <c r="L79" i="50"/>
  <c r="H79" i="50" s="1"/>
  <c r="L161" i="58"/>
  <c r="H161" i="58" s="1"/>
  <c r="M243" i="56"/>
  <c r="I243" i="56" s="1"/>
  <c r="M407" i="52"/>
  <c r="I407" i="52" s="1"/>
  <c r="K571" i="55"/>
  <c r="G571" i="55" s="1"/>
  <c r="K489" i="51"/>
  <c r="G489" i="51" s="1"/>
  <c r="K489" i="58"/>
  <c r="G489" i="58" s="1"/>
  <c r="K162" i="50" l="1"/>
  <c r="G162" i="50" s="1"/>
  <c r="K162" i="56"/>
  <c r="G162" i="56" s="1"/>
  <c r="M80" i="50"/>
  <c r="I80" i="50" s="1"/>
  <c r="K80" i="58"/>
  <c r="G80" i="58" s="1"/>
  <c r="M162" i="55"/>
  <c r="I162" i="55" s="1"/>
  <c r="L162" i="51"/>
  <c r="H162" i="51" s="1"/>
  <c r="K80" i="53"/>
  <c r="G80" i="53" s="1"/>
  <c r="K162" i="59"/>
  <c r="G162" i="59" s="1"/>
  <c r="K162" i="52"/>
  <c r="G162" i="52" s="1"/>
  <c r="L162" i="53"/>
  <c r="H162" i="53" s="1"/>
  <c r="K244" i="57"/>
  <c r="G244" i="57" s="1"/>
  <c r="L326" i="52"/>
  <c r="H326" i="52" s="1"/>
  <c r="K244" i="54"/>
  <c r="G244" i="54" s="1"/>
  <c r="K326" i="55"/>
  <c r="G326" i="55" s="1"/>
  <c r="L408" i="52"/>
  <c r="H408" i="52" s="1"/>
  <c r="M408" i="53"/>
  <c r="I408" i="53" s="1"/>
  <c r="M326" i="58"/>
  <c r="I326" i="58" s="1"/>
  <c r="K490" i="51"/>
  <c r="G490" i="51" s="1"/>
  <c r="M572" i="51"/>
  <c r="I572" i="51" s="1"/>
  <c r="K408" i="56"/>
  <c r="G408" i="56" s="1"/>
  <c r="K490" i="56"/>
  <c r="G490" i="56" s="1"/>
  <c r="L490" i="55"/>
  <c r="H490" i="55" s="1"/>
  <c r="L490" i="53"/>
  <c r="H490" i="53" s="1"/>
  <c r="K408" i="54"/>
  <c r="G408" i="54" s="1"/>
  <c r="M490" i="59"/>
  <c r="I490" i="59" s="1"/>
  <c r="M572" i="54"/>
  <c r="I572" i="54" s="1"/>
  <c r="L490" i="54"/>
  <c r="H490" i="54" s="1"/>
  <c r="L80" i="51"/>
  <c r="H80" i="51" s="1"/>
  <c r="L244" i="52"/>
  <c r="H244" i="52" s="1"/>
  <c r="K244" i="55"/>
  <c r="G244" i="55" s="1"/>
  <c r="M244" i="59"/>
  <c r="I244" i="59" s="1"/>
  <c r="L572" i="57"/>
  <c r="H572" i="57" s="1"/>
  <c r="L490" i="56"/>
  <c r="H490" i="56" s="1"/>
  <c r="K80" i="50"/>
  <c r="G80" i="50" s="1"/>
  <c r="K80" i="55"/>
  <c r="G80" i="55" s="1"/>
  <c r="K326" i="52"/>
  <c r="G326" i="52" s="1"/>
  <c r="M408" i="51"/>
  <c r="I408" i="51" s="1"/>
  <c r="K408" i="55"/>
  <c r="G408" i="55" s="1"/>
  <c r="K572" i="50"/>
  <c r="G572" i="50" s="1"/>
  <c r="M572" i="59"/>
  <c r="I572" i="59" s="1"/>
  <c r="L80" i="57"/>
  <c r="H80" i="57" s="1"/>
  <c r="L162" i="59"/>
  <c r="H162" i="59" s="1"/>
  <c r="L244" i="51"/>
  <c r="H244" i="51" s="1"/>
  <c r="M408" i="57"/>
  <c r="I408" i="57" s="1"/>
  <c r="K572" i="52"/>
  <c r="G572" i="52" s="1"/>
  <c r="K572" i="56"/>
  <c r="G572" i="56" s="1"/>
  <c r="L162" i="56"/>
  <c r="H162" i="56" s="1"/>
  <c r="L162" i="58"/>
  <c r="H162" i="58" s="1"/>
  <c r="M162" i="59"/>
  <c r="I162" i="59" s="1"/>
  <c r="K408" i="51"/>
  <c r="G408" i="51" s="1"/>
  <c r="M490" i="52"/>
  <c r="I490" i="52" s="1"/>
  <c r="M572" i="55"/>
  <c r="I572" i="55" s="1"/>
  <c r="M162" i="50"/>
  <c r="I162" i="50" s="1"/>
  <c r="K244" i="52"/>
  <c r="G244" i="52" s="1"/>
  <c r="L80" i="59"/>
  <c r="H80" i="59" s="1"/>
  <c r="K80" i="51"/>
  <c r="G80" i="51" s="1"/>
  <c r="L80" i="58"/>
  <c r="H80" i="58" s="1"/>
  <c r="M80" i="52"/>
  <c r="I80" i="52" s="1"/>
  <c r="K244" i="50"/>
  <c r="G244" i="50" s="1"/>
  <c r="K162" i="53"/>
  <c r="G162" i="53" s="1"/>
  <c r="K162" i="54"/>
  <c r="G162" i="54" s="1"/>
  <c r="M326" i="57"/>
  <c r="I326" i="57" s="1"/>
  <c r="M326" i="51"/>
  <c r="I326" i="51" s="1"/>
  <c r="K326" i="50"/>
  <c r="G326" i="50" s="1"/>
  <c r="M326" i="56"/>
  <c r="I326" i="56" s="1"/>
  <c r="K408" i="57"/>
  <c r="G408" i="57" s="1"/>
  <c r="L244" i="59"/>
  <c r="H244" i="59" s="1"/>
  <c r="M408" i="55"/>
  <c r="I408" i="55" s="1"/>
  <c r="L490" i="51"/>
  <c r="H490" i="51" s="1"/>
  <c r="K326" i="59"/>
  <c r="G326" i="59" s="1"/>
  <c r="L408" i="56"/>
  <c r="H408" i="56" s="1"/>
  <c r="K490" i="52"/>
  <c r="G490" i="52" s="1"/>
  <c r="L572" i="53"/>
  <c r="H572" i="53" s="1"/>
  <c r="L572" i="56"/>
  <c r="H572" i="56" s="1"/>
  <c r="L408" i="54"/>
  <c r="H408" i="54" s="1"/>
  <c r="L572" i="55"/>
  <c r="H572" i="55" s="1"/>
  <c r="L572" i="59"/>
  <c r="H572" i="59" s="1"/>
  <c r="M490" i="54"/>
  <c r="I490" i="54" s="1"/>
  <c r="K80" i="59"/>
  <c r="G80" i="59" s="1"/>
  <c r="L244" i="53"/>
  <c r="H244" i="53" s="1"/>
  <c r="L244" i="54"/>
  <c r="H244" i="54" s="1"/>
  <c r="L408" i="50"/>
  <c r="H408" i="50" s="1"/>
  <c r="M572" i="52"/>
  <c r="I572" i="52" s="1"/>
  <c r="L408" i="59"/>
  <c r="H408" i="59" s="1"/>
  <c r="L80" i="56"/>
  <c r="H80" i="56" s="1"/>
  <c r="L80" i="55"/>
  <c r="H80" i="55" s="1"/>
  <c r="M244" i="57"/>
  <c r="I244" i="57" s="1"/>
  <c r="M408" i="52"/>
  <c r="I408" i="52" s="1"/>
  <c r="K490" i="57"/>
  <c r="G490" i="57" s="1"/>
  <c r="M408" i="54"/>
  <c r="I408" i="54" s="1"/>
  <c r="L490" i="58"/>
  <c r="H490" i="58" s="1"/>
  <c r="M80" i="58"/>
  <c r="I80" i="58" s="1"/>
  <c r="M162" i="54"/>
  <c r="I162" i="54" s="1"/>
  <c r="L326" i="50"/>
  <c r="H326" i="50" s="1"/>
  <c r="L408" i="55"/>
  <c r="H408" i="55" s="1"/>
  <c r="M572" i="53"/>
  <c r="I572" i="53" s="1"/>
  <c r="L490" i="50"/>
  <c r="H490" i="50" s="1"/>
  <c r="M162" i="57"/>
  <c r="I162" i="57" s="1"/>
  <c r="K80" i="52"/>
  <c r="G80" i="52" s="1"/>
  <c r="M244" i="56"/>
  <c r="I244" i="56" s="1"/>
  <c r="K244" i="59"/>
  <c r="G244" i="59" s="1"/>
  <c r="L326" i="58"/>
  <c r="H326" i="58" s="1"/>
  <c r="K408" i="58"/>
  <c r="G408" i="58" s="1"/>
  <c r="L572" i="58"/>
  <c r="H572" i="58" s="1"/>
  <c r="M80" i="51"/>
  <c r="I80" i="51" s="1"/>
  <c r="M244" i="52"/>
  <c r="I244" i="52" s="1"/>
  <c r="K80" i="56"/>
  <c r="G80" i="56" s="1"/>
  <c r="L80" i="53"/>
  <c r="H80" i="53" s="1"/>
  <c r="K162" i="57"/>
  <c r="G162" i="57" s="1"/>
  <c r="K162" i="58"/>
  <c r="G162" i="58" s="1"/>
  <c r="M244" i="50"/>
  <c r="I244" i="50" s="1"/>
  <c r="M244" i="53"/>
  <c r="I244" i="53" s="1"/>
  <c r="L162" i="54"/>
  <c r="H162" i="54" s="1"/>
  <c r="L244" i="56"/>
  <c r="H244" i="56" s="1"/>
  <c r="M244" i="51"/>
  <c r="I244" i="51" s="1"/>
  <c r="M244" i="58"/>
  <c r="I244" i="58" s="1"/>
  <c r="M326" i="53"/>
  <c r="I326" i="53" s="1"/>
  <c r="L408" i="51"/>
  <c r="H408" i="51" s="1"/>
  <c r="L326" i="53"/>
  <c r="H326" i="53" s="1"/>
  <c r="M490" i="51"/>
  <c r="I490" i="51" s="1"/>
  <c r="L490" i="57"/>
  <c r="H490" i="57" s="1"/>
  <c r="K326" i="58"/>
  <c r="G326" i="58" s="1"/>
  <c r="L490" i="52"/>
  <c r="H490" i="52" s="1"/>
  <c r="L326" i="54"/>
  <c r="H326" i="54" s="1"/>
  <c r="L408" i="58"/>
  <c r="H408" i="58" s="1"/>
  <c r="M572" i="50"/>
  <c r="I572" i="50" s="1"/>
  <c r="M490" i="53"/>
  <c r="I490" i="53" s="1"/>
  <c r="K490" i="53"/>
  <c r="G490" i="53" s="1"/>
  <c r="L572" i="54"/>
  <c r="H572" i="54" s="1"/>
  <c r="K572" i="58"/>
  <c r="G572" i="58" s="1"/>
  <c r="M80" i="56"/>
  <c r="I80" i="56" s="1"/>
  <c r="L80" i="52"/>
  <c r="H80" i="52" s="1"/>
  <c r="K244" i="56"/>
  <c r="G244" i="56" s="1"/>
  <c r="L408" i="57"/>
  <c r="H408" i="57" s="1"/>
  <c r="K572" i="57"/>
  <c r="G572" i="57" s="1"/>
  <c r="K490" i="55"/>
  <c r="G490" i="55" s="1"/>
  <c r="K572" i="59"/>
  <c r="G572" i="59" s="1"/>
  <c r="L80" i="54"/>
  <c r="H80" i="54" s="1"/>
  <c r="M162" i="52"/>
  <c r="I162" i="52" s="1"/>
  <c r="L244" i="58"/>
  <c r="H244" i="58" s="1"/>
  <c r="L408" i="53"/>
  <c r="H408" i="53" s="1"/>
  <c r="K326" i="54"/>
  <c r="G326" i="54" s="1"/>
  <c r="K408" i="59"/>
  <c r="G408" i="59" s="1"/>
  <c r="L162" i="55"/>
  <c r="H162" i="55" s="1"/>
  <c r="M80" i="57"/>
  <c r="I80" i="57" s="1"/>
  <c r="L244" i="57"/>
  <c r="H244" i="57" s="1"/>
  <c r="L326" i="55"/>
  <c r="H326" i="55" s="1"/>
  <c r="M408" i="56"/>
  <c r="I408" i="56" s="1"/>
  <c r="L572" i="50"/>
  <c r="H572" i="50" s="1"/>
  <c r="K572" i="54"/>
  <c r="G572" i="54" s="1"/>
  <c r="L162" i="50"/>
  <c r="H162" i="50" s="1"/>
  <c r="M80" i="54"/>
  <c r="I80" i="54" s="1"/>
  <c r="K326" i="57"/>
  <c r="G326" i="57" s="1"/>
  <c r="M244" i="55"/>
  <c r="I244" i="55" s="1"/>
  <c r="M408" i="50"/>
  <c r="I408" i="50" s="1"/>
  <c r="K572" i="51"/>
  <c r="G572" i="51" s="1"/>
  <c r="K490" i="50"/>
  <c r="G490" i="50" s="1"/>
  <c r="M490" i="58"/>
  <c r="I490" i="58" s="1"/>
  <c r="L80" i="50"/>
  <c r="H80" i="50" s="1"/>
  <c r="M80" i="59"/>
  <c r="I80" i="59" s="1"/>
  <c r="K162" i="55"/>
  <c r="G162" i="55" s="1"/>
  <c r="K80" i="57"/>
  <c r="G80" i="57" s="1"/>
  <c r="K162" i="51"/>
  <c r="G162" i="51" s="1"/>
  <c r="M80" i="55"/>
  <c r="I80" i="55" s="1"/>
  <c r="L244" i="50"/>
  <c r="H244" i="50" s="1"/>
  <c r="M162" i="53"/>
  <c r="I162" i="53" s="1"/>
  <c r="K326" i="51"/>
  <c r="G326" i="51" s="1"/>
  <c r="L162" i="52"/>
  <c r="H162" i="52" s="1"/>
  <c r="M326" i="52"/>
  <c r="I326" i="52" s="1"/>
  <c r="M326" i="50"/>
  <c r="I326" i="50" s="1"/>
  <c r="M244" i="54"/>
  <c r="I244" i="54" s="1"/>
  <c r="K408" i="52"/>
  <c r="G408" i="52" s="1"/>
  <c r="K244" i="58"/>
  <c r="G244" i="58" s="1"/>
  <c r="M490" i="57"/>
  <c r="I490" i="57" s="1"/>
  <c r="K408" i="50"/>
  <c r="G408" i="50" s="1"/>
  <c r="L572" i="51"/>
  <c r="H572" i="51" s="1"/>
  <c r="M326" i="54"/>
  <c r="I326" i="54" s="1"/>
  <c r="L572" i="52"/>
  <c r="H572" i="52" s="1"/>
  <c r="M490" i="55"/>
  <c r="I490" i="55" s="1"/>
  <c r="M490" i="50"/>
  <c r="I490" i="50" s="1"/>
  <c r="M490" i="56"/>
  <c r="I490" i="56" s="1"/>
  <c r="M408" i="59"/>
  <c r="I408" i="59" s="1"/>
  <c r="M572" i="58"/>
  <c r="I572" i="58" s="1"/>
  <c r="K490" i="58"/>
  <c r="G490" i="58" s="1"/>
  <c r="M162" i="51"/>
  <c r="I162" i="51" s="1"/>
  <c r="M162" i="58"/>
  <c r="I162" i="58" s="1"/>
  <c r="K244" i="51"/>
  <c r="G244" i="51" s="1"/>
  <c r="K326" i="53"/>
  <c r="G326" i="53" s="1"/>
  <c r="K408" i="53"/>
  <c r="G408" i="53" s="1"/>
  <c r="M572" i="56"/>
  <c r="I572" i="56" s="1"/>
  <c r="L490" i="59"/>
  <c r="H490" i="59" s="1"/>
  <c r="M80" i="53"/>
  <c r="I80" i="53" s="1"/>
  <c r="L326" i="57"/>
  <c r="H326" i="57" s="1"/>
  <c r="L326" i="51"/>
  <c r="H326" i="51" s="1"/>
  <c r="M326" i="55"/>
  <c r="I326" i="55" s="1"/>
  <c r="M572" i="57"/>
  <c r="I572" i="57" s="1"/>
  <c r="K572" i="55"/>
  <c r="G572" i="55" s="1"/>
  <c r="M162" i="56"/>
  <c r="I162" i="56" s="1"/>
  <c r="L162" i="57"/>
  <c r="H162" i="57" s="1"/>
  <c r="L244" i="55"/>
  <c r="H244" i="55" s="1"/>
  <c r="L326" i="56"/>
  <c r="H326" i="56" s="1"/>
  <c r="L326" i="59"/>
  <c r="H326" i="59" s="1"/>
  <c r="K572" i="53"/>
  <c r="G572" i="53" s="1"/>
  <c r="K490" i="54"/>
  <c r="G490" i="54" s="1"/>
  <c r="K80" i="54"/>
  <c r="G80" i="54" s="1"/>
  <c r="K244" i="53"/>
  <c r="G244" i="53" s="1"/>
  <c r="K326" i="56"/>
  <c r="G326" i="56" s="1"/>
  <c r="M326" i="59"/>
  <c r="I326" i="59" s="1"/>
  <c r="M408" i="58"/>
  <c r="I408" i="58" s="1"/>
  <c r="K490" i="59"/>
  <c r="G490" i="59" s="1"/>
  <c r="M79" i="48"/>
  <c r="I79" i="48" s="1"/>
  <c r="M325" i="48"/>
  <c r="I325" i="48" s="1"/>
  <c r="K571" i="48"/>
  <c r="G571" i="48" s="1"/>
  <c r="K243" i="48"/>
  <c r="G243" i="48" s="1"/>
  <c r="K79" i="48"/>
  <c r="G79" i="48" s="1"/>
  <c r="M161" i="48"/>
  <c r="I161" i="48" s="1"/>
  <c r="K325" i="48"/>
  <c r="G325" i="48" s="1"/>
  <c r="L489" i="48"/>
  <c r="H489" i="48" s="1"/>
  <c r="M571" i="48"/>
  <c r="I571" i="48" s="1"/>
  <c r="L79" i="48"/>
  <c r="H79" i="48" s="1"/>
  <c r="L325" i="48"/>
  <c r="H325" i="48" s="1"/>
  <c r="K161" i="48"/>
  <c r="G161" i="48" s="1"/>
  <c r="L407" i="48"/>
  <c r="H407" i="48" s="1"/>
  <c r="K489" i="48"/>
  <c r="G489" i="48" s="1"/>
  <c r="M407" i="48"/>
  <c r="I407" i="48" s="1"/>
  <c r="L571" i="48"/>
  <c r="H571" i="48" s="1"/>
  <c r="M489" i="48"/>
  <c r="I489" i="48" s="1"/>
  <c r="L161" i="48"/>
  <c r="H161" i="48" s="1"/>
  <c r="K407" i="48"/>
  <c r="G407" i="48" s="1"/>
  <c r="M243" i="48"/>
  <c r="I243" i="48" s="1"/>
  <c r="L243" i="48"/>
  <c r="H243" i="48" s="1"/>
  <c r="L87" i="41"/>
  <c r="K87" i="41"/>
  <c r="G1473" i="42"/>
  <c r="H1719" i="42"/>
  <c r="I1883" i="42"/>
  <c r="G2047" i="42"/>
  <c r="G1391" i="42"/>
  <c r="H1883" i="42"/>
  <c r="I1473" i="42"/>
  <c r="H1309" i="42"/>
  <c r="H1473" i="42"/>
  <c r="I1719" i="42"/>
  <c r="H2047" i="42"/>
  <c r="I1801" i="42"/>
  <c r="G1801" i="42"/>
  <c r="G1965" i="42"/>
  <c r="H1637" i="42"/>
  <c r="G1309" i="42"/>
  <c r="G1555" i="42"/>
  <c r="G1719" i="42"/>
  <c r="I2047" i="42"/>
  <c r="I1555" i="42"/>
  <c r="H1965" i="42"/>
  <c r="I1637" i="42"/>
  <c r="I1309" i="42"/>
  <c r="H1555" i="42"/>
  <c r="H1801" i="42"/>
  <c r="I1965" i="42"/>
  <c r="H1391" i="42"/>
  <c r="G1637" i="42"/>
  <c r="I1391" i="42"/>
  <c r="G1883" i="42"/>
  <c r="M161" i="47"/>
  <c r="I161" i="47" s="1"/>
  <c r="K161" i="49"/>
  <c r="G161" i="49" s="1"/>
  <c r="L407" i="47"/>
  <c r="H407" i="47" s="1"/>
  <c r="L571" i="47"/>
  <c r="H571" i="47" s="1"/>
  <c r="K571" i="49"/>
  <c r="G571" i="49" s="1"/>
  <c r="M79" i="49"/>
  <c r="I79" i="49" s="1"/>
  <c r="M325" i="49"/>
  <c r="I325" i="49" s="1"/>
  <c r="L161" i="49"/>
  <c r="H161" i="49" s="1"/>
  <c r="K161" i="47"/>
  <c r="G161" i="47" s="1"/>
  <c r="M407" i="49"/>
  <c r="I407" i="49" s="1"/>
  <c r="M243" i="47"/>
  <c r="I243" i="47" s="1"/>
  <c r="L79" i="49"/>
  <c r="H79" i="49" s="1"/>
  <c r="M161" i="49"/>
  <c r="I161" i="49" s="1"/>
  <c r="K407" i="47"/>
  <c r="G407" i="47" s="1"/>
  <c r="M489" i="47"/>
  <c r="I489" i="47" s="1"/>
  <c r="M489" i="49"/>
  <c r="I489" i="49" s="1"/>
  <c r="K243" i="47"/>
  <c r="G243" i="47" s="1"/>
  <c r="L571" i="49"/>
  <c r="H571" i="49" s="1"/>
  <c r="K571" i="47"/>
  <c r="G571" i="47" s="1"/>
  <c r="L243" i="47"/>
  <c r="H243" i="47" s="1"/>
  <c r="M407" i="47"/>
  <c r="I407" i="47" s="1"/>
  <c r="K79" i="49"/>
  <c r="G79" i="49" s="1"/>
  <c r="K325" i="47"/>
  <c r="G325" i="47" s="1"/>
  <c r="M243" i="49"/>
  <c r="I243" i="49" s="1"/>
  <c r="K489" i="47"/>
  <c r="G489" i="47" s="1"/>
  <c r="M571" i="49"/>
  <c r="I571" i="49" s="1"/>
  <c r="L325" i="49"/>
  <c r="H325" i="49" s="1"/>
  <c r="L79" i="47"/>
  <c r="H79" i="47" s="1"/>
  <c r="K489" i="49"/>
  <c r="G489" i="49" s="1"/>
  <c r="K325" i="49"/>
  <c r="G325" i="49" s="1"/>
  <c r="M571" i="47"/>
  <c r="I571" i="47" s="1"/>
  <c r="M79" i="47"/>
  <c r="I79" i="47" s="1"/>
  <c r="L325" i="47"/>
  <c r="H325" i="47" s="1"/>
  <c r="L243" i="49"/>
  <c r="H243" i="49" s="1"/>
  <c r="L489" i="47"/>
  <c r="H489" i="47" s="1"/>
  <c r="L489" i="49"/>
  <c r="H489" i="49" s="1"/>
  <c r="M325" i="47"/>
  <c r="I325" i="47" s="1"/>
  <c r="K79" i="47"/>
  <c r="G79" i="47" s="1"/>
  <c r="L407" i="49"/>
  <c r="H407" i="49" s="1"/>
  <c r="K243" i="49"/>
  <c r="G243" i="49" s="1"/>
  <c r="L161" i="47"/>
  <c r="H161" i="47" s="1"/>
  <c r="K407" i="49"/>
  <c r="G407" i="49" s="1"/>
  <c r="J326" i="61"/>
  <c r="F326" i="61" s="1"/>
  <c r="J244" i="61"/>
  <c r="F244" i="61" s="1"/>
  <c r="L80" i="61"/>
  <c r="H80" i="61" s="1"/>
  <c r="J654" i="61"/>
  <c r="F654" i="61" s="1"/>
  <c r="J490" i="61"/>
  <c r="F490" i="61" s="1"/>
  <c r="J900" i="61"/>
  <c r="F900" i="61" s="1"/>
  <c r="K572" i="61"/>
  <c r="G572" i="61" s="1"/>
  <c r="L244" i="61"/>
  <c r="H244" i="61" s="1"/>
  <c r="J818" i="61"/>
  <c r="F818" i="61" s="1"/>
  <c r="K326" i="61"/>
  <c r="G326" i="61" s="1"/>
  <c r="L162" i="61"/>
  <c r="H162" i="61" s="1"/>
  <c r="K244" i="61"/>
  <c r="G244" i="61" s="1"/>
  <c r="K736" i="61"/>
  <c r="G736" i="61" s="1"/>
  <c r="K490" i="61"/>
  <c r="G490" i="61" s="1"/>
  <c r="L408" i="61"/>
  <c r="H408" i="61" s="1"/>
  <c r="L736" i="61"/>
  <c r="H736" i="61" s="1"/>
  <c r="L900" i="61"/>
  <c r="H900" i="61" s="1"/>
  <c r="K408" i="61"/>
  <c r="G408" i="61" s="1"/>
  <c r="K162" i="61"/>
  <c r="G162" i="61" s="1"/>
  <c r="L572" i="61"/>
  <c r="H572" i="61" s="1"/>
  <c r="J736" i="61"/>
  <c r="F736" i="61" s="1"/>
  <c r="J572" i="61"/>
  <c r="F572" i="61" s="1"/>
  <c r="L654" i="61"/>
  <c r="H654" i="61" s="1"/>
  <c r="K818" i="61"/>
  <c r="G818" i="61" s="1"/>
  <c r="L490" i="61"/>
  <c r="H490" i="61" s="1"/>
  <c r="L326" i="61"/>
  <c r="H326" i="61" s="1"/>
  <c r="J162" i="61"/>
  <c r="F162" i="61" s="1"/>
  <c r="L818" i="61"/>
  <c r="H818" i="61" s="1"/>
  <c r="K900" i="61"/>
  <c r="G900" i="61" s="1"/>
  <c r="J408" i="61"/>
  <c r="F408" i="61" s="1"/>
  <c r="K80" i="61"/>
  <c r="G80" i="61" s="1"/>
  <c r="J80" i="61"/>
  <c r="F80" i="61" s="1"/>
  <c r="K654" i="61"/>
  <c r="G654" i="61" s="1"/>
  <c r="T88" i="41"/>
  <c r="R88" i="41"/>
  <c r="O88" i="41"/>
  <c r="M88" i="41"/>
  <c r="S88" i="41"/>
  <c r="N88" i="41"/>
  <c r="J88" i="41"/>
  <c r="P88" i="41"/>
  <c r="I88" i="41"/>
  <c r="Q88" i="41"/>
  <c r="F80" i="63"/>
  <c r="G490" i="63"/>
  <c r="H244" i="63"/>
  <c r="F408" i="63"/>
  <c r="H162" i="63"/>
  <c r="F244" i="63"/>
  <c r="F162" i="63"/>
  <c r="G80" i="63"/>
  <c r="F572" i="63"/>
  <c r="G326" i="63"/>
  <c r="H490" i="63"/>
  <c r="H80" i="63"/>
  <c r="F326" i="63"/>
  <c r="H408" i="63"/>
  <c r="G408" i="63"/>
  <c r="H326" i="63"/>
  <c r="G572" i="63"/>
  <c r="G244" i="63"/>
  <c r="F490" i="63"/>
  <c r="G162" i="63"/>
  <c r="H572" i="63"/>
  <c r="L491" i="45"/>
  <c r="H491" i="45" s="1"/>
  <c r="J573" i="45"/>
  <c r="F573" i="45" s="1"/>
  <c r="J491" i="45"/>
  <c r="F491" i="45" s="1"/>
  <c r="J409" i="45"/>
  <c r="F409" i="45" s="1"/>
  <c r="G81" i="42"/>
  <c r="H327" i="42"/>
  <c r="H245" i="42"/>
  <c r="H737" i="42"/>
  <c r="H983" i="42"/>
  <c r="G1147" i="42"/>
  <c r="J245" i="45"/>
  <c r="F245" i="45" s="1"/>
  <c r="G409" i="42"/>
  <c r="L573" i="45"/>
  <c r="H573" i="45" s="1"/>
  <c r="G901" i="42"/>
  <c r="K245" i="45"/>
  <c r="G245" i="45" s="1"/>
  <c r="I573" i="42"/>
  <c r="L737" i="45"/>
  <c r="H737" i="45" s="1"/>
  <c r="G737" i="42"/>
  <c r="K573" i="45"/>
  <c r="G573" i="45" s="1"/>
  <c r="L163" i="45"/>
  <c r="H163" i="45" s="1"/>
  <c r="L409" i="45"/>
  <c r="H409" i="45" s="1"/>
  <c r="K737" i="45"/>
  <c r="G737" i="45" s="1"/>
  <c r="H81" i="42"/>
  <c r="H409" i="42"/>
  <c r="I409" i="42"/>
  <c r="I737" i="42"/>
  <c r="I983" i="42"/>
  <c r="G1229" i="42"/>
  <c r="L81" i="45"/>
  <c r="H81" i="45" s="1"/>
  <c r="H491" i="42"/>
  <c r="J819" i="45"/>
  <c r="F819" i="45" s="1"/>
  <c r="I245" i="42"/>
  <c r="H1065" i="42"/>
  <c r="J655" i="45"/>
  <c r="F655" i="45" s="1"/>
  <c r="G163" i="42"/>
  <c r="L819" i="45"/>
  <c r="H819" i="45" s="1"/>
  <c r="I81" i="42"/>
  <c r="H901" i="42"/>
  <c r="J163" i="45"/>
  <c r="F163" i="45" s="1"/>
  <c r="L327" i="45"/>
  <c r="H327" i="45" s="1"/>
  <c r="K655" i="45"/>
  <c r="G655" i="45" s="1"/>
  <c r="K327" i="45"/>
  <c r="G327" i="45" s="1"/>
  <c r="H655" i="42"/>
  <c r="I163" i="42"/>
  <c r="I491" i="42"/>
  <c r="I819" i="42"/>
  <c r="G983" i="42"/>
  <c r="I1229" i="42"/>
  <c r="L245" i="45"/>
  <c r="H245" i="45" s="1"/>
  <c r="I655" i="42"/>
  <c r="G1065" i="42"/>
  <c r="K409" i="45"/>
  <c r="G409" i="45" s="1"/>
  <c r="H163" i="42"/>
  <c r="K491" i="45"/>
  <c r="G491" i="45" s="1"/>
  <c r="G655" i="42"/>
  <c r="H1147" i="42"/>
  <c r="L655" i="45"/>
  <c r="H655" i="45" s="1"/>
  <c r="G491" i="42"/>
  <c r="I1147" i="42"/>
  <c r="J901" i="45"/>
  <c r="F901" i="45" s="1"/>
  <c r="J737" i="45"/>
  <c r="F737" i="45" s="1"/>
  <c r="K163" i="45"/>
  <c r="G163" i="45" s="1"/>
  <c r="K81" i="45"/>
  <c r="G81" i="45" s="1"/>
  <c r="G327" i="42"/>
  <c r="G245" i="42"/>
  <c r="H573" i="42"/>
  <c r="G819" i="42"/>
  <c r="I1065" i="42"/>
  <c r="H1229" i="42"/>
  <c r="J327" i="45"/>
  <c r="F327" i="45" s="1"/>
  <c r="H819" i="42"/>
  <c r="K901" i="45"/>
  <c r="G901" i="45" s="1"/>
  <c r="I327" i="42"/>
  <c r="L901" i="45"/>
  <c r="H901" i="45" s="1"/>
  <c r="J81" i="45"/>
  <c r="F81" i="45" s="1"/>
  <c r="I901" i="42"/>
  <c r="K819" i="45"/>
  <c r="G819" i="45" s="1"/>
  <c r="G573" i="42"/>
  <c r="E89" i="41"/>
  <c r="H89" i="41"/>
  <c r="G89" i="41"/>
  <c r="D90" i="41"/>
  <c r="F89" i="41"/>
  <c r="J492" i="45" l="1"/>
  <c r="F492" i="45" s="1"/>
  <c r="K164" i="45"/>
  <c r="G164" i="45" s="1"/>
  <c r="J656" i="45"/>
  <c r="F656" i="45" s="1"/>
  <c r="J902" i="45"/>
  <c r="F902" i="45" s="1"/>
  <c r="I164" i="42"/>
  <c r="I328" i="42"/>
  <c r="I574" i="42"/>
  <c r="H738" i="42"/>
  <c r="I984" i="42"/>
  <c r="I1230" i="42"/>
  <c r="J246" i="45"/>
  <c r="F246" i="45" s="1"/>
  <c r="H410" i="42"/>
  <c r="G1066" i="42"/>
  <c r="L246" i="45"/>
  <c r="H246" i="45" s="1"/>
  <c r="I492" i="42"/>
  <c r="J328" i="45"/>
  <c r="F328" i="45" s="1"/>
  <c r="H246" i="42"/>
  <c r="I1148" i="42"/>
  <c r="K574" i="45"/>
  <c r="G574" i="45" s="1"/>
  <c r="G492" i="42"/>
  <c r="G984" i="42"/>
  <c r="L738" i="45"/>
  <c r="H738" i="45" s="1"/>
  <c r="L328" i="45"/>
  <c r="H328" i="45" s="1"/>
  <c r="K246" i="45"/>
  <c r="G246" i="45" s="1"/>
  <c r="L656" i="45"/>
  <c r="H656" i="45" s="1"/>
  <c r="G164" i="42"/>
  <c r="G328" i="42"/>
  <c r="H574" i="42"/>
  <c r="G820" i="42"/>
  <c r="H984" i="42"/>
  <c r="G1230" i="42"/>
  <c r="J574" i="45"/>
  <c r="F574" i="45" s="1"/>
  <c r="H656" i="42"/>
  <c r="L164" i="45"/>
  <c r="H164" i="45" s="1"/>
  <c r="I246" i="42"/>
  <c r="H1148" i="42"/>
  <c r="L492" i="45"/>
  <c r="H492" i="45" s="1"/>
  <c r="G738" i="42"/>
  <c r="K410" i="45"/>
  <c r="G410" i="45" s="1"/>
  <c r="H328" i="42"/>
  <c r="K328" i="45"/>
  <c r="G328" i="45" s="1"/>
  <c r="J410" i="45"/>
  <c r="F410" i="45" s="1"/>
  <c r="L902" i="45"/>
  <c r="H902" i="45" s="1"/>
  <c r="K820" i="45"/>
  <c r="G820" i="45" s="1"/>
  <c r="H164" i="42"/>
  <c r="G410" i="42"/>
  <c r="G574" i="42"/>
  <c r="I820" i="42"/>
  <c r="I1066" i="42"/>
  <c r="H1230" i="42"/>
  <c r="L820" i="45"/>
  <c r="H820" i="45" s="1"/>
  <c r="G246" i="42"/>
  <c r="L82" i="45"/>
  <c r="H82" i="45" s="1"/>
  <c r="K492" i="45"/>
  <c r="G492" i="45" s="1"/>
  <c r="H902" i="42"/>
  <c r="J164" i="45"/>
  <c r="F164" i="45" s="1"/>
  <c r="H492" i="42"/>
  <c r="K82" i="45"/>
  <c r="G82" i="45" s="1"/>
  <c r="I82" i="42"/>
  <c r="G1148" i="42"/>
  <c r="L410" i="45"/>
  <c r="H410" i="45" s="1"/>
  <c r="L574" i="45"/>
  <c r="H574" i="45" s="1"/>
  <c r="K656" i="45"/>
  <c r="G656" i="45" s="1"/>
  <c r="J738" i="45"/>
  <c r="F738" i="45" s="1"/>
  <c r="G82" i="42"/>
  <c r="I410" i="42"/>
  <c r="I656" i="42"/>
  <c r="H820" i="42"/>
  <c r="H1066" i="42"/>
  <c r="J820" i="45"/>
  <c r="F820" i="45" s="1"/>
  <c r="G902" i="42"/>
  <c r="K902" i="45"/>
  <c r="G902" i="45" s="1"/>
  <c r="G656" i="42"/>
  <c r="J82" i="45"/>
  <c r="F82" i="45" s="1"/>
  <c r="H82" i="42"/>
  <c r="I902" i="42"/>
  <c r="K738" i="45"/>
  <c r="G738" i="45" s="1"/>
  <c r="I738" i="42"/>
  <c r="D91" i="41"/>
  <c r="F90" i="41"/>
  <c r="E90" i="41"/>
  <c r="H90" i="41"/>
  <c r="G90" i="41"/>
  <c r="K80" i="47"/>
  <c r="G80" i="47" s="1"/>
  <c r="K244" i="49"/>
  <c r="G244" i="49" s="1"/>
  <c r="K326" i="47"/>
  <c r="G326" i="47" s="1"/>
  <c r="K408" i="47"/>
  <c r="G408" i="47" s="1"/>
  <c r="L490" i="49"/>
  <c r="H490" i="49" s="1"/>
  <c r="K408" i="49"/>
  <c r="G408" i="49" s="1"/>
  <c r="M408" i="47"/>
  <c r="I408" i="47" s="1"/>
  <c r="M326" i="47"/>
  <c r="I326" i="47" s="1"/>
  <c r="K162" i="47"/>
  <c r="G162" i="47" s="1"/>
  <c r="M408" i="49"/>
  <c r="I408" i="49" s="1"/>
  <c r="M162" i="47"/>
  <c r="I162" i="47" s="1"/>
  <c r="L244" i="47"/>
  <c r="H244" i="47" s="1"/>
  <c r="L326" i="47"/>
  <c r="H326" i="47" s="1"/>
  <c r="M572" i="49"/>
  <c r="I572" i="49" s="1"/>
  <c r="K490" i="47"/>
  <c r="G490" i="47" s="1"/>
  <c r="L80" i="49"/>
  <c r="H80" i="49" s="1"/>
  <c r="K572" i="47"/>
  <c r="G572" i="47" s="1"/>
  <c r="K326" i="49"/>
  <c r="G326" i="49" s="1"/>
  <c r="L162" i="47"/>
  <c r="H162" i="47" s="1"/>
  <c r="K490" i="49"/>
  <c r="G490" i="49" s="1"/>
  <c r="M326" i="49"/>
  <c r="I326" i="49" s="1"/>
  <c r="M80" i="47"/>
  <c r="I80" i="47" s="1"/>
  <c r="M244" i="49"/>
  <c r="I244" i="49" s="1"/>
  <c r="L326" i="49"/>
  <c r="H326" i="49" s="1"/>
  <c r="L572" i="47"/>
  <c r="H572" i="47" s="1"/>
  <c r="K572" i="49"/>
  <c r="G572" i="49" s="1"/>
  <c r="L244" i="49"/>
  <c r="H244" i="49" s="1"/>
  <c r="M162" i="49"/>
  <c r="I162" i="49" s="1"/>
  <c r="L408" i="47"/>
  <c r="H408" i="47" s="1"/>
  <c r="M244" i="47"/>
  <c r="I244" i="47" s="1"/>
  <c r="L80" i="47"/>
  <c r="H80" i="47" s="1"/>
  <c r="M80" i="49"/>
  <c r="I80" i="49" s="1"/>
  <c r="K244" i="47"/>
  <c r="G244" i="47" s="1"/>
  <c r="L408" i="49"/>
  <c r="H408" i="49" s="1"/>
  <c r="L572" i="49"/>
  <c r="H572" i="49" s="1"/>
  <c r="M572" i="47"/>
  <c r="I572" i="47" s="1"/>
  <c r="L162" i="49"/>
  <c r="H162" i="49" s="1"/>
  <c r="M490" i="47"/>
  <c r="I490" i="47" s="1"/>
  <c r="K80" i="49"/>
  <c r="G80" i="49" s="1"/>
  <c r="L490" i="47"/>
  <c r="H490" i="47" s="1"/>
  <c r="K162" i="49"/>
  <c r="G162" i="49" s="1"/>
  <c r="M490" i="49"/>
  <c r="I490" i="49" s="1"/>
  <c r="G1310" i="42"/>
  <c r="I1556" i="42"/>
  <c r="G1720" i="42"/>
  <c r="H1966" i="42"/>
  <c r="I1638" i="42"/>
  <c r="G1638" i="42"/>
  <c r="H2048" i="42"/>
  <c r="I1310" i="42"/>
  <c r="G1556" i="42"/>
  <c r="I1802" i="42"/>
  <c r="I2048" i="42"/>
  <c r="I1884" i="42"/>
  <c r="I1474" i="42"/>
  <c r="H1884" i="42"/>
  <c r="H1474" i="42"/>
  <c r="I1392" i="42"/>
  <c r="H1556" i="42"/>
  <c r="H1802" i="42"/>
  <c r="G1966" i="42"/>
  <c r="H1392" i="42"/>
  <c r="H1720" i="42"/>
  <c r="H1310" i="42"/>
  <c r="G1392" i="42"/>
  <c r="H1638" i="42"/>
  <c r="G1802" i="42"/>
  <c r="G2048" i="42"/>
  <c r="I1966" i="42"/>
  <c r="G1884" i="42"/>
  <c r="G1474" i="42"/>
  <c r="I1720" i="42"/>
  <c r="L163" i="51"/>
  <c r="H163" i="51" s="1"/>
  <c r="L163" i="55"/>
  <c r="H163" i="55" s="1"/>
  <c r="L81" i="51"/>
  <c r="H81" i="51" s="1"/>
  <c r="M81" i="58"/>
  <c r="I81" i="58" s="1"/>
  <c r="K81" i="56"/>
  <c r="G81" i="56" s="1"/>
  <c r="M81" i="53"/>
  <c r="I81" i="53" s="1"/>
  <c r="L327" i="50"/>
  <c r="H327" i="50" s="1"/>
  <c r="M327" i="59"/>
  <c r="I327" i="59" s="1"/>
  <c r="M163" i="52"/>
  <c r="I163" i="52" s="1"/>
  <c r="L409" i="59"/>
  <c r="H409" i="59" s="1"/>
  <c r="L245" i="55"/>
  <c r="H245" i="55" s="1"/>
  <c r="M245" i="51"/>
  <c r="I245" i="51" s="1"/>
  <c r="L327" i="58"/>
  <c r="H327" i="58" s="1"/>
  <c r="M409" i="52"/>
  <c r="I409" i="52" s="1"/>
  <c r="K245" i="53"/>
  <c r="G245" i="53" s="1"/>
  <c r="M245" i="54"/>
  <c r="I245" i="54" s="1"/>
  <c r="M491" i="52"/>
  <c r="I491" i="52" s="1"/>
  <c r="K491" i="52"/>
  <c r="G491" i="52" s="1"/>
  <c r="L409" i="55"/>
  <c r="H409" i="55" s="1"/>
  <c r="L327" i="54"/>
  <c r="H327" i="54" s="1"/>
  <c r="M491" i="51"/>
  <c r="I491" i="51" s="1"/>
  <c r="K409" i="54"/>
  <c r="G409" i="54" s="1"/>
  <c r="K409" i="53"/>
  <c r="G409" i="53" s="1"/>
  <c r="K491" i="55"/>
  <c r="G491" i="55" s="1"/>
  <c r="K573" i="55"/>
  <c r="G573" i="55" s="1"/>
  <c r="K491" i="53"/>
  <c r="G491" i="53" s="1"/>
  <c r="M81" i="55"/>
  <c r="I81" i="55" s="1"/>
  <c r="L245" i="52"/>
  <c r="H245" i="52" s="1"/>
  <c r="M327" i="56"/>
  <c r="I327" i="56" s="1"/>
  <c r="L491" i="52"/>
  <c r="H491" i="52" s="1"/>
  <c r="K573" i="56"/>
  <c r="G573" i="56" s="1"/>
  <c r="K573" i="57"/>
  <c r="G573" i="57" s="1"/>
  <c r="M81" i="50"/>
  <c r="I81" i="50" s="1"/>
  <c r="M163" i="54"/>
  <c r="I163" i="54" s="1"/>
  <c r="K245" i="59"/>
  <c r="G245" i="59" s="1"/>
  <c r="M409" i="50"/>
  <c r="I409" i="50" s="1"/>
  <c r="K245" i="54"/>
  <c r="G245" i="54" s="1"/>
  <c r="L409" i="58"/>
  <c r="H409" i="58" s="1"/>
  <c r="M409" i="54"/>
  <c r="I409" i="54" s="1"/>
  <c r="K163" i="54"/>
  <c r="G163" i="54" s="1"/>
  <c r="L245" i="56"/>
  <c r="H245" i="56" s="1"/>
  <c r="K245" i="55"/>
  <c r="G245" i="55" s="1"/>
  <c r="L327" i="57"/>
  <c r="H327" i="57" s="1"/>
  <c r="K409" i="51"/>
  <c r="G409" i="51" s="1"/>
  <c r="M573" i="58"/>
  <c r="I573" i="58" s="1"/>
  <c r="M573" i="53"/>
  <c r="I573" i="53" s="1"/>
  <c r="M163" i="55"/>
  <c r="I163" i="55" s="1"/>
  <c r="L81" i="57"/>
  <c r="H81" i="57" s="1"/>
  <c r="L163" i="52"/>
  <c r="H163" i="52" s="1"/>
  <c r="M327" i="55"/>
  <c r="I327" i="55" s="1"/>
  <c r="L573" i="50"/>
  <c r="H573" i="50" s="1"/>
  <c r="M573" i="51"/>
  <c r="I573" i="51" s="1"/>
  <c r="L491" i="53"/>
  <c r="H491" i="53" s="1"/>
  <c r="L245" i="50"/>
  <c r="H245" i="50" s="1"/>
  <c r="L81" i="52"/>
  <c r="H81" i="52" s="1"/>
  <c r="M245" i="50"/>
  <c r="I245" i="50" s="1"/>
  <c r="K163" i="51"/>
  <c r="G163" i="51" s="1"/>
  <c r="K81" i="54"/>
  <c r="G81" i="54" s="1"/>
  <c r="L81" i="53"/>
  <c r="H81" i="53" s="1"/>
  <c r="K327" i="50"/>
  <c r="G327" i="50" s="1"/>
  <c r="M327" i="52"/>
  <c r="I327" i="52" s="1"/>
  <c r="M163" i="58"/>
  <c r="I163" i="58" s="1"/>
  <c r="M245" i="59"/>
  <c r="I245" i="59" s="1"/>
  <c r="L163" i="53"/>
  <c r="H163" i="53" s="1"/>
  <c r="L327" i="52"/>
  <c r="H327" i="52" s="1"/>
  <c r="M491" i="59"/>
  <c r="I491" i="59" s="1"/>
  <c r="K573" i="59"/>
  <c r="G573" i="59" s="1"/>
  <c r="L327" i="55"/>
  <c r="H327" i="55" s="1"/>
  <c r="L573" i="59"/>
  <c r="H573" i="59" s="1"/>
  <c r="M573" i="52"/>
  <c r="I573" i="52" s="1"/>
  <c r="K573" i="52"/>
  <c r="G573" i="52" s="1"/>
  <c r="M491" i="50"/>
  <c r="I491" i="50" s="1"/>
  <c r="K327" i="53"/>
  <c r="G327" i="53" s="1"/>
  <c r="L491" i="57"/>
  <c r="H491" i="57" s="1"/>
  <c r="M409" i="53"/>
  <c r="I409" i="53" s="1"/>
  <c r="K491" i="56"/>
  <c r="G491" i="56" s="1"/>
  <c r="M491" i="57"/>
  <c r="I491" i="57" s="1"/>
  <c r="M491" i="56"/>
  <c r="I491" i="56" s="1"/>
  <c r="M573" i="54"/>
  <c r="I573" i="54" s="1"/>
  <c r="K245" i="50"/>
  <c r="G245" i="50" s="1"/>
  <c r="L81" i="54"/>
  <c r="H81" i="54" s="1"/>
  <c r="M245" i="58"/>
  <c r="I245" i="58" s="1"/>
  <c r="K245" i="56"/>
  <c r="G245" i="56" s="1"/>
  <c r="M245" i="53"/>
  <c r="I245" i="53" s="1"/>
  <c r="M327" i="54"/>
  <c r="I327" i="54" s="1"/>
  <c r="L491" i="54"/>
  <c r="H491" i="54" s="1"/>
  <c r="M81" i="59"/>
  <c r="I81" i="59" s="1"/>
  <c r="M245" i="56"/>
  <c r="I245" i="56" s="1"/>
  <c r="L245" i="57"/>
  <c r="H245" i="57" s="1"/>
  <c r="K327" i="56"/>
  <c r="G327" i="56" s="1"/>
  <c r="L409" i="57"/>
  <c r="H409" i="57" s="1"/>
  <c r="L573" i="57"/>
  <c r="H573" i="57" s="1"/>
  <c r="M81" i="51"/>
  <c r="I81" i="51" s="1"/>
  <c r="K81" i="53"/>
  <c r="G81" i="53" s="1"/>
  <c r="M163" i="57"/>
  <c r="I163" i="57" s="1"/>
  <c r="K491" i="59"/>
  <c r="G491" i="59" s="1"/>
  <c r="M409" i="55"/>
  <c r="I409" i="55" s="1"/>
  <c r="K491" i="57"/>
  <c r="G491" i="57" s="1"/>
  <c r="K491" i="54"/>
  <c r="G491" i="54" s="1"/>
  <c r="M163" i="59"/>
  <c r="I163" i="59" s="1"/>
  <c r="K327" i="52"/>
  <c r="G327" i="52" s="1"/>
  <c r="K163" i="53"/>
  <c r="G163" i="53" s="1"/>
  <c r="L245" i="53"/>
  <c r="H245" i="53" s="1"/>
  <c r="L327" i="53"/>
  <c r="H327" i="53" s="1"/>
  <c r="L491" i="58"/>
  <c r="H491" i="58" s="1"/>
  <c r="L163" i="50"/>
  <c r="H163" i="50" s="1"/>
  <c r="K163" i="55"/>
  <c r="G163" i="55" s="1"/>
  <c r="K81" i="59"/>
  <c r="G81" i="59" s="1"/>
  <c r="L163" i="59"/>
  <c r="H163" i="59" s="1"/>
  <c r="K81" i="57"/>
  <c r="G81" i="57" s="1"/>
  <c r="K81" i="55"/>
  <c r="G81" i="55" s="1"/>
  <c r="K245" i="58"/>
  <c r="G245" i="58" s="1"/>
  <c r="K163" i="56"/>
  <c r="G163" i="56" s="1"/>
  <c r="M163" i="56"/>
  <c r="I163" i="56" s="1"/>
  <c r="K245" i="57"/>
  <c r="G245" i="57" s="1"/>
  <c r="K163" i="57"/>
  <c r="G163" i="57" s="1"/>
  <c r="M409" i="59"/>
  <c r="I409" i="59" s="1"/>
  <c r="K327" i="58"/>
  <c r="G327" i="58" s="1"/>
  <c r="L327" i="51"/>
  <c r="H327" i="51" s="1"/>
  <c r="L327" i="56"/>
  <c r="H327" i="56" s="1"/>
  <c r="L409" i="50"/>
  <c r="H409" i="50" s="1"/>
  <c r="K409" i="55"/>
  <c r="G409" i="55" s="1"/>
  <c r="K573" i="50"/>
  <c r="G573" i="50" s="1"/>
  <c r="M327" i="53"/>
  <c r="I327" i="53" s="1"/>
  <c r="M409" i="56"/>
  <c r="I409" i="56" s="1"/>
  <c r="K573" i="51"/>
  <c r="G573" i="51" s="1"/>
  <c r="K491" i="51"/>
  <c r="G491" i="51" s="1"/>
  <c r="M491" i="58"/>
  <c r="I491" i="58" s="1"/>
  <c r="M573" i="55"/>
  <c r="I573" i="55" s="1"/>
  <c r="M573" i="56"/>
  <c r="I573" i="56" s="1"/>
  <c r="L573" i="54"/>
  <c r="H573" i="54" s="1"/>
  <c r="L163" i="54"/>
  <c r="H163" i="54" s="1"/>
  <c r="M245" i="52"/>
  <c r="I245" i="52" s="1"/>
  <c r="K163" i="58"/>
  <c r="G163" i="58" s="1"/>
  <c r="L245" i="54"/>
  <c r="H245" i="54" s="1"/>
  <c r="K327" i="54"/>
  <c r="G327" i="54" s="1"/>
  <c r="K491" i="58"/>
  <c r="G491" i="58" s="1"/>
  <c r="M163" i="51"/>
  <c r="I163" i="51" s="1"/>
  <c r="L245" i="51"/>
  <c r="H245" i="51" s="1"/>
  <c r="L163" i="57"/>
  <c r="H163" i="57" s="1"/>
  <c r="K327" i="51"/>
  <c r="G327" i="51" s="1"/>
  <c r="M409" i="58"/>
  <c r="I409" i="58" s="1"/>
  <c r="L491" i="56"/>
  <c r="H491" i="56" s="1"/>
  <c r="K573" i="54"/>
  <c r="G573" i="54" s="1"/>
  <c r="L81" i="50"/>
  <c r="H81" i="50" s="1"/>
  <c r="K81" i="58"/>
  <c r="G81" i="58" s="1"/>
  <c r="L245" i="59"/>
  <c r="H245" i="59" s="1"/>
  <c r="K327" i="55"/>
  <c r="G327" i="55" s="1"/>
  <c r="K409" i="57"/>
  <c r="G409" i="57" s="1"/>
  <c r="K409" i="56"/>
  <c r="G409" i="56" s="1"/>
  <c r="K573" i="58"/>
  <c r="G573" i="58" s="1"/>
  <c r="M81" i="54"/>
  <c r="I81" i="54" s="1"/>
  <c r="K245" i="51"/>
  <c r="G245" i="51" s="1"/>
  <c r="M245" i="57"/>
  <c r="I245" i="57" s="1"/>
  <c r="K409" i="52"/>
  <c r="G409" i="52" s="1"/>
  <c r="L491" i="50"/>
  <c r="H491" i="50" s="1"/>
  <c r="L491" i="55"/>
  <c r="H491" i="55" s="1"/>
  <c r="K163" i="50"/>
  <c r="G163" i="50" s="1"/>
  <c r="M81" i="52"/>
  <c r="I81" i="52" s="1"/>
  <c r="L81" i="59"/>
  <c r="H81" i="59" s="1"/>
  <c r="L81" i="58"/>
  <c r="H81" i="58" s="1"/>
  <c r="L81" i="55"/>
  <c r="H81" i="55" s="1"/>
  <c r="M81" i="57"/>
  <c r="I81" i="57" s="1"/>
  <c r="K245" i="52"/>
  <c r="G245" i="52" s="1"/>
  <c r="K327" i="59"/>
  <c r="G327" i="59" s="1"/>
  <c r="L245" i="58"/>
  <c r="H245" i="58" s="1"/>
  <c r="M245" i="55"/>
  <c r="I245" i="55" s="1"/>
  <c r="L327" i="59"/>
  <c r="H327" i="59" s="1"/>
  <c r="L163" i="58"/>
  <c r="H163" i="58" s="1"/>
  <c r="L491" i="59"/>
  <c r="H491" i="59" s="1"/>
  <c r="M327" i="51"/>
  <c r="I327" i="51" s="1"/>
  <c r="M327" i="57"/>
  <c r="I327" i="57" s="1"/>
  <c r="M573" i="59"/>
  <c r="I573" i="59" s="1"/>
  <c r="M573" i="50"/>
  <c r="I573" i="50" s="1"/>
  <c r="K491" i="50"/>
  <c r="G491" i="50" s="1"/>
  <c r="L409" i="51"/>
  <c r="H409" i="51" s="1"/>
  <c r="M409" i="51"/>
  <c r="I409" i="51" s="1"/>
  <c r="M573" i="57"/>
  <c r="I573" i="57" s="1"/>
  <c r="M491" i="55"/>
  <c r="I491" i="55" s="1"/>
  <c r="L573" i="58"/>
  <c r="H573" i="58" s="1"/>
  <c r="L573" i="55"/>
  <c r="H573" i="55" s="1"/>
  <c r="L573" i="53"/>
  <c r="H573" i="53" s="1"/>
  <c r="K573" i="53"/>
  <c r="G573" i="53" s="1"/>
  <c r="K81" i="52"/>
  <c r="G81" i="52" s="1"/>
  <c r="M81" i="56"/>
  <c r="I81" i="56" s="1"/>
  <c r="M163" i="53"/>
  <c r="I163" i="53" s="1"/>
  <c r="L409" i="52"/>
  <c r="H409" i="52" s="1"/>
  <c r="M409" i="57"/>
  <c r="I409" i="57" s="1"/>
  <c r="L409" i="53"/>
  <c r="H409" i="53" s="1"/>
  <c r="M491" i="54"/>
  <c r="I491" i="54" s="1"/>
  <c r="M163" i="50"/>
  <c r="I163" i="50" s="1"/>
  <c r="K163" i="59"/>
  <c r="G163" i="59" s="1"/>
  <c r="L163" i="56"/>
  <c r="H163" i="56" s="1"/>
  <c r="M327" i="58"/>
  <c r="I327" i="58" s="1"/>
  <c r="L573" i="52"/>
  <c r="H573" i="52" s="1"/>
  <c r="L491" i="51"/>
  <c r="H491" i="51" s="1"/>
  <c r="M491" i="53"/>
  <c r="I491" i="53" s="1"/>
  <c r="K81" i="51"/>
  <c r="G81" i="51" s="1"/>
  <c r="M327" i="50"/>
  <c r="I327" i="50" s="1"/>
  <c r="K163" i="52"/>
  <c r="G163" i="52" s="1"/>
  <c r="K327" i="57"/>
  <c r="G327" i="57" s="1"/>
  <c r="L409" i="56"/>
  <c r="H409" i="56" s="1"/>
  <c r="L573" i="51"/>
  <c r="H573" i="51" s="1"/>
  <c r="K81" i="50"/>
  <c r="G81" i="50" s="1"/>
  <c r="L81" i="56"/>
  <c r="H81" i="56" s="1"/>
  <c r="K409" i="59"/>
  <c r="G409" i="59" s="1"/>
  <c r="K409" i="50"/>
  <c r="G409" i="50" s="1"/>
  <c r="K409" i="58"/>
  <c r="G409" i="58" s="1"/>
  <c r="L573" i="56"/>
  <c r="H573" i="56" s="1"/>
  <c r="L409" i="54"/>
  <c r="H409" i="54" s="1"/>
  <c r="G245" i="63"/>
  <c r="F81" i="63"/>
  <c r="F573" i="63"/>
  <c r="G573" i="63"/>
  <c r="F327" i="63"/>
  <c r="G163" i="63"/>
  <c r="F163" i="63"/>
  <c r="F409" i="63"/>
  <c r="H163" i="63"/>
  <c r="H409" i="63"/>
  <c r="F491" i="63"/>
  <c r="H327" i="63"/>
  <c r="G409" i="63"/>
  <c r="H245" i="63"/>
  <c r="G81" i="63"/>
  <c r="H81" i="63"/>
  <c r="H491" i="63"/>
  <c r="H573" i="63"/>
  <c r="F245" i="63"/>
  <c r="G491" i="63"/>
  <c r="G327" i="63"/>
  <c r="K737" i="61"/>
  <c r="G737" i="61" s="1"/>
  <c r="J409" i="61"/>
  <c r="F409" i="61" s="1"/>
  <c r="J655" i="61"/>
  <c r="F655" i="61" s="1"/>
  <c r="L655" i="61"/>
  <c r="H655" i="61" s="1"/>
  <c r="J327" i="61"/>
  <c r="F327" i="61" s="1"/>
  <c r="L163" i="61"/>
  <c r="H163" i="61" s="1"/>
  <c r="J81" i="61"/>
  <c r="F81" i="61" s="1"/>
  <c r="J901" i="61"/>
  <c r="F901" i="61" s="1"/>
  <c r="J737" i="61"/>
  <c r="F737" i="61" s="1"/>
  <c r="L81" i="61"/>
  <c r="H81" i="61" s="1"/>
  <c r="K327" i="61"/>
  <c r="G327" i="61" s="1"/>
  <c r="K819" i="61"/>
  <c r="G819" i="61" s="1"/>
  <c r="K245" i="61"/>
  <c r="G245" i="61" s="1"/>
  <c r="K655" i="61"/>
  <c r="G655" i="61" s="1"/>
  <c r="L737" i="61"/>
  <c r="H737" i="61" s="1"/>
  <c r="L491" i="61"/>
  <c r="H491" i="61" s="1"/>
  <c r="J245" i="61"/>
  <c r="F245" i="61" s="1"/>
  <c r="L573" i="61"/>
  <c r="H573" i="61" s="1"/>
  <c r="J819" i="61"/>
  <c r="F819" i="61" s="1"/>
  <c r="J163" i="61"/>
  <c r="F163" i="61" s="1"/>
  <c r="K409" i="61"/>
  <c r="G409" i="61" s="1"/>
  <c r="J491" i="61"/>
  <c r="F491" i="61" s="1"/>
  <c r="K901" i="61"/>
  <c r="G901" i="61" s="1"/>
  <c r="L819" i="61"/>
  <c r="H819" i="61" s="1"/>
  <c r="L409" i="61"/>
  <c r="H409" i="61" s="1"/>
  <c r="L245" i="61"/>
  <c r="H245" i="61" s="1"/>
  <c r="K573" i="61"/>
  <c r="G573" i="61" s="1"/>
  <c r="K81" i="61"/>
  <c r="G81" i="61" s="1"/>
  <c r="K491" i="61"/>
  <c r="G491" i="61" s="1"/>
  <c r="L901" i="61"/>
  <c r="H901" i="61" s="1"/>
  <c r="J573" i="61"/>
  <c r="F573" i="61" s="1"/>
  <c r="L327" i="61"/>
  <c r="H327" i="61" s="1"/>
  <c r="K163" i="61"/>
  <c r="G163" i="61" s="1"/>
  <c r="O89" i="41"/>
  <c r="P89" i="41"/>
  <c r="S89" i="41"/>
  <c r="N89" i="41"/>
  <c r="T89" i="41"/>
  <c r="M89" i="41"/>
  <c r="Q89" i="41"/>
  <c r="J89" i="41"/>
  <c r="R89" i="41"/>
  <c r="I89" i="41"/>
  <c r="K162" i="48"/>
  <c r="G162" i="48" s="1"/>
  <c r="M326" i="48"/>
  <c r="I326" i="48" s="1"/>
  <c r="K490" i="48"/>
  <c r="G490" i="48" s="1"/>
  <c r="L490" i="48"/>
  <c r="H490" i="48" s="1"/>
  <c r="M572" i="48"/>
  <c r="I572" i="48" s="1"/>
  <c r="L326" i="48"/>
  <c r="H326" i="48" s="1"/>
  <c r="K244" i="48"/>
  <c r="G244" i="48" s="1"/>
  <c r="M408" i="48"/>
  <c r="I408" i="48" s="1"/>
  <c r="M490" i="48"/>
  <c r="I490" i="48" s="1"/>
  <c r="K80" i="48"/>
  <c r="G80" i="48" s="1"/>
  <c r="K326" i="48"/>
  <c r="G326" i="48" s="1"/>
  <c r="M162" i="48"/>
  <c r="I162" i="48" s="1"/>
  <c r="L408" i="48"/>
  <c r="H408" i="48" s="1"/>
  <c r="L80" i="48"/>
  <c r="H80" i="48" s="1"/>
  <c r="M244" i="48"/>
  <c r="I244" i="48" s="1"/>
  <c r="L572" i="48"/>
  <c r="H572" i="48" s="1"/>
  <c r="L244" i="48"/>
  <c r="H244" i="48" s="1"/>
  <c r="L162" i="48"/>
  <c r="H162" i="48" s="1"/>
  <c r="K408" i="48"/>
  <c r="G408" i="48" s="1"/>
  <c r="M80" i="48"/>
  <c r="I80" i="48" s="1"/>
  <c r="K572" i="48"/>
  <c r="G572" i="48" s="1"/>
  <c r="L88" i="41"/>
  <c r="K88" i="41"/>
  <c r="K163" i="47" l="1"/>
  <c r="G163" i="47" s="1"/>
  <c r="M327" i="49"/>
  <c r="I327" i="49" s="1"/>
  <c r="L491" i="49"/>
  <c r="H491" i="49" s="1"/>
  <c r="L327" i="47"/>
  <c r="H327" i="47" s="1"/>
  <c r="L409" i="47"/>
  <c r="H409" i="47" s="1"/>
  <c r="L245" i="49"/>
  <c r="H245" i="49" s="1"/>
  <c r="K573" i="47"/>
  <c r="G573" i="47" s="1"/>
  <c r="M163" i="47"/>
  <c r="I163" i="47" s="1"/>
  <c r="K81" i="47"/>
  <c r="G81" i="47" s="1"/>
  <c r="M573" i="47"/>
  <c r="I573" i="47" s="1"/>
  <c r="L573" i="49"/>
  <c r="H573" i="49" s="1"/>
  <c r="M163" i="49"/>
  <c r="I163" i="49" s="1"/>
  <c r="K163" i="49"/>
  <c r="G163" i="49" s="1"/>
  <c r="K491" i="49"/>
  <c r="G491" i="49" s="1"/>
  <c r="M409" i="49"/>
  <c r="I409" i="49" s="1"/>
  <c r="K409" i="47"/>
  <c r="G409" i="47" s="1"/>
  <c r="M81" i="47"/>
  <c r="I81" i="47" s="1"/>
  <c r="M573" i="49"/>
  <c r="I573" i="49" s="1"/>
  <c r="L163" i="47"/>
  <c r="H163" i="47" s="1"/>
  <c r="M245" i="49"/>
  <c r="I245" i="49" s="1"/>
  <c r="L573" i="47"/>
  <c r="H573" i="47" s="1"/>
  <c r="L163" i="49"/>
  <c r="H163" i="49" s="1"/>
  <c r="L81" i="49"/>
  <c r="H81" i="49" s="1"/>
  <c r="K245" i="47"/>
  <c r="G245" i="47" s="1"/>
  <c r="M491" i="49"/>
  <c r="I491" i="49" s="1"/>
  <c r="K491" i="47"/>
  <c r="G491" i="47" s="1"/>
  <c r="L409" i="49"/>
  <c r="H409" i="49" s="1"/>
  <c r="K327" i="49"/>
  <c r="G327" i="49" s="1"/>
  <c r="L491" i="47"/>
  <c r="H491" i="47" s="1"/>
  <c r="K409" i="49"/>
  <c r="G409" i="49" s="1"/>
  <c r="L81" i="47"/>
  <c r="H81" i="47" s="1"/>
  <c r="M409" i="47"/>
  <c r="I409" i="47" s="1"/>
  <c r="L327" i="49"/>
  <c r="H327" i="49" s="1"/>
  <c r="M81" i="49"/>
  <c r="I81" i="49" s="1"/>
  <c r="M245" i="47"/>
  <c r="I245" i="47" s="1"/>
  <c r="M327" i="47"/>
  <c r="I327" i="47" s="1"/>
  <c r="M491" i="47"/>
  <c r="I491" i="47" s="1"/>
  <c r="K573" i="49"/>
  <c r="G573" i="49" s="1"/>
  <c r="L245" i="47"/>
  <c r="H245" i="47" s="1"/>
  <c r="K81" i="49"/>
  <c r="G81" i="49" s="1"/>
  <c r="K327" i="47"/>
  <c r="G327" i="47" s="1"/>
  <c r="K245" i="49"/>
  <c r="G245" i="49" s="1"/>
  <c r="I1393" i="42"/>
  <c r="G1557" i="42"/>
  <c r="G1803" i="42"/>
  <c r="I2049" i="42"/>
  <c r="H1475" i="42"/>
  <c r="G1721" i="42"/>
  <c r="H1557" i="42"/>
  <c r="I1967" i="42"/>
  <c r="H1393" i="42"/>
  <c r="G1639" i="42"/>
  <c r="I1803" i="42"/>
  <c r="G2049" i="42"/>
  <c r="H1721" i="42"/>
  <c r="G1311" i="42"/>
  <c r="I1721" i="42"/>
  <c r="I1557" i="42"/>
  <c r="G1393" i="42"/>
  <c r="H1639" i="42"/>
  <c r="H1885" i="42"/>
  <c r="H2049" i="42"/>
  <c r="G1885" i="42"/>
  <c r="I1475" i="42"/>
  <c r="H1967" i="42"/>
  <c r="I1311" i="42"/>
  <c r="G1475" i="42"/>
  <c r="I1639" i="42"/>
  <c r="I1885" i="42"/>
  <c r="G1967" i="42"/>
  <c r="H1311" i="42"/>
  <c r="H1803" i="42"/>
  <c r="M245" i="48"/>
  <c r="I245" i="48" s="1"/>
  <c r="L491" i="48"/>
  <c r="H491" i="48" s="1"/>
  <c r="L81" i="48"/>
  <c r="H81" i="48" s="1"/>
  <c r="M81" i="48"/>
  <c r="I81" i="48" s="1"/>
  <c r="K409" i="48"/>
  <c r="G409" i="48" s="1"/>
  <c r="K163" i="48"/>
  <c r="G163" i="48" s="1"/>
  <c r="K245" i="48"/>
  <c r="G245" i="48" s="1"/>
  <c r="K573" i="48"/>
  <c r="G573" i="48" s="1"/>
  <c r="K491" i="48"/>
  <c r="G491" i="48" s="1"/>
  <c r="L163" i="48"/>
  <c r="H163" i="48" s="1"/>
  <c r="M163" i="48"/>
  <c r="I163" i="48" s="1"/>
  <c r="L327" i="48"/>
  <c r="H327" i="48" s="1"/>
  <c r="L573" i="48"/>
  <c r="H573" i="48" s="1"/>
  <c r="M327" i="48"/>
  <c r="I327" i="48" s="1"/>
  <c r="L409" i="48"/>
  <c r="H409" i="48" s="1"/>
  <c r="K81" i="48"/>
  <c r="G81" i="48" s="1"/>
  <c r="K327" i="48"/>
  <c r="G327" i="48" s="1"/>
  <c r="M573" i="48"/>
  <c r="I573" i="48" s="1"/>
  <c r="M491" i="48"/>
  <c r="I491" i="48" s="1"/>
  <c r="M409" i="48"/>
  <c r="I409" i="48" s="1"/>
  <c r="L245" i="48"/>
  <c r="H245" i="48" s="1"/>
  <c r="K89" i="41"/>
  <c r="L89" i="41"/>
  <c r="M82" i="51"/>
  <c r="I82" i="51" s="1"/>
  <c r="K82" i="57"/>
  <c r="G82" i="57" s="1"/>
  <c r="L82" i="56"/>
  <c r="H82" i="56" s="1"/>
  <c r="M82" i="57"/>
  <c r="I82" i="57" s="1"/>
  <c r="K82" i="53"/>
  <c r="G82" i="53" s="1"/>
  <c r="M246" i="50"/>
  <c r="I246" i="50" s="1"/>
  <c r="M164" i="50"/>
  <c r="I164" i="50" s="1"/>
  <c r="L246" i="58"/>
  <c r="H246" i="58" s="1"/>
  <c r="K246" i="59"/>
  <c r="G246" i="59" s="1"/>
  <c r="L164" i="58"/>
  <c r="H164" i="58" s="1"/>
  <c r="M328" i="59"/>
  <c r="I328" i="59" s="1"/>
  <c r="M328" i="50"/>
  <c r="I328" i="50" s="1"/>
  <c r="L328" i="52"/>
  <c r="H328" i="52" s="1"/>
  <c r="M246" i="51"/>
  <c r="I246" i="51" s="1"/>
  <c r="M246" i="54"/>
  <c r="I246" i="54" s="1"/>
  <c r="M328" i="55"/>
  <c r="I328" i="55" s="1"/>
  <c r="M574" i="56"/>
  <c r="I574" i="56" s="1"/>
  <c r="K492" i="56"/>
  <c r="G492" i="56" s="1"/>
  <c r="L410" i="53"/>
  <c r="H410" i="53" s="1"/>
  <c r="M410" i="51"/>
  <c r="I410" i="51" s="1"/>
  <c r="M574" i="58"/>
  <c r="I574" i="58" s="1"/>
  <c r="L492" i="50"/>
  <c r="H492" i="50" s="1"/>
  <c r="L574" i="52"/>
  <c r="H574" i="52" s="1"/>
  <c r="K410" i="57"/>
  <c r="G410" i="57" s="1"/>
  <c r="L492" i="57"/>
  <c r="H492" i="57" s="1"/>
  <c r="L492" i="54"/>
  <c r="H492" i="54" s="1"/>
  <c r="M492" i="54"/>
  <c r="I492" i="54" s="1"/>
  <c r="M82" i="56"/>
  <c r="I82" i="56" s="1"/>
  <c r="M164" i="51"/>
  <c r="I164" i="51" s="1"/>
  <c r="K328" i="58"/>
  <c r="G328" i="58" s="1"/>
  <c r="M410" i="58"/>
  <c r="I410" i="58" s="1"/>
  <c r="M328" i="57"/>
  <c r="I328" i="57" s="1"/>
  <c r="M410" i="55"/>
  <c r="I410" i="55" s="1"/>
  <c r="K82" i="55"/>
  <c r="G82" i="55" s="1"/>
  <c r="L82" i="54"/>
  <c r="H82" i="54" s="1"/>
  <c r="K328" i="59"/>
  <c r="G328" i="59" s="1"/>
  <c r="M410" i="56"/>
  <c r="I410" i="56" s="1"/>
  <c r="L574" i="56"/>
  <c r="H574" i="56" s="1"/>
  <c r="L492" i="58"/>
  <c r="H492" i="58" s="1"/>
  <c r="M492" i="51"/>
  <c r="I492" i="51" s="1"/>
  <c r="M164" i="55"/>
  <c r="I164" i="55" s="1"/>
  <c r="M246" i="58"/>
  <c r="I246" i="58" s="1"/>
  <c r="K246" i="56"/>
  <c r="G246" i="56" s="1"/>
  <c r="L492" i="59"/>
  <c r="H492" i="59" s="1"/>
  <c r="L410" i="54"/>
  <c r="H410" i="54" s="1"/>
  <c r="M492" i="50"/>
  <c r="I492" i="50" s="1"/>
  <c r="M82" i="59"/>
  <c r="I82" i="59" s="1"/>
  <c r="L164" i="53"/>
  <c r="H164" i="53" s="1"/>
  <c r="M164" i="56"/>
  <c r="I164" i="56" s="1"/>
  <c r="L574" i="59"/>
  <c r="H574" i="59" s="1"/>
  <c r="L410" i="52"/>
  <c r="H410" i="52" s="1"/>
  <c r="K492" i="58"/>
  <c r="G492" i="58" s="1"/>
  <c r="L492" i="51"/>
  <c r="H492" i="51" s="1"/>
  <c r="M82" i="50"/>
  <c r="I82" i="50" s="1"/>
  <c r="K82" i="52"/>
  <c r="G82" i="52" s="1"/>
  <c r="L82" i="59"/>
  <c r="H82" i="59" s="1"/>
  <c r="L164" i="52"/>
  <c r="H164" i="52" s="1"/>
  <c r="M82" i="54"/>
  <c r="I82" i="54" s="1"/>
  <c r="K164" i="52"/>
  <c r="G164" i="52" s="1"/>
  <c r="M164" i="53"/>
  <c r="I164" i="53" s="1"/>
  <c r="M164" i="52"/>
  <c r="I164" i="52" s="1"/>
  <c r="K246" i="53"/>
  <c r="G246" i="53" s="1"/>
  <c r="L164" i="56"/>
  <c r="H164" i="56" s="1"/>
  <c r="L246" i="53"/>
  <c r="H246" i="53" s="1"/>
  <c r="L328" i="58"/>
  <c r="H328" i="58" s="1"/>
  <c r="M328" i="53"/>
  <c r="I328" i="53" s="1"/>
  <c r="L410" i="56"/>
  <c r="H410" i="56" s="1"/>
  <c r="M328" i="52"/>
  <c r="I328" i="52" s="1"/>
  <c r="K410" i="58"/>
  <c r="G410" i="58" s="1"/>
  <c r="L410" i="58"/>
  <c r="H410" i="58" s="1"/>
  <c r="K574" i="56"/>
  <c r="G574" i="56" s="1"/>
  <c r="L328" i="57"/>
  <c r="H328" i="57" s="1"/>
  <c r="K574" i="50"/>
  <c r="G574" i="50" s="1"/>
  <c r="K492" i="52"/>
  <c r="G492" i="52" s="1"/>
  <c r="L410" i="57"/>
  <c r="H410" i="57" s="1"/>
  <c r="K574" i="52"/>
  <c r="G574" i="52" s="1"/>
  <c r="K574" i="58"/>
  <c r="G574" i="58" s="1"/>
  <c r="M492" i="55"/>
  <c r="I492" i="55" s="1"/>
  <c r="M574" i="57"/>
  <c r="I574" i="57" s="1"/>
  <c r="K492" i="54"/>
  <c r="G492" i="54" s="1"/>
  <c r="K82" i="59"/>
  <c r="G82" i="59" s="1"/>
  <c r="K164" i="50"/>
  <c r="G164" i="50" s="1"/>
  <c r="K410" i="59"/>
  <c r="G410" i="59" s="1"/>
  <c r="M492" i="59"/>
  <c r="I492" i="59" s="1"/>
  <c r="L574" i="50"/>
  <c r="H574" i="50" s="1"/>
  <c r="L492" i="55"/>
  <c r="H492" i="55" s="1"/>
  <c r="K164" i="57"/>
  <c r="G164" i="57" s="1"/>
  <c r="K164" i="58"/>
  <c r="G164" i="58" s="1"/>
  <c r="K328" i="56"/>
  <c r="G328" i="56" s="1"/>
  <c r="M246" i="55"/>
  <c r="I246" i="55" s="1"/>
  <c r="M410" i="52"/>
  <c r="I410" i="52" s="1"/>
  <c r="K574" i="53"/>
  <c r="G574" i="53" s="1"/>
  <c r="L574" i="51"/>
  <c r="H574" i="51" s="1"/>
  <c r="L82" i="52"/>
  <c r="H82" i="52" s="1"/>
  <c r="K164" i="54"/>
  <c r="G164" i="54" s="1"/>
  <c r="L246" i="52"/>
  <c r="H246" i="52" s="1"/>
  <c r="L328" i="53"/>
  <c r="H328" i="53" s="1"/>
  <c r="K328" i="51"/>
  <c r="G328" i="51" s="1"/>
  <c r="L574" i="58"/>
  <c r="H574" i="58" s="1"/>
  <c r="K492" i="51"/>
  <c r="G492" i="51" s="1"/>
  <c r="M164" i="54"/>
  <c r="I164" i="54" s="1"/>
  <c r="M164" i="59"/>
  <c r="I164" i="59" s="1"/>
  <c r="K246" i="57"/>
  <c r="G246" i="57" s="1"/>
  <c r="M492" i="56"/>
  <c r="I492" i="56" s="1"/>
  <c r="M492" i="53"/>
  <c r="I492" i="53" s="1"/>
  <c r="M410" i="57"/>
  <c r="I410" i="57" s="1"/>
  <c r="K82" i="50"/>
  <c r="G82" i="50" s="1"/>
  <c r="M82" i="53"/>
  <c r="I82" i="53" s="1"/>
  <c r="K82" i="56"/>
  <c r="G82" i="56" s="1"/>
  <c r="K82" i="54"/>
  <c r="G82" i="54" s="1"/>
  <c r="L82" i="57"/>
  <c r="H82" i="57" s="1"/>
  <c r="L246" i="50"/>
  <c r="H246" i="50" s="1"/>
  <c r="L164" i="50"/>
  <c r="H164" i="50" s="1"/>
  <c r="L164" i="59"/>
  <c r="H164" i="59" s="1"/>
  <c r="M246" i="52"/>
  <c r="I246" i="52" s="1"/>
  <c r="L410" i="59"/>
  <c r="H410" i="59" s="1"/>
  <c r="K164" i="51"/>
  <c r="G164" i="51" s="1"/>
  <c r="M246" i="57"/>
  <c r="I246" i="57" s="1"/>
  <c r="K246" i="55"/>
  <c r="G246" i="55" s="1"/>
  <c r="K328" i="53"/>
  <c r="G328" i="53" s="1"/>
  <c r="K574" i="59"/>
  <c r="G574" i="59" s="1"/>
  <c r="M410" i="50"/>
  <c r="I410" i="50" s="1"/>
  <c r="L410" i="50"/>
  <c r="H410" i="50" s="1"/>
  <c r="M328" i="51"/>
  <c r="I328" i="51" s="1"/>
  <c r="K410" i="53"/>
  <c r="G410" i="53" s="1"/>
  <c r="L492" i="53"/>
  <c r="H492" i="53" s="1"/>
  <c r="K410" i="51"/>
  <c r="G410" i="51" s="1"/>
  <c r="L410" i="55"/>
  <c r="H410" i="55" s="1"/>
  <c r="M574" i="53"/>
  <c r="I574" i="53" s="1"/>
  <c r="K574" i="51"/>
  <c r="G574" i="51" s="1"/>
  <c r="K574" i="55"/>
  <c r="G574" i="55" s="1"/>
  <c r="L574" i="54"/>
  <c r="H574" i="54" s="1"/>
  <c r="M82" i="52"/>
  <c r="I82" i="52" s="1"/>
  <c r="L328" i="56"/>
  <c r="H328" i="56" s="1"/>
  <c r="K246" i="54"/>
  <c r="G246" i="54" s="1"/>
  <c r="L492" i="56"/>
  <c r="H492" i="56" s="1"/>
  <c r="L410" i="51"/>
  <c r="H410" i="51" s="1"/>
  <c r="M574" i="55"/>
  <c r="I574" i="55" s="1"/>
  <c r="M82" i="58"/>
  <c r="I82" i="58" s="1"/>
  <c r="K164" i="59"/>
  <c r="G164" i="59" s="1"/>
  <c r="L246" i="57"/>
  <c r="H246" i="57" s="1"/>
  <c r="K410" i="50"/>
  <c r="G410" i="50" s="1"/>
  <c r="M574" i="50"/>
  <c r="I574" i="50" s="1"/>
  <c r="M492" i="57"/>
  <c r="I492" i="57" s="1"/>
  <c r="K164" i="55"/>
  <c r="G164" i="55" s="1"/>
  <c r="K164" i="53"/>
  <c r="G164" i="53" s="1"/>
  <c r="M410" i="59"/>
  <c r="I410" i="59" s="1"/>
  <c r="K410" i="56"/>
  <c r="G410" i="56" s="1"/>
  <c r="K328" i="54"/>
  <c r="G328" i="54" s="1"/>
  <c r="M574" i="52"/>
  <c r="I574" i="52" s="1"/>
  <c r="M574" i="54"/>
  <c r="I574" i="54" s="1"/>
  <c r="L164" i="55"/>
  <c r="H164" i="55" s="1"/>
  <c r="L164" i="51"/>
  <c r="H164" i="51" s="1"/>
  <c r="M328" i="58"/>
  <c r="I328" i="58" s="1"/>
  <c r="K492" i="59"/>
  <c r="G492" i="59" s="1"/>
  <c r="M492" i="58"/>
  <c r="I492" i="58" s="1"/>
  <c r="L574" i="55"/>
  <c r="H574" i="55" s="1"/>
  <c r="L82" i="50"/>
  <c r="H82" i="50" s="1"/>
  <c r="L82" i="55"/>
  <c r="H82" i="55" s="1"/>
  <c r="L164" i="57"/>
  <c r="H164" i="57" s="1"/>
  <c r="M82" i="55"/>
  <c r="I82" i="55" s="1"/>
  <c r="L82" i="58"/>
  <c r="H82" i="58" s="1"/>
  <c r="M246" i="59"/>
  <c r="I246" i="59" s="1"/>
  <c r="K246" i="50"/>
  <c r="G246" i="50" s="1"/>
  <c r="K246" i="58"/>
  <c r="G246" i="58" s="1"/>
  <c r="M164" i="58"/>
  <c r="I164" i="58" s="1"/>
  <c r="L328" i="59"/>
  <c r="H328" i="59" s="1"/>
  <c r="M328" i="56"/>
  <c r="I328" i="56" s="1"/>
  <c r="L328" i="50"/>
  <c r="H328" i="50" s="1"/>
  <c r="L246" i="51"/>
  <c r="H246" i="51" s="1"/>
  <c r="M574" i="59"/>
  <c r="I574" i="59" s="1"/>
  <c r="L246" i="54"/>
  <c r="H246" i="54" s="1"/>
  <c r="L328" i="55"/>
  <c r="H328" i="55" s="1"/>
  <c r="M328" i="54"/>
  <c r="I328" i="54" s="1"/>
  <c r="M410" i="53"/>
  <c r="I410" i="53" s="1"/>
  <c r="K410" i="52"/>
  <c r="G410" i="52" s="1"/>
  <c r="L492" i="52"/>
  <c r="H492" i="52" s="1"/>
  <c r="K492" i="50"/>
  <c r="G492" i="50" s="1"/>
  <c r="K410" i="54"/>
  <c r="G410" i="54" s="1"/>
  <c r="L574" i="53"/>
  <c r="H574" i="53" s="1"/>
  <c r="K574" i="57"/>
  <c r="G574" i="57" s="1"/>
  <c r="K492" i="57"/>
  <c r="G492" i="57" s="1"/>
  <c r="K574" i="54"/>
  <c r="G574" i="54" s="1"/>
  <c r="M164" i="57"/>
  <c r="I164" i="57" s="1"/>
  <c r="K82" i="58"/>
  <c r="G82" i="58" s="1"/>
  <c r="K246" i="52"/>
  <c r="G246" i="52" s="1"/>
  <c r="K164" i="56"/>
  <c r="G164" i="56" s="1"/>
  <c r="K328" i="52"/>
  <c r="G328" i="52" s="1"/>
  <c r="L328" i="51"/>
  <c r="H328" i="51" s="1"/>
  <c r="K410" i="55"/>
  <c r="G410" i="55" s="1"/>
  <c r="L574" i="57"/>
  <c r="H574" i="57" s="1"/>
  <c r="L164" i="54"/>
  <c r="H164" i="54" s="1"/>
  <c r="L246" i="59"/>
  <c r="H246" i="59" s="1"/>
  <c r="M246" i="56"/>
  <c r="I246" i="56" s="1"/>
  <c r="L246" i="55"/>
  <c r="H246" i="55" s="1"/>
  <c r="K328" i="57"/>
  <c r="G328" i="57" s="1"/>
  <c r="M410" i="54"/>
  <c r="I410" i="54" s="1"/>
  <c r="L82" i="51"/>
  <c r="H82" i="51" s="1"/>
  <c r="M246" i="53"/>
  <c r="I246" i="53" s="1"/>
  <c r="K328" i="50"/>
  <c r="G328" i="50" s="1"/>
  <c r="K328" i="55"/>
  <c r="G328" i="55" s="1"/>
  <c r="K492" i="53"/>
  <c r="G492" i="53" s="1"/>
  <c r="K492" i="55"/>
  <c r="G492" i="55" s="1"/>
  <c r="L82" i="53"/>
  <c r="H82" i="53" s="1"/>
  <c r="K82" i="51"/>
  <c r="G82" i="51" s="1"/>
  <c r="L246" i="56"/>
  <c r="H246" i="56" s="1"/>
  <c r="K246" i="51"/>
  <c r="G246" i="51" s="1"/>
  <c r="L328" i="54"/>
  <c r="H328" i="54" s="1"/>
  <c r="M492" i="52"/>
  <c r="I492" i="52" s="1"/>
  <c r="M574" i="51"/>
  <c r="I574" i="51" s="1"/>
  <c r="K411" i="45"/>
  <c r="G411" i="45" s="1"/>
  <c r="L165" i="45"/>
  <c r="H165" i="45" s="1"/>
  <c r="L903" i="45"/>
  <c r="H903" i="45" s="1"/>
  <c r="J493" i="45"/>
  <c r="F493" i="45" s="1"/>
  <c r="G83" i="42"/>
  <c r="H493" i="42"/>
  <c r="G493" i="42"/>
  <c r="G821" i="42"/>
  <c r="H1067" i="42"/>
  <c r="H1231" i="42"/>
  <c r="L329" i="45"/>
  <c r="H329" i="45" s="1"/>
  <c r="I493" i="42"/>
  <c r="K329" i="45"/>
  <c r="G329" i="45" s="1"/>
  <c r="G247" i="42"/>
  <c r="L739" i="45"/>
  <c r="H739" i="45" s="1"/>
  <c r="G165" i="42"/>
  <c r="I985" i="42"/>
  <c r="K575" i="45"/>
  <c r="G575" i="45" s="1"/>
  <c r="H821" i="42"/>
  <c r="K165" i="45"/>
  <c r="G165" i="45" s="1"/>
  <c r="J165" i="45"/>
  <c r="F165" i="45" s="1"/>
  <c r="J821" i="45"/>
  <c r="F821" i="45" s="1"/>
  <c r="K657" i="45"/>
  <c r="G657" i="45" s="1"/>
  <c r="H83" i="42"/>
  <c r="I329" i="42"/>
  <c r="H575" i="42"/>
  <c r="I821" i="42"/>
  <c r="G1067" i="42"/>
  <c r="L821" i="45"/>
  <c r="H821" i="45" s="1"/>
  <c r="H329" i="42"/>
  <c r="H1149" i="42"/>
  <c r="K247" i="45"/>
  <c r="G247" i="45" s="1"/>
  <c r="H985" i="42"/>
  <c r="L247" i="45"/>
  <c r="H247" i="45" s="1"/>
  <c r="I657" i="42"/>
  <c r="J903" i="45"/>
  <c r="F903" i="45" s="1"/>
  <c r="I575" i="42"/>
  <c r="I1231" i="42"/>
  <c r="K493" i="45"/>
  <c r="G493" i="45" s="1"/>
  <c r="K821" i="45"/>
  <c r="G821" i="45" s="1"/>
  <c r="L493" i="45"/>
  <c r="H493" i="45" s="1"/>
  <c r="J575" i="45"/>
  <c r="F575" i="45" s="1"/>
  <c r="G411" i="42"/>
  <c r="H657" i="42"/>
  <c r="G329" i="42"/>
  <c r="I903" i="42"/>
  <c r="I1067" i="42"/>
  <c r="L83" i="45"/>
  <c r="H83" i="45" s="1"/>
  <c r="I165" i="42"/>
  <c r="G903" i="42"/>
  <c r="K739" i="45"/>
  <c r="G739" i="45" s="1"/>
  <c r="G657" i="42"/>
  <c r="I1149" i="42"/>
  <c r="K903" i="45"/>
  <c r="G903" i="45" s="1"/>
  <c r="H739" i="42"/>
  <c r="J739" i="45"/>
  <c r="F739" i="45" s="1"/>
  <c r="H165" i="42"/>
  <c r="G985" i="42"/>
  <c r="K83" i="45"/>
  <c r="G83" i="45" s="1"/>
  <c r="L657" i="45"/>
  <c r="H657" i="45" s="1"/>
  <c r="J247" i="45"/>
  <c r="F247" i="45" s="1"/>
  <c r="J329" i="45"/>
  <c r="F329" i="45" s="1"/>
  <c r="J657" i="45"/>
  <c r="F657" i="45" s="1"/>
  <c r="I411" i="42"/>
  <c r="H247" i="42"/>
  <c r="G575" i="42"/>
  <c r="H903" i="42"/>
  <c r="G1149" i="42"/>
  <c r="L575" i="45"/>
  <c r="H575" i="45" s="1"/>
  <c r="I739" i="42"/>
  <c r="J83" i="45"/>
  <c r="F83" i="45" s="1"/>
  <c r="I83" i="42"/>
  <c r="G739" i="42"/>
  <c r="J411" i="45"/>
  <c r="F411" i="45" s="1"/>
  <c r="H411" i="42"/>
  <c r="G1231" i="42"/>
  <c r="L411" i="45"/>
  <c r="H411" i="45" s="1"/>
  <c r="I247" i="42"/>
  <c r="F91" i="41"/>
  <c r="H91" i="41"/>
  <c r="D92" i="41"/>
  <c r="E91" i="41"/>
  <c r="G91" i="41"/>
  <c r="K738" i="61"/>
  <c r="G738" i="61" s="1"/>
  <c r="L820" i="61"/>
  <c r="H820" i="61" s="1"/>
  <c r="J328" i="61"/>
  <c r="F328" i="61" s="1"/>
  <c r="J492" i="61"/>
  <c r="F492" i="61" s="1"/>
  <c r="K82" i="61"/>
  <c r="G82" i="61" s="1"/>
  <c r="K656" i="61"/>
  <c r="G656" i="61" s="1"/>
  <c r="L738" i="61"/>
  <c r="H738" i="61" s="1"/>
  <c r="L656" i="61"/>
  <c r="H656" i="61" s="1"/>
  <c r="K410" i="61"/>
  <c r="G410" i="61" s="1"/>
  <c r="L410" i="61"/>
  <c r="H410" i="61" s="1"/>
  <c r="L492" i="61"/>
  <c r="H492" i="61" s="1"/>
  <c r="L902" i="61"/>
  <c r="H902" i="61" s="1"/>
  <c r="K164" i="61"/>
  <c r="G164" i="61" s="1"/>
  <c r="K328" i="61"/>
  <c r="G328" i="61" s="1"/>
  <c r="J164" i="61"/>
  <c r="F164" i="61" s="1"/>
  <c r="L328" i="61"/>
  <c r="H328" i="61" s="1"/>
  <c r="J82" i="61"/>
  <c r="F82" i="61" s="1"/>
  <c r="J574" i="61"/>
  <c r="F574" i="61" s="1"/>
  <c r="K246" i="61"/>
  <c r="G246" i="61" s="1"/>
  <c r="K492" i="61"/>
  <c r="G492" i="61" s="1"/>
  <c r="L246" i="61"/>
  <c r="H246" i="61" s="1"/>
  <c r="J410" i="61"/>
  <c r="F410" i="61" s="1"/>
  <c r="J820" i="61"/>
  <c r="F820" i="61" s="1"/>
  <c r="L164" i="61"/>
  <c r="H164" i="61" s="1"/>
  <c r="K574" i="61"/>
  <c r="G574" i="61" s="1"/>
  <c r="L82" i="61"/>
  <c r="H82" i="61" s="1"/>
  <c r="J738" i="61"/>
  <c r="F738" i="61" s="1"/>
  <c r="J246" i="61"/>
  <c r="F246" i="61" s="1"/>
  <c r="J656" i="61"/>
  <c r="F656" i="61" s="1"/>
  <c r="K902" i="61"/>
  <c r="G902" i="61" s="1"/>
  <c r="L574" i="61"/>
  <c r="H574" i="61" s="1"/>
  <c r="K820" i="61"/>
  <c r="G820" i="61" s="1"/>
  <c r="J902" i="61"/>
  <c r="F902" i="61" s="1"/>
  <c r="I90" i="41"/>
  <c r="R90" i="41"/>
  <c r="J90" i="41"/>
  <c r="S90" i="41"/>
  <c r="O90" i="41"/>
  <c r="T90" i="41"/>
  <c r="P90" i="41"/>
  <c r="N90" i="41"/>
  <c r="M90" i="41"/>
  <c r="Q90" i="41"/>
  <c r="F82" i="63"/>
  <c r="G82" i="63"/>
  <c r="H410" i="63"/>
  <c r="H328" i="63"/>
  <c r="F246" i="63"/>
  <c r="G328" i="63"/>
  <c r="H492" i="63"/>
  <c r="F492" i="63"/>
  <c r="H574" i="63"/>
  <c r="G164" i="63"/>
  <c r="G492" i="63"/>
  <c r="H246" i="63"/>
  <c r="G410" i="63"/>
  <c r="G246" i="63"/>
  <c r="H164" i="63"/>
  <c r="G574" i="63"/>
  <c r="F574" i="63"/>
  <c r="F328" i="63"/>
  <c r="F410" i="63"/>
  <c r="F164" i="63"/>
  <c r="H82" i="63"/>
  <c r="L494" i="45" l="1"/>
  <c r="H494" i="45" s="1"/>
  <c r="L576" i="45"/>
  <c r="H576" i="45" s="1"/>
  <c r="K658" i="45"/>
  <c r="G658" i="45" s="1"/>
  <c r="K740" i="45"/>
  <c r="G740" i="45" s="1"/>
  <c r="I166" i="42"/>
  <c r="I412" i="42"/>
  <c r="H658" i="42"/>
  <c r="I822" i="42"/>
  <c r="G1068" i="42"/>
  <c r="L84" i="45"/>
  <c r="H84" i="45" s="1"/>
  <c r="G330" i="42"/>
  <c r="G1150" i="42"/>
  <c r="G84" i="42"/>
  <c r="I740" i="42"/>
  <c r="J248" i="45"/>
  <c r="F248" i="45" s="1"/>
  <c r="H84" i="42"/>
  <c r="H1232" i="42"/>
  <c r="K822" i="45"/>
  <c r="G822" i="45" s="1"/>
  <c r="H576" i="42"/>
  <c r="J330" i="45"/>
  <c r="F330" i="45" s="1"/>
  <c r="K84" i="45"/>
  <c r="G84" i="45" s="1"/>
  <c r="K412" i="45"/>
  <c r="G412" i="45" s="1"/>
  <c r="K166" i="45"/>
  <c r="G166" i="45" s="1"/>
  <c r="I248" i="42"/>
  <c r="G412" i="42"/>
  <c r="G658" i="42"/>
  <c r="G904" i="42"/>
  <c r="I1068" i="42"/>
  <c r="J740" i="45"/>
  <c r="F740" i="45" s="1"/>
  <c r="I84" i="42"/>
  <c r="G986" i="42"/>
  <c r="L658" i="45"/>
  <c r="H658" i="45" s="1"/>
  <c r="I576" i="42"/>
  <c r="L412" i="45"/>
  <c r="H412" i="45" s="1"/>
  <c r="G576" i="42"/>
  <c r="J166" i="45"/>
  <c r="F166" i="45" s="1"/>
  <c r="G166" i="42"/>
  <c r="H1068" i="42"/>
  <c r="J494" i="45"/>
  <c r="F494" i="45" s="1"/>
  <c r="L740" i="45"/>
  <c r="H740" i="45" s="1"/>
  <c r="J84" i="45"/>
  <c r="F84" i="45" s="1"/>
  <c r="L904" i="45"/>
  <c r="H904" i="45" s="1"/>
  <c r="K248" i="45"/>
  <c r="G248" i="45" s="1"/>
  <c r="G248" i="42"/>
  <c r="G494" i="42"/>
  <c r="I658" i="42"/>
  <c r="I904" i="42"/>
  <c r="H1150" i="42"/>
  <c r="J904" i="45"/>
  <c r="F904" i="45" s="1"/>
  <c r="H740" i="42"/>
  <c r="L248" i="45"/>
  <c r="H248" i="45" s="1"/>
  <c r="H330" i="42"/>
  <c r="G1232" i="42"/>
  <c r="K494" i="45"/>
  <c r="G494" i="45" s="1"/>
  <c r="H822" i="42"/>
  <c r="L822" i="45"/>
  <c r="H822" i="45" s="1"/>
  <c r="H412" i="42"/>
  <c r="I1232" i="42"/>
  <c r="K330" i="45"/>
  <c r="G330" i="45" s="1"/>
  <c r="J576" i="45"/>
  <c r="F576" i="45" s="1"/>
  <c r="J658" i="45"/>
  <c r="F658" i="45" s="1"/>
  <c r="J822" i="45"/>
  <c r="F822" i="45" s="1"/>
  <c r="H166" i="42"/>
  <c r="H248" i="42"/>
  <c r="H494" i="42"/>
  <c r="G740" i="42"/>
  <c r="H904" i="42"/>
  <c r="I1150" i="42"/>
  <c r="J412" i="45"/>
  <c r="F412" i="45" s="1"/>
  <c r="I494" i="42"/>
  <c r="K576" i="45"/>
  <c r="G576" i="45" s="1"/>
  <c r="L166" i="45"/>
  <c r="H166" i="45" s="1"/>
  <c r="H986" i="42"/>
  <c r="K904" i="45"/>
  <c r="G904" i="45" s="1"/>
  <c r="I330" i="42"/>
  <c r="I986" i="42"/>
  <c r="L330" i="45"/>
  <c r="H330" i="45" s="1"/>
  <c r="G822" i="42"/>
  <c r="D93" i="41"/>
  <c r="E92" i="41"/>
  <c r="H92" i="41"/>
  <c r="F92" i="41"/>
  <c r="G92" i="41"/>
  <c r="M82" i="48"/>
  <c r="I82" i="48" s="1"/>
  <c r="K246" i="48"/>
  <c r="G246" i="48" s="1"/>
  <c r="K574" i="48"/>
  <c r="G574" i="48" s="1"/>
  <c r="L82" i="48"/>
  <c r="H82" i="48" s="1"/>
  <c r="K328" i="48"/>
  <c r="G328" i="48" s="1"/>
  <c r="K164" i="48"/>
  <c r="G164" i="48" s="1"/>
  <c r="M328" i="48"/>
  <c r="I328" i="48" s="1"/>
  <c r="L574" i="48"/>
  <c r="H574" i="48" s="1"/>
  <c r="M492" i="48"/>
  <c r="I492" i="48" s="1"/>
  <c r="L246" i="48"/>
  <c r="H246" i="48" s="1"/>
  <c r="L164" i="48"/>
  <c r="H164" i="48" s="1"/>
  <c r="L328" i="48"/>
  <c r="H328" i="48" s="1"/>
  <c r="L492" i="48"/>
  <c r="H492" i="48" s="1"/>
  <c r="M410" i="48"/>
  <c r="I410" i="48" s="1"/>
  <c r="L410" i="48"/>
  <c r="H410" i="48" s="1"/>
  <c r="K82" i="48"/>
  <c r="G82" i="48" s="1"/>
  <c r="M246" i="48"/>
  <c r="I246" i="48" s="1"/>
  <c r="K492" i="48"/>
  <c r="G492" i="48" s="1"/>
  <c r="M164" i="48"/>
  <c r="I164" i="48" s="1"/>
  <c r="K410" i="48"/>
  <c r="G410" i="48" s="1"/>
  <c r="M574" i="48"/>
  <c r="I574" i="48" s="1"/>
  <c r="L90" i="41"/>
  <c r="K90" i="41"/>
  <c r="H1394" i="42"/>
  <c r="G1558" i="42"/>
  <c r="I1804" i="42"/>
  <c r="I1968" i="42"/>
  <c r="G1476" i="42"/>
  <c r="G1722" i="42"/>
  <c r="I1558" i="42"/>
  <c r="G1804" i="42"/>
  <c r="G1394" i="42"/>
  <c r="H1640" i="42"/>
  <c r="H1804" i="42"/>
  <c r="G2050" i="42"/>
  <c r="I1312" i="42"/>
  <c r="H1722" i="42"/>
  <c r="H1312" i="42"/>
  <c r="I1394" i="42"/>
  <c r="I1640" i="42"/>
  <c r="G1886" i="42"/>
  <c r="G1968" i="42"/>
  <c r="H1886" i="42"/>
  <c r="H1476" i="42"/>
  <c r="H1968" i="42"/>
  <c r="H1558" i="42"/>
  <c r="I1476" i="42"/>
  <c r="G1640" i="42"/>
  <c r="I1886" i="42"/>
  <c r="I1722" i="42"/>
  <c r="I2050" i="42"/>
  <c r="G1312" i="42"/>
  <c r="H2050" i="42"/>
  <c r="G411" i="63"/>
  <c r="H493" i="63"/>
  <c r="F411" i="63"/>
  <c r="H411" i="63"/>
  <c r="G165" i="63"/>
  <c r="H575" i="63"/>
  <c r="G493" i="63"/>
  <c r="G329" i="63"/>
  <c r="H247" i="63"/>
  <c r="G247" i="63"/>
  <c r="H83" i="63"/>
  <c r="F575" i="63"/>
  <c r="F329" i="63"/>
  <c r="G575" i="63"/>
  <c r="F247" i="63"/>
  <c r="F83" i="63"/>
  <c r="G83" i="63"/>
  <c r="H165" i="63"/>
  <c r="F165" i="63"/>
  <c r="H329" i="63"/>
  <c r="F493" i="63"/>
  <c r="M82" i="47"/>
  <c r="I82" i="47" s="1"/>
  <c r="M246" i="49"/>
  <c r="I246" i="49" s="1"/>
  <c r="L164" i="47"/>
  <c r="H164" i="47" s="1"/>
  <c r="M410" i="49"/>
  <c r="I410" i="49" s="1"/>
  <c r="L574" i="49"/>
  <c r="H574" i="49" s="1"/>
  <c r="M82" i="49"/>
  <c r="I82" i="49" s="1"/>
  <c r="K574" i="47"/>
  <c r="G574" i="47" s="1"/>
  <c r="K328" i="47"/>
  <c r="G328" i="47" s="1"/>
  <c r="M164" i="49"/>
  <c r="I164" i="49" s="1"/>
  <c r="M574" i="47"/>
  <c r="I574" i="47" s="1"/>
  <c r="L246" i="49"/>
  <c r="H246" i="49" s="1"/>
  <c r="K164" i="49"/>
  <c r="G164" i="49" s="1"/>
  <c r="L328" i="47"/>
  <c r="H328" i="47" s="1"/>
  <c r="L328" i="49"/>
  <c r="H328" i="49" s="1"/>
  <c r="L410" i="47"/>
  <c r="H410" i="47" s="1"/>
  <c r="K492" i="49"/>
  <c r="G492" i="49" s="1"/>
  <c r="L492" i="47"/>
  <c r="H492" i="47" s="1"/>
  <c r="L574" i="47"/>
  <c r="H574" i="47" s="1"/>
  <c r="K164" i="47"/>
  <c r="G164" i="47" s="1"/>
  <c r="K82" i="49"/>
  <c r="G82" i="49" s="1"/>
  <c r="M574" i="49"/>
  <c r="I574" i="49" s="1"/>
  <c r="L82" i="49"/>
  <c r="H82" i="49" s="1"/>
  <c r="M164" i="47"/>
  <c r="I164" i="47" s="1"/>
  <c r="M328" i="47"/>
  <c r="I328" i="47" s="1"/>
  <c r="L410" i="49"/>
  <c r="H410" i="49" s="1"/>
  <c r="K574" i="49"/>
  <c r="G574" i="49" s="1"/>
  <c r="M246" i="47"/>
  <c r="I246" i="47" s="1"/>
  <c r="K82" i="47"/>
  <c r="G82" i="47" s="1"/>
  <c r="L492" i="49"/>
  <c r="H492" i="49" s="1"/>
  <c r="K410" i="49"/>
  <c r="G410" i="49" s="1"/>
  <c r="K328" i="49"/>
  <c r="G328" i="49" s="1"/>
  <c r="M492" i="47"/>
  <c r="I492" i="47" s="1"/>
  <c r="L82" i="47"/>
  <c r="H82" i="47" s="1"/>
  <c r="K246" i="49"/>
  <c r="G246" i="49" s="1"/>
  <c r="M410" i="47"/>
  <c r="I410" i="47" s="1"/>
  <c r="K410" i="47"/>
  <c r="G410" i="47" s="1"/>
  <c r="M492" i="49"/>
  <c r="I492" i="49" s="1"/>
  <c r="M328" i="49"/>
  <c r="I328" i="49" s="1"/>
  <c r="K246" i="47"/>
  <c r="G246" i="47" s="1"/>
  <c r="L164" i="49"/>
  <c r="H164" i="49" s="1"/>
  <c r="K492" i="47"/>
  <c r="G492" i="47" s="1"/>
  <c r="L246" i="47"/>
  <c r="H246" i="47" s="1"/>
  <c r="K247" i="50"/>
  <c r="G247" i="50" s="1"/>
  <c r="K165" i="50"/>
  <c r="G165" i="50" s="1"/>
  <c r="M83" i="57"/>
  <c r="I83" i="57" s="1"/>
  <c r="K165" i="53"/>
  <c r="G165" i="53" s="1"/>
  <c r="L165" i="53"/>
  <c r="H165" i="53" s="1"/>
  <c r="M83" i="54"/>
  <c r="I83" i="54" s="1"/>
  <c r="K247" i="59"/>
  <c r="G247" i="59" s="1"/>
  <c r="M165" i="52"/>
  <c r="I165" i="52" s="1"/>
  <c r="K165" i="58"/>
  <c r="G165" i="58" s="1"/>
  <c r="M329" i="55"/>
  <c r="I329" i="55" s="1"/>
  <c r="K165" i="55"/>
  <c r="G165" i="55" s="1"/>
  <c r="K329" i="53"/>
  <c r="G329" i="53" s="1"/>
  <c r="M165" i="59"/>
  <c r="I165" i="59" s="1"/>
  <c r="M247" i="57"/>
  <c r="I247" i="57" s="1"/>
  <c r="L493" i="55"/>
  <c r="H493" i="55" s="1"/>
  <c r="K575" i="55"/>
  <c r="G575" i="55" s="1"/>
  <c r="K329" i="56"/>
  <c r="G329" i="56" s="1"/>
  <c r="M411" i="59"/>
  <c r="I411" i="59" s="1"/>
  <c r="K411" i="56"/>
  <c r="G411" i="56" s="1"/>
  <c r="L493" i="53"/>
  <c r="H493" i="53" s="1"/>
  <c r="K575" i="54"/>
  <c r="G575" i="54" s="1"/>
  <c r="L493" i="50"/>
  <c r="H493" i="50" s="1"/>
  <c r="L575" i="56"/>
  <c r="H575" i="56" s="1"/>
  <c r="K575" i="52"/>
  <c r="G575" i="52" s="1"/>
  <c r="L411" i="51"/>
  <c r="H411" i="51" s="1"/>
  <c r="M493" i="57"/>
  <c r="I493" i="57" s="1"/>
  <c r="L493" i="57"/>
  <c r="H493" i="57" s="1"/>
  <c r="L83" i="59"/>
  <c r="H83" i="59" s="1"/>
  <c r="L247" i="58"/>
  <c r="H247" i="58" s="1"/>
  <c r="K247" i="54"/>
  <c r="G247" i="54" s="1"/>
  <c r="M411" i="58"/>
  <c r="I411" i="58" s="1"/>
  <c r="K411" i="59"/>
  <c r="G411" i="59" s="1"/>
  <c r="K411" i="51"/>
  <c r="G411" i="51" s="1"/>
  <c r="M165" i="50"/>
  <c r="I165" i="50" s="1"/>
  <c r="L83" i="54"/>
  <c r="H83" i="54" s="1"/>
  <c r="M247" i="56"/>
  <c r="I247" i="56" s="1"/>
  <c r="K247" i="51"/>
  <c r="G247" i="51" s="1"/>
  <c r="K329" i="51"/>
  <c r="G329" i="51" s="1"/>
  <c r="M493" i="54"/>
  <c r="I493" i="54" s="1"/>
  <c r="L575" i="57"/>
  <c r="H575" i="57" s="1"/>
  <c r="M83" i="52"/>
  <c r="I83" i="52" s="1"/>
  <c r="K329" i="58"/>
  <c r="G329" i="58" s="1"/>
  <c r="L247" i="54"/>
  <c r="H247" i="54" s="1"/>
  <c r="M329" i="56"/>
  <c r="I329" i="56" s="1"/>
  <c r="L493" i="58"/>
  <c r="H493" i="58" s="1"/>
  <c r="K493" i="56"/>
  <c r="G493" i="56" s="1"/>
  <c r="K83" i="55"/>
  <c r="G83" i="55" s="1"/>
  <c r="L247" i="59"/>
  <c r="H247" i="59" s="1"/>
  <c r="K247" i="56"/>
  <c r="G247" i="56" s="1"/>
  <c r="M411" i="53"/>
  <c r="I411" i="53" s="1"/>
  <c r="L493" i="54"/>
  <c r="H493" i="54" s="1"/>
  <c r="M493" i="58"/>
  <c r="I493" i="58" s="1"/>
  <c r="L575" i="51"/>
  <c r="H575" i="51" s="1"/>
  <c r="L247" i="50"/>
  <c r="H247" i="50" s="1"/>
  <c r="L83" i="51"/>
  <c r="H83" i="51" s="1"/>
  <c r="K83" i="52"/>
  <c r="G83" i="52" s="1"/>
  <c r="L165" i="51"/>
  <c r="H165" i="51" s="1"/>
  <c r="K83" i="56"/>
  <c r="G83" i="56" s="1"/>
  <c r="K83" i="54"/>
  <c r="G83" i="54" s="1"/>
  <c r="M411" i="55"/>
  <c r="I411" i="55" s="1"/>
  <c r="K247" i="58"/>
  <c r="G247" i="58" s="1"/>
  <c r="K329" i="55"/>
  <c r="G329" i="55" s="1"/>
  <c r="M329" i="54"/>
  <c r="I329" i="54" s="1"/>
  <c r="M247" i="54"/>
  <c r="I247" i="54" s="1"/>
  <c r="L247" i="52"/>
  <c r="H247" i="52" s="1"/>
  <c r="L329" i="55"/>
  <c r="H329" i="55" s="1"/>
  <c r="L575" i="55"/>
  <c r="H575" i="55" s="1"/>
  <c r="K329" i="50"/>
  <c r="G329" i="50" s="1"/>
  <c r="L329" i="59"/>
  <c r="H329" i="59" s="1"/>
  <c r="M411" i="54"/>
  <c r="I411" i="54" s="1"/>
  <c r="K493" i="53"/>
  <c r="G493" i="53" s="1"/>
  <c r="K411" i="52"/>
  <c r="G411" i="52" s="1"/>
  <c r="M575" i="53"/>
  <c r="I575" i="53" s="1"/>
  <c r="K575" i="53"/>
  <c r="G575" i="53" s="1"/>
  <c r="L411" i="57"/>
  <c r="H411" i="57" s="1"/>
  <c r="M575" i="52"/>
  <c r="I575" i="52" s="1"/>
  <c r="M411" i="51"/>
  <c r="I411" i="51" s="1"/>
  <c r="M493" i="52"/>
  <c r="I493" i="52" s="1"/>
  <c r="K575" i="51"/>
  <c r="G575" i="51" s="1"/>
  <c r="M575" i="51"/>
  <c r="I575" i="51" s="1"/>
  <c r="M83" i="51"/>
  <c r="I83" i="51" s="1"/>
  <c r="L165" i="52"/>
  <c r="H165" i="52" s="1"/>
  <c r="L165" i="57"/>
  <c r="H165" i="57" s="1"/>
  <c r="L329" i="56"/>
  <c r="H329" i="56" s="1"/>
  <c r="M411" i="52"/>
  <c r="I411" i="52" s="1"/>
  <c r="M575" i="56"/>
  <c r="I575" i="56" s="1"/>
  <c r="L83" i="52"/>
  <c r="H83" i="52" s="1"/>
  <c r="L411" i="55"/>
  <c r="H411" i="55" s="1"/>
  <c r="K165" i="57"/>
  <c r="G165" i="57" s="1"/>
  <c r="L329" i="52"/>
  <c r="H329" i="52" s="1"/>
  <c r="L575" i="54"/>
  <c r="H575" i="54" s="1"/>
  <c r="L575" i="52"/>
  <c r="H575" i="52" s="1"/>
  <c r="M575" i="59"/>
  <c r="I575" i="59" s="1"/>
  <c r="L165" i="50"/>
  <c r="H165" i="50" s="1"/>
  <c r="K165" i="54"/>
  <c r="G165" i="54" s="1"/>
  <c r="M165" i="58"/>
  <c r="I165" i="58" s="1"/>
  <c r="L411" i="54"/>
  <c r="H411" i="54" s="1"/>
  <c r="M411" i="50"/>
  <c r="I411" i="50" s="1"/>
  <c r="K411" i="57"/>
  <c r="G411" i="57" s="1"/>
  <c r="K493" i="57"/>
  <c r="G493" i="57" s="1"/>
  <c r="M83" i="59"/>
  <c r="I83" i="59" s="1"/>
  <c r="L247" i="55"/>
  <c r="H247" i="55" s="1"/>
  <c r="M247" i="52"/>
  <c r="I247" i="52" s="1"/>
  <c r="L247" i="57"/>
  <c r="H247" i="57" s="1"/>
  <c r="L411" i="50"/>
  <c r="H411" i="50" s="1"/>
  <c r="L575" i="50"/>
  <c r="H575" i="50" s="1"/>
  <c r="M83" i="50"/>
  <c r="I83" i="50" s="1"/>
  <c r="M165" i="51"/>
  <c r="I165" i="51" s="1"/>
  <c r="K83" i="59"/>
  <c r="G83" i="59" s="1"/>
  <c r="M165" i="54"/>
  <c r="I165" i="54" s="1"/>
  <c r="M83" i="53"/>
  <c r="I83" i="53" s="1"/>
  <c r="K83" i="58"/>
  <c r="G83" i="58" s="1"/>
  <c r="L329" i="58"/>
  <c r="H329" i="58" s="1"/>
  <c r="K411" i="55"/>
  <c r="G411" i="55" s="1"/>
  <c r="K247" i="53"/>
  <c r="G247" i="53" s="1"/>
  <c r="L247" i="56"/>
  <c r="H247" i="56" s="1"/>
  <c r="K247" i="52"/>
  <c r="G247" i="52" s="1"/>
  <c r="M165" i="56"/>
  <c r="I165" i="56" s="1"/>
  <c r="L247" i="53"/>
  <c r="H247" i="53" s="1"/>
  <c r="L329" i="50"/>
  <c r="H329" i="50" s="1"/>
  <c r="K411" i="53"/>
  <c r="G411" i="53" s="1"/>
  <c r="L411" i="58"/>
  <c r="H411" i="58" s="1"/>
  <c r="K247" i="57"/>
  <c r="G247" i="57" s="1"/>
  <c r="L329" i="57"/>
  <c r="H329" i="57" s="1"/>
  <c r="M575" i="54"/>
  <c r="I575" i="54" s="1"/>
  <c r="K493" i="58"/>
  <c r="G493" i="58" s="1"/>
  <c r="L575" i="58"/>
  <c r="H575" i="58" s="1"/>
  <c r="K493" i="50"/>
  <c r="G493" i="50" s="1"/>
  <c r="L493" i="56"/>
  <c r="H493" i="56" s="1"/>
  <c r="M575" i="50"/>
  <c r="I575" i="50" s="1"/>
  <c r="K575" i="59"/>
  <c r="G575" i="59" s="1"/>
  <c r="L493" i="51"/>
  <c r="H493" i="51" s="1"/>
  <c r="L83" i="55"/>
  <c r="H83" i="55" s="1"/>
  <c r="M83" i="58"/>
  <c r="I83" i="58" s="1"/>
  <c r="K329" i="54"/>
  <c r="G329" i="54" s="1"/>
  <c r="L411" i="53"/>
  <c r="H411" i="53" s="1"/>
  <c r="K329" i="57"/>
  <c r="G329" i="57" s="1"/>
  <c r="K575" i="56"/>
  <c r="G575" i="56" s="1"/>
  <c r="M493" i="51"/>
  <c r="I493" i="51" s="1"/>
  <c r="M165" i="53"/>
  <c r="I165" i="53" s="1"/>
  <c r="M247" i="58"/>
  <c r="I247" i="58" s="1"/>
  <c r="K165" i="59"/>
  <c r="G165" i="59" s="1"/>
  <c r="M247" i="51"/>
  <c r="I247" i="51" s="1"/>
  <c r="L411" i="56"/>
  <c r="H411" i="56" s="1"/>
  <c r="M411" i="57"/>
  <c r="I411" i="57" s="1"/>
  <c r="K83" i="53"/>
  <c r="G83" i="53" s="1"/>
  <c r="M247" i="59"/>
  <c r="I247" i="59" s="1"/>
  <c r="L165" i="58"/>
  <c r="H165" i="58" s="1"/>
  <c r="K493" i="55"/>
  <c r="G493" i="55" s="1"/>
  <c r="M493" i="53"/>
  <c r="I493" i="53" s="1"/>
  <c r="K493" i="54"/>
  <c r="G493" i="54" s="1"/>
  <c r="M575" i="57"/>
  <c r="I575" i="57" s="1"/>
  <c r="L165" i="54"/>
  <c r="H165" i="54" s="1"/>
  <c r="K165" i="52"/>
  <c r="G165" i="52" s="1"/>
  <c r="K165" i="56"/>
  <c r="G165" i="56" s="1"/>
  <c r="K411" i="58"/>
  <c r="G411" i="58" s="1"/>
  <c r="M411" i="56"/>
  <c r="I411" i="56" s="1"/>
  <c r="K575" i="50"/>
  <c r="G575" i="50" s="1"/>
  <c r="K83" i="50"/>
  <c r="G83" i="50" s="1"/>
  <c r="L83" i="53"/>
  <c r="H83" i="53" s="1"/>
  <c r="L83" i="57"/>
  <c r="H83" i="57" s="1"/>
  <c r="M83" i="55"/>
  <c r="I83" i="55" s="1"/>
  <c r="M83" i="56"/>
  <c r="I83" i="56" s="1"/>
  <c r="K83" i="51"/>
  <c r="G83" i="51" s="1"/>
  <c r="M247" i="55"/>
  <c r="I247" i="55" s="1"/>
  <c r="K247" i="55"/>
  <c r="G247" i="55" s="1"/>
  <c r="M165" i="57"/>
  <c r="I165" i="57" s="1"/>
  <c r="L165" i="55"/>
  <c r="H165" i="55" s="1"/>
  <c r="L329" i="53"/>
  <c r="H329" i="53" s="1"/>
  <c r="L329" i="54"/>
  <c r="H329" i="54" s="1"/>
  <c r="K329" i="59"/>
  <c r="G329" i="59" s="1"/>
  <c r="M329" i="50"/>
  <c r="I329" i="50" s="1"/>
  <c r="M329" i="52"/>
  <c r="I329" i="52" s="1"/>
  <c r="K329" i="52"/>
  <c r="G329" i="52" s="1"/>
  <c r="K411" i="54"/>
  <c r="G411" i="54" s="1"/>
  <c r="L411" i="59"/>
  <c r="H411" i="59" s="1"/>
  <c r="M329" i="51"/>
  <c r="I329" i="51" s="1"/>
  <c r="M575" i="58"/>
  <c r="I575" i="58" s="1"/>
  <c r="L411" i="52"/>
  <c r="H411" i="52" s="1"/>
  <c r="M493" i="59"/>
  <c r="I493" i="59" s="1"/>
  <c r="K493" i="59"/>
  <c r="G493" i="59" s="1"/>
  <c r="L493" i="52"/>
  <c r="H493" i="52" s="1"/>
  <c r="M493" i="50"/>
  <c r="I493" i="50" s="1"/>
  <c r="K493" i="51"/>
  <c r="G493" i="51" s="1"/>
  <c r="M247" i="50"/>
  <c r="I247" i="50" s="1"/>
  <c r="K165" i="51"/>
  <c r="G165" i="51" s="1"/>
  <c r="L165" i="59"/>
  <c r="H165" i="59" s="1"/>
  <c r="L247" i="51"/>
  <c r="H247" i="51" s="1"/>
  <c r="K411" i="50"/>
  <c r="G411" i="50" s="1"/>
  <c r="K575" i="58"/>
  <c r="G575" i="58" s="1"/>
  <c r="K493" i="52"/>
  <c r="G493" i="52" s="1"/>
  <c r="K83" i="57"/>
  <c r="G83" i="57" s="1"/>
  <c r="M329" i="58"/>
  <c r="I329" i="58" s="1"/>
  <c r="M329" i="53"/>
  <c r="I329" i="53" s="1"/>
  <c r="M329" i="59"/>
  <c r="I329" i="59" s="1"/>
  <c r="L329" i="51"/>
  <c r="H329" i="51" s="1"/>
  <c r="M493" i="56"/>
  <c r="I493" i="56" s="1"/>
  <c r="L83" i="56"/>
  <c r="H83" i="56" s="1"/>
  <c r="L165" i="56"/>
  <c r="H165" i="56" s="1"/>
  <c r="M247" i="53"/>
  <c r="I247" i="53" s="1"/>
  <c r="M493" i="55"/>
  <c r="I493" i="55" s="1"/>
  <c r="L575" i="53"/>
  <c r="H575" i="53" s="1"/>
  <c r="L575" i="59"/>
  <c r="H575" i="59" s="1"/>
  <c r="L83" i="50"/>
  <c r="H83" i="50" s="1"/>
  <c r="L83" i="58"/>
  <c r="H83" i="58" s="1"/>
  <c r="M165" i="55"/>
  <c r="I165" i="55" s="1"/>
  <c r="M575" i="55"/>
  <c r="I575" i="55" s="1"/>
  <c r="M329" i="57"/>
  <c r="I329" i="57" s="1"/>
  <c r="L493" i="59"/>
  <c r="H493" i="59" s="1"/>
  <c r="K575" i="57"/>
  <c r="G575" i="57" s="1"/>
  <c r="L411" i="61"/>
  <c r="H411" i="61" s="1"/>
  <c r="J411" i="61"/>
  <c r="F411" i="61" s="1"/>
  <c r="J165" i="61"/>
  <c r="F165" i="61" s="1"/>
  <c r="K575" i="61"/>
  <c r="G575" i="61" s="1"/>
  <c r="K329" i="61"/>
  <c r="G329" i="61" s="1"/>
  <c r="L247" i="61"/>
  <c r="H247" i="61" s="1"/>
  <c r="L493" i="61"/>
  <c r="H493" i="61" s="1"/>
  <c r="L903" i="61"/>
  <c r="H903" i="61" s="1"/>
  <c r="J493" i="61"/>
  <c r="F493" i="61" s="1"/>
  <c r="K493" i="61"/>
  <c r="G493" i="61" s="1"/>
  <c r="L821" i="61"/>
  <c r="H821" i="61" s="1"/>
  <c r="L575" i="61"/>
  <c r="H575" i="61" s="1"/>
  <c r="K903" i="61"/>
  <c r="G903" i="61" s="1"/>
  <c r="J657" i="61"/>
  <c r="F657" i="61" s="1"/>
  <c r="K739" i="61"/>
  <c r="G739" i="61" s="1"/>
  <c r="K83" i="61"/>
  <c r="G83" i="61" s="1"/>
  <c r="J903" i="61"/>
  <c r="F903" i="61" s="1"/>
  <c r="K411" i="61"/>
  <c r="G411" i="61" s="1"/>
  <c r="J575" i="61"/>
  <c r="F575" i="61" s="1"/>
  <c r="K657" i="61"/>
  <c r="G657" i="61" s="1"/>
  <c r="K247" i="61"/>
  <c r="G247" i="61" s="1"/>
  <c r="K821" i="61"/>
  <c r="G821" i="61" s="1"/>
  <c r="J329" i="61"/>
  <c r="F329" i="61" s="1"/>
  <c r="J821" i="61"/>
  <c r="F821" i="61" s="1"/>
  <c r="J247" i="61"/>
  <c r="F247" i="61" s="1"/>
  <c r="J83" i="61"/>
  <c r="F83" i="61" s="1"/>
  <c r="L165" i="61"/>
  <c r="H165" i="61" s="1"/>
  <c r="L739" i="61"/>
  <c r="H739" i="61" s="1"/>
  <c r="L329" i="61"/>
  <c r="H329" i="61" s="1"/>
  <c r="L83" i="61"/>
  <c r="H83" i="61" s="1"/>
  <c r="K165" i="61"/>
  <c r="G165" i="61" s="1"/>
  <c r="J739" i="61"/>
  <c r="F739" i="61" s="1"/>
  <c r="L657" i="61"/>
  <c r="H657" i="61" s="1"/>
  <c r="J91" i="41"/>
  <c r="M91" i="41"/>
  <c r="O91" i="41"/>
  <c r="I91" i="41"/>
  <c r="P91" i="41"/>
  <c r="N91" i="41"/>
  <c r="Q91" i="41"/>
  <c r="R91" i="41"/>
  <c r="T91" i="41"/>
  <c r="S91" i="41"/>
  <c r="K905" i="45" l="1"/>
  <c r="G905" i="45" s="1"/>
  <c r="L85" i="45"/>
  <c r="H85" i="45" s="1"/>
  <c r="K577" i="45"/>
  <c r="G577" i="45" s="1"/>
  <c r="L167" i="45"/>
  <c r="H167" i="45" s="1"/>
  <c r="I85" i="42"/>
  <c r="G167" i="42"/>
  <c r="H249" i="42"/>
  <c r="H741" i="42"/>
  <c r="G987" i="42"/>
  <c r="H1233" i="42"/>
  <c r="J905" i="45"/>
  <c r="F905" i="45" s="1"/>
  <c r="H659" i="42"/>
  <c r="H1069" i="42"/>
  <c r="L495" i="45"/>
  <c r="H495" i="45" s="1"/>
  <c r="I659" i="42"/>
  <c r="L823" i="45"/>
  <c r="H823" i="45" s="1"/>
  <c r="H577" i="42"/>
  <c r="I1151" i="42"/>
  <c r="L741" i="45"/>
  <c r="H741" i="45" s="1"/>
  <c r="H167" i="42"/>
  <c r="G1151" i="42"/>
  <c r="J167" i="45"/>
  <c r="F167" i="45" s="1"/>
  <c r="L577" i="45"/>
  <c r="H577" i="45" s="1"/>
  <c r="K331" i="45"/>
  <c r="G331" i="45" s="1"/>
  <c r="L413" i="45"/>
  <c r="H413" i="45" s="1"/>
  <c r="I413" i="42"/>
  <c r="I249" i="42"/>
  <c r="I495" i="42"/>
  <c r="I823" i="42"/>
  <c r="I987" i="42"/>
  <c r="G1233" i="42"/>
  <c r="J659" i="45"/>
  <c r="F659" i="45" s="1"/>
  <c r="I167" i="42"/>
  <c r="J249" i="45"/>
  <c r="F249" i="45" s="1"/>
  <c r="K659" i="45"/>
  <c r="G659" i="45" s="1"/>
  <c r="G905" i="42"/>
  <c r="K85" i="45"/>
  <c r="G85" i="45" s="1"/>
  <c r="H331" i="42"/>
  <c r="L249" i="45"/>
  <c r="H249" i="45" s="1"/>
  <c r="H85" i="42"/>
  <c r="H987" i="42"/>
  <c r="J413" i="45"/>
  <c r="F413" i="45" s="1"/>
  <c r="L331" i="45"/>
  <c r="H331" i="45" s="1"/>
  <c r="J85" i="45"/>
  <c r="F85" i="45" s="1"/>
  <c r="K167" i="45"/>
  <c r="G167" i="45" s="1"/>
  <c r="G577" i="42"/>
  <c r="H413" i="42"/>
  <c r="G249" i="42"/>
  <c r="H823" i="42"/>
  <c r="I1069" i="42"/>
  <c r="I1233" i="42"/>
  <c r="L905" i="45"/>
  <c r="H905" i="45" s="1"/>
  <c r="G331" i="42"/>
  <c r="J331" i="45"/>
  <c r="F331" i="45" s="1"/>
  <c r="G413" i="42"/>
  <c r="H1151" i="42"/>
  <c r="K741" i="45"/>
  <c r="G741" i="45" s="1"/>
  <c r="G741" i="42"/>
  <c r="J495" i="45"/>
  <c r="F495" i="45" s="1"/>
  <c r="I741" i="42"/>
  <c r="J823" i="45"/>
  <c r="F823" i="45" s="1"/>
  <c r="K823" i="45"/>
  <c r="G823" i="45" s="1"/>
  <c r="J741" i="45"/>
  <c r="F741" i="45" s="1"/>
  <c r="K413" i="45"/>
  <c r="G413" i="45" s="1"/>
  <c r="I331" i="42"/>
  <c r="I577" i="42"/>
  <c r="H495" i="42"/>
  <c r="G823" i="42"/>
  <c r="G1069" i="42"/>
  <c r="J577" i="45"/>
  <c r="F577" i="45" s="1"/>
  <c r="H905" i="42"/>
  <c r="K495" i="45"/>
  <c r="G495" i="45" s="1"/>
  <c r="G495" i="42"/>
  <c r="K249" i="45"/>
  <c r="G249" i="45" s="1"/>
  <c r="G85" i="42"/>
  <c r="I905" i="42"/>
  <c r="L659" i="45"/>
  <c r="H659" i="45" s="1"/>
  <c r="G659" i="42"/>
  <c r="E93" i="41"/>
  <c r="F93" i="41"/>
  <c r="H93" i="41"/>
  <c r="G93" i="41"/>
  <c r="G1313" i="42"/>
  <c r="H1477" i="42"/>
  <c r="H1723" i="42"/>
  <c r="H1969" i="42"/>
  <c r="G1969" i="42"/>
  <c r="I2051" i="42"/>
  <c r="G1641" i="42"/>
  <c r="H1313" i="42"/>
  <c r="G1559" i="42"/>
  <c r="G1723" i="42"/>
  <c r="H2051" i="42"/>
  <c r="G1805" i="42"/>
  <c r="I1395" i="42"/>
  <c r="G1887" i="42"/>
  <c r="I1477" i="42"/>
  <c r="I1313" i="42"/>
  <c r="H1559" i="42"/>
  <c r="H1805" i="42"/>
  <c r="I1969" i="42"/>
  <c r="H1641" i="42"/>
  <c r="I1641" i="42"/>
  <c r="I1887" i="42"/>
  <c r="G1395" i="42"/>
  <c r="I1559" i="42"/>
  <c r="I1805" i="42"/>
  <c r="G2051" i="42"/>
  <c r="H1395" i="42"/>
  <c r="H1887" i="42"/>
  <c r="G1477" i="42"/>
  <c r="I1723" i="42"/>
  <c r="K83" i="48"/>
  <c r="G83" i="48" s="1"/>
  <c r="K329" i="48"/>
  <c r="G329" i="48" s="1"/>
  <c r="L493" i="48"/>
  <c r="H493" i="48" s="1"/>
  <c r="K575" i="48"/>
  <c r="G575" i="48" s="1"/>
  <c r="L83" i="48"/>
  <c r="H83" i="48" s="1"/>
  <c r="L165" i="48"/>
  <c r="H165" i="48" s="1"/>
  <c r="L329" i="48"/>
  <c r="H329" i="48" s="1"/>
  <c r="K493" i="48"/>
  <c r="G493" i="48" s="1"/>
  <c r="K411" i="48"/>
  <c r="G411" i="48" s="1"/>
  <c r="K247" i="48"/>
  <c r="G247" i="48" s="1"/>
  <c r="M329" i="48"/>
  <c r="I329" i="48" s="1"/>
  <c r="M165" i="48"/>
  <c r="I165" i="48" s="1"/>
  <c r="L411" i="48"/>
  <c r="H411" i="48" s="1"/>
  <c r="M493" i="48"/>
  <c r="I493" i="48" s="1"/>
  <c r="L575" i="48"/>
  <c r="H575" i="48" s="1"/>
  <c r="M83" i="48"/>
  <c r="I83" i="48" s="1"/>
  <c r="M575" i="48"/>
  <c r="I575" i="48" s="1"/>
  <c r="K165" i="48"/>
  <c r="G165" i="48" s="1"/>
  <c r="M411" i="48"/>
  <c r="I411" i="48" s="1"/>
  <c r="L247" i="48"/>
  <c r="H247" i="48" s="1"/>
  <c r="M247" i="48"/>
  <c r="I247" i="48" s="1"/>
  <c r="L91" i="41"/>
  <c r="K91" i="41"/>
  <c r="L248" i="55"/>
  <c r="H248" i="55" s="1"/>
  <c r="K84" i="53"/>
  <c r="G84" i="53" s="1"/>
  <c r="K84" i="51"/>
  <c r="G84" i="51" s="1"/>
  <c r="K166" i="56"/>
  <c r="G166" i="56" s="1"/>
  <c r="M84" i="59"/>
  <c r="I84" i="59" s="1"/>
  <c r="K248" i="54"/>
  <c r="G248" i="54" s="1"/>
  <c r="M248" i="50"/>
  <c r="I248" i="50" s="1"/>
  <c r="K166" i="57"/>
  <c r="G166" i="57" s="1"/>
  <c r="M412" i="54"/>
  <c r="I412" i="54" s="1"/>
  <c r="L166" i="59"/>
  <c r="H166" i="59" s="1"/>
  <c r="K248" i="51"/>
  <c r="G248" i="51" s="1"/>
  <c r="L248" i="56"/>
  <c r="H248" i="56" s="1"/>
  <c r="K248" i="52"/>
  <c r="G248" i="52" s="1"/>
  <c r="M494" i="51"/>
  <c r="I494" i="51" s="1"/>
  <c r="L330" i="55"/>
  <c r="H330" i="55" s="1"/>
  <c r="K330" i="59"/>
  <c r="G330" i="59" s="1"/>
  <c r="K330" i="52"/>
  <c r="G330" i="52" s="1"/>
  <c r="K412" i="55"/>
  <c r="G412" i="55" s="1"/>
  <c r="M330" i="53"/>
  <c r="I330" i="53" s="1"/>
  <c r="K412" i="56"/>
  <c r="G412" i="56" s="1"/>
  <c r="K412" i="52"/>
  <c r="G412" i="52" s="1"/>
  <c r="K412" i="53"/>
  <c r="G412" i="53" s="1"/>
  <c r="L494" i="53"/>
  <c r="H494" i="53" s="1"/>
  <c r="L494" i="56"/>
  <c r="H494" i="56" s="1"/>
  <c r="M576" i="53"/>
  <c r="I576" i="53" s="1"/>
  <c r="K494" i="57"/>
  <c r="G494" i="57" s="1"/>
  <c r="K84" i="50"/>
  <c r="G84" i="50" s="1"/>
  <c r="M166" i="51"/>
  <c r="I166" i="51" s="1"/>
  <c r="K412" i="51"/>
  <c r="G412" i="51" s="1"/>
  <c r="K248" i="53"/>
  <c r="G248" i="53" s="1"/>
  <c r="L248" i="58"/>
  <c r="H248" i="58" s="1"/>
  <c r="L412" i="56"/>
  <c r="H412" i="56" s="1"/>
  <c r="K494" i="59"/>
  <c r="G494" i="59" s="1"/>
  <c r="M166" i="56"/>
  <c r="I166" i="56" s="1"/>
  <c r="M84" i="56"/>
  <c r="I84" i="56" s="1"/>
  <c r="M166" i="58"/>
  <c r="I166" i="58" s="1"/>
  <c r="K576" i="54"/>
  <c r="G576" i="54" s="1"/>
  <c r="L330" i="57"/>
  <c r="H330" i="57" s="1"/>
  <c r="K576" i="55"/>
  <c r="G576" i="55" s="1"/>
  <c r="L576" i="58"/>
  <c r="H576" i="58" s="1"/>
  <c r="L84" i="52"/>
  <c r="H84" i="52" s="1"/>
  <c r="L166" i="57"/>
  <c r="H166" i="57" s="1"/>
  <c r="K248" i="57"/>
  <c r="G248" i="57" s="1"/>
  <c r="M330" i="58"/>
  <c r="I330" i="58" s="1"/>
  <c r="L412" i="59"/>
  <c r="H412" i="59" s="1"/>
  <c r="M576" i="52"/>
  <c r="I576" i="52" s="1"/>
  <c r="K166" i="54"/>
  <c r="G166" i="54" s="1"/>
  <c r="M248" i="54"/>
  <c r="I248" i="54" s="1"/>
  <c r="L330" i="54"/>
  <c r="H330" i="54" s="1"/>
  <c r="M248" i="53"/>
  <c r="I248" i="53" s="1"/>
  <c r="K330" i="57"/>
  <c r="G330" i="57" s="1"/>
  <c r="L412" i="57"/>
  <c r="H412" i="57" s="1"/>
  <c r="K494" i="58"/>
  <c r="G494" i="58" s="1"/>
  <c r="K248" i="55"/>
  <c r="G248" i="55" s="1"/>
  <c r="L166" i="56"/>
  <c r="H166" i="56" s="1"/>
  <c r="L84" i="55"/>
  <c r="H84" i="55" s="1"/>
  <c r="M84" i="51"/>
  <c r="I84" i="51" s="1"/>
  <c r="K84" i="56"/>
  <c r="G84" i="56" s="1"/>
  <c r="M166" i="55"/>
  <c r="I166" i="55" s="1"/>
  <c r="K248" i="50"/>
  <c r="G248" i="50" s="1"/>
  <c r="M166" i="53"/>
  <c r="I166" i="53" s="1"/>
  <c r="L166" i="52"/>
  <c r="H166" i="52" s="1"/>
  <c r="K330" i="54"/>
  <c r="G330" i="54" s="1"/>
  <c r="M330" i="51"/>
  <c r="I330" i="51" s="1"/>
  <c r="M248" i="52"/>
  <c r="I248" i="52" s="1"/>
  <c r="L248" i="59"/>
  <c r="H248" i="59" s="1"/>
  <c r="M248" i="57"/>
  <c r="I248" i="57" s="1"/>
  <c r="K330" i="55"/>
  <c r="G330" i="55" s="1"/>
  <c r="M330" i="56"/>
  <c r="I330" i="56" s="1"/>
  <c r="M330" i="59"/>
  <c r="I330" i="59" s="1"/>
  <c r="M330" i="57"/>
  <c r="I330" i="57" s="1"/>
  <c r="M412" i="58"/>
  <c r="I412" i="58" s="1"/>
  <c r="K412" i="59"/>
  <c r="G412" i="59" s="1"/>
  <c r="L576" i="55"/>
  <c r="H576" i="55" s="1"/>
  <c r="L576" i="52"/>
  <c r="H576" i="52" s="1"/>
  <c r="M494" i="56"/>
  <c r="I494" i="56" s="1"/>
  <c r="K576" i="59"/>
  <c r="G576" i="59" s="1"/>
  <c r="L494" i="58"/>
  <c r="H494" i="58" s="1"/>
  <c r="K576" i="57"/>
  <c r="G576" i="57" s="1"/>
  <c r="M84" i="53"/>
  <c r="I84" i="53" s="1"/>
  <c r="M412" i="51"/>
  <c r="I412" i="51" s="1"/>
  <c r="K248" i="56"/>
  <c r="G248" i="56" s="1"/>
  <c r="L576" i="50"/>
  <c r="H576" i="50" s="1"/>
  <c r="L494" i="55"/>
  <c r="H494" i="55" s="1"/>
  <c r="L494" i="52"/>
  <c r="H494" i="52" s="1"/>
  <c r="M84" i="55"/>
  <c r="I84" i="55" s="1"/>
  <c r="L166" i="50"/>
  <c r="H166" i="50" s="1"/>
  <c r="M330" i="54"/>
  <c r="I330" i="54" s="1"/>
  <c r="L494" i="51"/>
  <c r="H494" i="51" s="1"/>
  <c r="M576" i="50"/>
  <c r="I576" i="50" s="1"/>
  <c r="M576" i="59"/>
  <c r="I576" i="59" s="1"/>
  <c r="M84" i="58"/>
  <c r="I84" i="58" s="1"/>
  <c r="K166" i="55"/>
  <c r="G166" i="55" s="1"/>
  <c r="M248" i="51"/>
  <c r="I248" i="51" s="1"/>
  <c r="M248" i="59"/>
  <c r="I248" i="59" s="1"/>
  <c r="L330" i="52"/>
  <c r="H330" i="52" s="1"/>
  <c r="M576" i="55"/>
  <c r="I576" i="55" s="1"/>
  <c r="M494" i="57"/>
  <c r="I494" i="57" s="1"/>
  <c r="K84" i="58"/>
  <c r="G84" i="58" s="1"/>
  <c r="L330" i="50"/>
  <c r="H330" i="50" s="1"/>
  <c r="L412" i="51"/>
  <c r="H412" i="51" s="1"/>
  <c r="M330" i="55"/>
  <c r="I330" i="55" s="1"/>
  <c r="L494" i="50"/>
  <c r="H494" i="50" s="1"/>
  <c r="K576" i="52"/>
  <c r="G576" i="52" s="1"/>
  <c r="L166" i="54"/>
  <c r="H166" i="54" s="1"/>
  <c r="K84" i="55"/>
  <c r="G84" i="55" s="1"/>
  <c r="L84" i="57"/>
  <c r="H84" i="57" s="1"/>
  <c r="L166" i="55"/>
  <c r="H166" i="55" s="1"/>
  <c r="L248" i="54"/>
  <c r="H248" i="54" s="1"/>
  <c r="K166" i="51"/>
  <c r="G166" i="51" s="1"/>
  <c r="K166" i="59"/>
  <c r="G166" i="59" s="1"/>
  <c r="M166" i="59"/>
  <c r="I166" i="59" s="1"/>
  <c r="L248" i="51"/>
  <c r="H248" i="51" s="1"/>
  <c r="L166" i="58"/>
  <c r="H166" i="58" s="1"/>
  <c r="M494" i="54"/>
  <c r="I494" i="54" s="1"/>
  <c r="K248" i="59"/>
  <c r="G248" i="59" s="1"/>
  <c r="K576" i="51"/>
  <c r="G576" i="51" s="1"/>
  <c r="K248" i="58"/>
  <c r="G248" i="58" s="1"/>
  <c r="M248" i="58"/>
  <c r="I248" i="58" s="1"/>
  <c r="L330" i="56"/>
  <c r="H330" i="56" s="1"/>
  <c r="L412" i="55"/>
  <c r="H412" i="55" s="1"/>
  <c r="K330" i="58"/>
  <c r="G330" i="58" s="1"/>
  <c r="M412" i="59"/>
  <c r="I412" i="59" s="1"/>
  <c r="M494" i="55"/>
  <c r="I494" i="55" s="1"/>
  <c r="M412" i="53"/>
  <c r="I412" i="53" s="1"/>
  <c r="M494" i="53"/>
  <c r="I494" i="53" s="1"/>
  <c r="L576" i="59"/>
  <c r="H576" i="59" s="1"/>
  <c r="K576" i="56"/>
  <c r="G576" i="56" s="1"/>
  <c r="M576" i="58"/>
  <c r="I576" i="58" s="1"/>
  <c r="L576" i="57"/>
  <c r="H576" i="57" s="1"/>
  <c r="L84" i="53"/>
  <c r="H84" i="53" s="1"/>
  <c r="K84" i="54"/>
  <c r="G84" i="54" s="1"/>
  <c r="L412" i="54"/>
  <c r="H412" i="54" s="1"/>
  <c r="M576" i="51"/>
  <c r="I576" i="51" s="1"/>
  <c r="K576" i="50"/>
  <c r="G576" i="50" s="1"/>
  <c r="M412" i="52"/>
  <c r="I412" i="52" s="1"/>
  <c r="M576" i="57"/>
  <c r="I576" i="57" s="1"/>
  <c r="L84" i="59"/>
  <c r="H84" i="59" s="1"/>
  <c r="L248" i="50"/>
  <c r="H248" i="50" s="1"/>
  <c r="K494" i="51"/>
  <c r="G494" i="51" s="1"/>
  <c r="L248" i="53"/>
  <c r="H248" i="53" s="1"/>
  <c r="K412" i="57"/>
  <c r="G412" i="57" s="1"/>
  <c r="M576" i="56"/>
  <c r="I576" i="56" s="1"/>
  <c r="L84" i="51"/>
  <c r="H84" i="51" s="1"/>
  <c r="M84" i="54"/>
  <c r="I84" i="54" s="1"/>
  <c r="K412" i="54"/>
  <c r="G412" i="54" s="1"/>
  <c r="M412" i="50"/>
  <c r="I412" i="50" s="1"/>
  <c r="L330" i="59"/>
  <c r="H330" i="59" s="1"/>
  <c r="L412" i="53"/>
  <c r="H412" i="53" s="1"/>
  <c r="M494" i="59"/>
  <c r="I494" i="59" s="1"/>
  <c r="K84" i="52"/>
  <c r="G84" i="52" s="1"/>
  <c r="L330" i="51"/>
  <c r="H330" i="51" s="1"/>
  <c r="M576" i="54"/>
  <c r="I576" i="54" s="1"/>
  <c r="M330" i="52"/>
  <c r="I330" i="52" s="1"/>
  <c r="M412" i="56"/>
  <c r="I412" i="56" s="1"/>
  <c r="L494" i="57"/>
  <c r="H494" i="57" s="1"/>
  <c r="L84" i="50"/>
  <c r="H84" i="50" s="1"/>
  <c r="M166" i="54"/>
  <c r="I166" i="54" s="1"/>
  <c r="L84" i="58"/>
  <c r="H84" i="58" s="1"/>
  <c r="M84" i="52"/>
  <c r="I84" i="52" s="1"/>
  <c r="K84" i="59"/>
  <c r="G84" i="59" s="1"/>
  <c r="L84" i="54"/>
  <c r="H84" i="54" s="1"/>
  <c r="M166" i="50"/>
  <c r="I166" i="50" s="1"/>
  <c r="M166" i="57"/>
  <c r="I166" i="57" s="1"/>
  <c r="K166" i="53"/>
  <c r="G166" i="53" s="1"/>
  <c r="K330" i="51"/>
  <c r="G330" i="51" s="1"/>
  <c r="K166" i="50"/>
  <c r="G166" i="50" s="1"/>
  <c r="M248" i="56"/>
  <c r="I248" i="56" s="1"/>
  <c r="K494" i="54"/>
  <c r="G494" i="54" s="1"/>
  <c r="L576" i="54"/>
  <c r="H576" i="54" s="1"/>
  <c r="L576" i="51"/>
  <c r="H576" i="51" s="1"/>
  <c r="L248" i="57"/>
  <c r="H248" i="57" s="1"/>
  <c r="K330" i="56"/>
  <c r="G330" i="56" s="1"/>
  <c r="K330" i="53"/>
  <c r="G330" i="53" s="1"/>
  <c r="M412" i="55"/>
  <c r="I412" i="55" s="1"/>
  <c r="L412" i="58"/>
  <c r="H412" i="58" s="1"/>
  <c r="K494" i="55"/>
  <c r="G494" i="55" s="1"/>
  <c r="M412" i="57"/>
  <c r="I412" i="57" s="1"/>
  <c r="K576" i="58"/>
  <c r="G576" i="58" s="1"/>
  <c r="L576" i="56"/>
  <c r="H576" i="56" s="1"/>
  <c r="M494" i="52"/>
  <c r="I494" i="52" s="1"/>
  <c r="K576" i="53"/>
  <c r="G576" i="53" s="1"/>
  <c r="M494" i="58"/>
  <c r="I494" i="58" s="1"/>
  <c r="L166" i="51"/>
  <c r="H166" i="51" s="1"/>
  <c r="M330" i="50"/>
  <c r="I330" i="50" s="1"/>
  <c r="L166" i="53"/>
  <c r="H166" i="53" s="1"/>
  <c r="K412" i="50"/>
  <c r="G412" i="50" s="1"/>
  <c r="L330" i="53"/>
  <c r="H330" i="53" s="1"/>
  <c r="K494" i="56"/>
  <c r="G494" i="56" s="1"/>
  <c r="L576" i="53"/>
  <c r="H576" i="53" s="1"/>
  <c r="M84" i="50"/>
  <c r="I84" i="50" s="1"/>
  <c r="K84" i="57"/>
  <c r="G84" i="57" s="1"/>
  <c r="M166" i="52"/>
  <c r="I166" i="52" s="1"/>
  <c r="L248" i="52"/>
  <c r="H248" i="52" s="1"/>
  <c r="M494" i="50"/>
  <c r="I494" i="50" s="1"/>
  <c r="L412" i="52"/>
  <c r="H412" i="52" s="1"/>
  <c r="K494" i="52"/>
  <c r="G494" i="52" s="1"/>
  <c r="M84" i="57"/>
  <c r="I84" i="57" s="1"/>
  <c r="K330" i="50"/>
  <c r="G330" i="50" s="1"/>
  <c r="K166" i="58"/>
  <c r="G166" i="58" s="1"/>
  <c r="L412" i="50"/>
  <c r="H412" i="50" s="1"/>
  <c r="K494" i="50"/>
  <c r="G494" i="50" s="1"/>
  <c r="L494" i="59"/>
  <c r="H494" i="59" s="1"/>
  <c r="M248" i="55"/>
  <c r="I248" i="55" s="1"/>
  <c r="L84" i="56"/>
  <c r="H84" i="56" s="1"/>
  <c r="K166" i="52"/>
  <c r="G166" i="52" s="1"/>
  <c r="L494" i="54"/>
  <c r="H494" i="54" s="1"/>
  <c r="L330" i="58"/>
  <c r="H330" i="58" s="1"/>
  <c r="K412" i="58"/>
  <c r="G412" i="58" s="1"/>
  <c r="K494" i="53"/>
  <c r="G494" i="53" s="1"/>
  <c r="G330" i="63"/>
  <c r="H166" i="63"/>
  <c r="F166" i="63"/>
  <c r="H330" i="63"/>
  <c r="F494" i="63"/>
  <c r="G412" i="63"/>
  <c r="F248" i="63"/>
  <c r="F576" i="63"/>
  <c r="G166" i="63"/>
  <c r="H494" i="63"/>
  <c r="G84" i="63"/>
  <c r="H248" i="63"/>
  <c r="G248" i="63"/>
  <c r="F330" i="63"/>
  <c r="G576" i="63"/>
  <c r="F412" i="63"/>
  <c r="F84" i="63"/>
  <c r="H412" i="63"/>
  <c r="H576" i="63"/>
  <c r="H84" i="63"/>
  <c r="G494" i="63"/>
  <c r="L83" i="49"/>
  <c r="H83" i="49" s="1"/>
  <c r="K165" i="47"/>
  <c r="G165" i="47" s="1"/>
  <c r="L329" i="47"/>
  <c r="H329" i="47" s="1"/>
  <c r="K411" i="47"/>
  <c r="G411" i="47" s="1"/>
  <c r="K575" i="49"/>
  <c r="G575" i="49" s="1"/>
  <c r="K247" i="49"/>
  <c r="G247" i="49" s="1"/>
  <c r="K493" i="49"/>
  <c r="G493" i="49" s="1"/>
  <c r="M411" i="49"/>
  <c r="I411" i="49" s="1"/>
  <c r="M165" i="47"/>
  <c r="I165" i="47" s="1"/>
  <c r="L493" i="49"/>
  <c r="H493" i="49" s="1"/>
  <c r="K411" i="49"/>
  <c r="G411" i="49" s="1"/>
  <c r="L83" i="47"/>
  <c r="H83" i="47" s="1"/>
  <c r="K165" i="49"/>
  <c r="G165" i="49" s="1"/>
  <c r="K329" i="49"/>
  <c r="G329" i="49" s="1"/>
  <c r="L411" i="47"/>
  <c r="H411" i="47" s="1"/>
  <c r="M575" i="47"/>
  <c r="I575" i="47" s="1"/>
  <c r="M247" i="47"/>
  <c r="I247" i="47" s="1"/>
  <c r="M83" i="47"/>
  <c r="I83" i="47" s="1"/>
  <c r="M493" i="47"/>
  <c r="I493" i="47" s="1"/>
  <c r="L329" i="49"/>
  <c r="H329" i="49" s="1"/>
  <c r="K83" i="49"/>
  <c r="G83" i="49" s="1"/>
  <c r="L493" i="47"/>
  <c r="H493" i="47" s="1"/>
  <c r="M83" i="49"/>
  <c r="I83" i="49" s="1"/>
  <c r="L165" i="47"/>
  <c r="H165" i="47" s="1"/>
  <c r="K247" i="47"/>
  <c r="G247" i="47" s="1"/>
  <c r="M411" i="47"/>
  <c r="I411" i="47" s="1"/>
  <c r="M493" i="49"/>
  <c r="I493" i="49" s="1"/>
  <c r="M329" i="49"/>
  <c r="I329" i="49" s="1"/>
  <c r="M165" i="49"/>
  <c r="I165" i="49" s="1"/>
  <c r="L575" i="47"/>
  <c r="H575" i="47" s="1"/>
  <c r="L411" i="49"/>
  <c r="H411" i="49" s="1"/>
  <c r="L247" i="47"/>
  <c r="H247" i="47" s="1"/>
  <c r="M247" i="49"/>
  <c r="I247" i="49" s="1"/>
  <c r="L247" i="49"/>
  <c r="H247" i="49" s="1"/>
  <c r="K329" i="47"/>
  <c r="G329" i="47" s="1"/>
  <c r="K493" i="47"/>
  <c r="G493" i="47" s="1"/>
  <c r="K575" i="47"/>
  <c r="G575" i="47" s="1"/>
  <c r="L575" i="49"/>
  <c r="H575" i="49" s="1"/>
  <c r="M329" i="47"/>
  <c r="I329" i="47" s="1"/>
  <c r="K83" i="47"/>
  <c r="G83" i="47" s="1"/>
  <c r="M575" i="49"/>
  <c r="I575" i="49" s="1"/>
  <c r="L165" i="49"/>
  <c r="H165" i="49" s="1"/>
  <c r="J84" i="61"/>
  <c r="F84" i="61" s="1"/>
  <c r="L904" i="61"/>
  <c r="H904" i="61" s="1"/>
  <c r="K904" i="61"/>
  <c r="G904" i="61" s="1"/>
  <c r="J822" i="61"/>
  <c r="F822" i="61" s="1"/>
  <c r="J740" i="61"/>
  <c r="F740" i="61" s="1"/>
  <c r="L248" i="61"/>
  <c r="H248" i="61" s="1"/>
  <c r="K330" i="61"/>
  <c r="G330" i="61" s="1"/>
  <c r="L576" i="61"/>
  <c r="H576" i="61" s="1"/>
  <c r="K166" i="61"/>
  <c r="G166" i="61" s="1"/>
  <c r="L412" i="61"/>
  <c r="H412" i="61" s="1"/>
  <c r="K658" i="61"/>
  <c r="G658" i="61" s="1"/>
  <c r="J412" i="61"/>
  <c r="F412" i="61" s="1"/>
  <c r="K84" i="61"/>
  <c r="G84" i="61" s="1"/>
  <c r="K494" i="61"/>
  <c r="G494" i="61" s="1"/>
  <c r="K248" i="61"/>
  <c r="G248" i="61" s="1"/>
  <c r="J494" i="61"/>
  <c r="F494" i="61" s="1"/>
  <c r="L166" i="61"/>
  <c r="H166" i="61" s="1"/>
  <c r="K412" i="61"/>
  <c r="G412" i="61" s="1"/>
  <c r="J904" i="61"/>
  <c r="F904" i="61" s="1"/>
  <c r="L330" i="61"/>
  <c r="H330" i="61" s="1"/>
  <c r="J330" i="61"/>
  <c r="F330" i="61" s="1"/>
  <c r="L740" i="61"/>
  <c r="H740" i="61" s="1"/>
  <c r="J576" i="61"/>
  <c r="F576" i="61" s="1"/>
  <c r="J248" i="61"/>
  <c r="F248" i="61" s="1"/>
  <c r="L84" i="61"/>
  <c r="H84" i="61" s="1"/>
  <c r="L658" i="61"/>
  <c r="H658" i="61" s="1"/>
  <c r="L494" i="61"/>
  <c r="H494" i="61" s="1"/>
  <c r="K740" i="61"/>
  <c r="G740" i="61" s="1"/>
  <c r="K576" i="61"/>
  <c r="G576" i="61" s="1"/>
  <c r="J658" i="61"/>
  <c r="F658" i="61" s="1"/>
  <c r="K822" i="61"/>
  <c r="G822" i="61" s="1"/>
  <c r="J166" i="61"/>
  <c r="F166" i="61" s="1"/>
  <c r="L822" i="61"/>
  <c r="H822" i="61" s="1"/>
  <c r="P92" i="41"/>
  <c r="I92" i="41"/>
  <c r="O92" i="41"/>
  <c r="T92" i="41"/>
  <c r="Q92" i="41"/>
  <c r="J92" i="41"/>
  <c r="R92" i="41"/>
  <c r="S92" i="41"/>
  <c r="N92" i="41"/>
  <c r="M92" i="41"/>
  <c r="L84" i="48" l="1"/>
  <c r="H84" i="48" s="1"/>
  <c r="K248" i="48"/>
  <c r="G248" i="48" s="1"/>
  <c r="M494" i="48"/>
  <c r="I494" i="48" s="1"/>
  <c r="K412" i="48"/>
  <c r="G412" i="48" s="1"/>
  <c r="K84" i="48"/>
  <c r="G84" i="48" s="1"/>
  <c r="L248" i="48"/>
  <c r="H248" i="48" s="1"/>
  <c r="M248" i="48"/>
  <c r="I248" i="48" s="1"/>
  <c r="M576" i="48"/>
  <c r="I576" i="48" s="1"/>
  <c r="M330" i="48"/>
  <c r="I330" i="48" s="1"/>
  <c r="L494" i="48"/>
  <c r="H494" i="48" s="1"/>
  <c r="K576" i="48"/>
  <c r="G576" i="48" s="1"/>
  <c r="K166" i="48"/>
  <c r="G166" i="48" s="1"/>
  <c r="K330" i="48"/>
  <c r="G330" i="48" s="1"/>
  <c r="M412" i="48"/>
  <c r="I412" i="48" s="1"/>
  <c r="K494" i="48"/>
  <c r="G494" i="48" s="1"/>
  <c r="L166" i="48"/>
  <c r="H166" i="48" s="1"/>
  <c r="L330" i="48"/>
  <c r="H330" i="48" s="1"/>
  <c r="M84" i="48"/>
  <c r="I84" i="48" s="1"/>
  <c r="M166" i="48"/>
  <c r="I166" i="48" s="1"/>
  <c r="L412" i="48"/>
  <c r="H412" i="48" s="1"/>
  <c r="L576" i="48"/>
  <c r="H576" i="48" s="1"/>
  <c r="K92" i="41"/>
  <c r="L92" i="41"/>
  <c r="I1314" i="42"/>
  <c r="G1560" i="42"/>
  <c r="I1724" i="42"/>
  <c r="I2052" i="42"/>
  <c r="I1642" i="42"/>
  <c r="G1724" i="42"/>
  <c r="G1314" i="42"/>
  <c r="I1560" i="42"/>
  <c r="G1806" i="42"/>
  <c r="G2052" i="42"/>
  <c r="G1396" i="42"/>
  <c r="G1642" i="42"/>
  <c r="H1724" i="42"/>
  <c r="I1478" i="42"/>
  <c r="H1396" i="42"/>
  <c r="H1560" i="42"/>
  <c r="H1806" i="42"/>
  <c r="H1970" i="42"/>
  <c r="G1888" i="42"/>
  <c r="H1478" i="42"/>
  <c r="G1478" i="42"/>
  <c r="H1314" i="42"/>
  <c r="I1396" i="42"/>
  <c r="H1642" i="42"/>
  <c r="I1806" i="42"/>
  <c r="I1970" i="42"/>
  <c r="G1970" i="42"/>
  <c r="I1888" i="42"/>
  <c r="H1888" i="42"/>
  <c r="H2052" i="42"/>
  <c r="K84" i="49"/>
  <c r="G84" i="49" s="1"/>
  <c r="M166" i="49"/>
  <c r="I166" i="49" s="1"/>
  <c r="L248" i="47"/>
  <c r="H248" i="47" s="1"/>
  <c r="L576" i="49"/>
  <c r="H576" i="49" s="1"/>
  <c r="K576" i="47"/>
  <c r="G576" i="47" s="1"/>
  <c r="K166" i="49"/>
  <c r="G166" i="49" s="1"/>
  <c r="M330" i="49"/>
  <c r="I330" i="49" s="1"/>
  <c r="M248" i="49"/>
  <c r="I248" i="49" s="1"/>
  <c r="L84" i="49"/>
  <c r="H84" i="49" s="1"/>
  <c r="L576" i="47"/>
  <c r="H576" i="47" s="1"/>
  <c r="M166" i="47"/>
  <c r="I166" i="47" s="1"/>
  <c r="L248" i="49"/>
  <c r="H248" i="49" s="1"/>
  <c r="M248" i="47"/>
  <c r="I248" i="47" s="1"/>
  <c r="M330" i="47"/>
  <c r="I330" i="47" s="1"/>
  <c r="K494" i="47"/>
  <c r="G494" i="47" s="1"/>
  <c r="M412" i="47"/>
  <c r="I412" i="47" s="1"/>
  <c r="L330" i="47"/>
  <c r="H330" i="47" s="1"/>
  <c r="M576" i="49"/>
  <c r="I576" i="49" s="1"/>
  <c r="L412" i="49"/>
  <c r="H412" i="49" s="1"/>
  <c r="M84" i="47"/>
  <c r="I84" i="47" s="1"/>
  <c r="L166" i="49"/>
  <c r="H166" i="49" s="1"/>
  <c r="K248" i="47"/>
  <c r="G248" i="47" s="1"/>
  <c r="K576" i="49"/>
  <c r="G576" i="49" s="1"/>
  <c r="M576" i="47"/>
  <c r="I576" i="47" s="1"/>
  <c r="K166" i="47"/>
  <c r="G166" i="47" s="1"/>
  <c r="K494" i="49"/>
  <c r="G494" i="49" s="1"/>
  <c r="K412" i="49"/>
  <c r="G412" i="49" s="1"/>
  <c r="M412" i="49"/>
  <c r="I412" i="49" s="1"/>
  <c r="L330" i="49"/>
  <c r="H330" i="49" s="1"/>
  <c r="L166" i="47"/>
  <c r="H166" i="47" s="1"/>
  <c r="M84" i="49"/>
  <c r="I84" i="49" s="1"/>
  <c r="K248" i="49"/>
  <c r="G248" i="49" s="1"/>
  <c r="L494" i="49"/>
  <c r="H494" i="49" s="1"/>
  <c r="M494" i="49"/>
  <c r="I494" i="49" s="1"/>
  <c r="M494" i="47"/>
  <c r="I494" i="47" s="1"/>
  <c r="K330" i="49"/>
  <c r="G330" i="49" s="1"/>
  <c r="L494" i="47"/>
  <c r="H494" i="47" s="1"/>
  <c r="L84" i="47"/>
  <c r="H84" i="47" s="1"/>
  <c r="K412" i="47"/>
  <c r="G412" i="47" s="1"/>
  <c r="K84" i="47"/>
  <c r="G84" i="47" s="1"/>
  <c r="L412" i="47"/>
  <c r="H412" i="47" s="1"/>
  <c r="K330" i="47"/>
  <c r="G330" i="47" s="1"/>
  <c r="M85" i="50"/>
  <c r="I85" i="50" s="1"/>
  <c r="M167" i="59"/>
  <c r="I167" i="59" s="1"/>
  <c r="K167" i="57"/>
  <c r="G167" i="57" s="1"/>
  <c r="K85" i="52"/>
  <c r="G85" i="52" s="1"/>
  <c r="L85" i="57"/>
  <c r="H85" i="57" s="1"/>
  <c r="K249" i="57"/>
  <c r="G249" i="57" s="1"/>
  <c r="K167" i="50"/>
  <c r="G167" i="50" s="1"/>
  <c r="M249" i="54"/>
  <c r="I249" i="54" s="1"/>
  <c r="M249" i="52"/>
  <c r="I249" i="52" s="1"/>
  <c r="L249" i="58"/>
  <c r="H249" i="58" s="1"/>
  <c r="M167" i="55"/>
  <c r="I167" i="55" s="1"/>
  <c r="L495" i="57"/>
  <c r="H495" i="57" s="1"/>
  <c r="K249" i="53"/>
  <c r="G249" i="53" s="1"/>
  <c r="K331" i="54"/>
  <c r="G331" i="54" s="1"/>
  <c r="L331" i="54"/>
  <c r="H331" i="54" s="1"/>
  <c r="L331" i="51"/>
  <c r="H331" i="51" s="1"/>
  <c r="K413" i="58"/>
  <c r="G413" i="58" s="1"/>
  <c r="L413" i="54"/>
  <c r="H413" i="54" s="1"/>
  <c r="M495" i="52"/>
  <c r="I495" i="52" s="1"/>
  <c r="L495" i="54"/>
  <c r="H495" i="54" s="1"/>
  <c r="L413" i="51"/>
  <c r="H413" i="51" s="1"/>
  <c r="K495" i="55"/>
  <c r="G495" i="55" s="1"/>
  <c r="L577" i="52"/>
  <c r="H577" i="52" s="1"/>
  <c r="K495" i="56"/>
  <c r="G495" i="56" s="1"/>
  <c r="L495" i="51"/>
  <c r="H495" i="51" s="1"/>
  <c r="M577" i="51"/>
  <c r="I577" i="51" s="1"/>
  <c r="L577" i="53"/>
  <c r="H577" i="53" s="1"/>
  <c r="K167" i="59"/>
  <c r="G167" i="59" s="1"/>
  <c r="M167" i="50"/>
  <c r="I167" i="50" s="1"/>
  <c r="M331" i="56"/>
  <c r="I331" i="56" s="1"/>
  <c r="M413" i="56"/>
  <c r="I413" i="56" s="1"/>
  <c r="L495" i="52"/>
  <c r="H495" i="52" s="1"/>
  <c r="M495" i="54"/>
  <c r="I495" i="54" s="1"/>
  <c r="K85" i="54"/>
  <c r="G85" i="54" s="1"/>
  <c r="L85" i="56"/>
  <c r="H85" i="56" s="1"/>
  <c r="L331" i="57"/>
  <c r="H331" i="57" s="1"/>
  <c r="M249" i="59"/>
  <c r="I249" i="59" s="1"/>
  <c r="M331" i="50"/>
  <c r="I331" i="50" s="1"/>
  <c r="L495" i="56"/>
  <c r="H495" i="56" s="1"/>
  <c r="M577" i="59"/>
  <c r="I577" i="59" s="1"/>
  <c r="M167" i="52"/>
  <c r="I167" i="52" s="1"/>
  <c r="K85" i="55"/>
  <c r="G85" i="55" s="1"/>
  <c r="M249" i="56"/>
  <c r="I249" i="56" s="1"/>
  <c r="M331" i="54"/>
  <c r="I331" i="54" s="1"/>
  <c r="K331" i="59"/>
  <c r="G331" i="59" s="1"/>
  <c r="K577" i="54"/>
  <c r="G577" i="54" s="1"/>
  <c r="L495" i="53"/>
  <c r="H495" i="53" s="1"/>
  <c r="L167" i="52"/>
  <c r="H167" i="52" s="1"/>
  <c r="M85" i="57"/>
  <c r="I85" i="57" s="1"/>
  <c r="M167" i="53"/>
  <c r="I167" i="53" s="1"/>
  <c r="M331" i="58"/>
  <c r="I331" i="58" s="1"/>
  <c r="M331" i="59"/>
  <c r="I331" i="59" s="1"/>
  <c r="M495" i="58"/>
  <c r="I495" i="58" s="1"/>
  <c r="M495" i="59"/>
  <c r="I495" i="59" s="1"/>
  <c r="L85" i="50"/>
  <c r="H85" i="50" s="1"/>
  <c r="L167" i="59"/>
  <c r="H167" i="59" s="1"/>
  <c r="M85" i="52"/>
  <c r="I85" i="52" s="1"/>
  <c r="M85" i="53"/>
  <c r="I85" i="53" s="1"/>
  <c r="M85" i="59"/>
  <c r="I85" i="59" s="1"/>
  <c r="M85" i="56"/>
  <c r="I85" i="56" s="1"/>
  <c r="L413" i="57"/>
  <c r="H413" i="57" s="1"/>
  <c r="K167" i="53"/>
  <c r="G167" i="53" s="1"/>
  <c r="M331" i="57"/>
  <c r="I331" i="57" s="1"/>
  <c r="K249" i="52"/>
  <c r="G249" i="52" s="1"/>
  <c r="M249" i="55"/>
  <c r="I249" i="55" s="1"/>
  <c r="L249" i="50"/>
  <c r="H249" i="50" s="1"/>
  <c r="M331" i="55"/>
  <c r="I331" i="55" s="1"/>
  <c r="M249" i="51"/>
  <c r="I249" i="51" s="1"/>
  <c r="K331" i="56"/>
  <c r="G331" i="56" s="1"/>
  <c r="L413" i="56"/>
  <c r="H413" i="56" s="1"/>
  <c r="L331" i="53"/>
  <c r="H331" i="53" s="1"/>
  <c r="K413" i="54"/>
  <c r="G413" i="54" s="1"/>
  <c r="M413" i="59"/>
  <c r="I413" i="59" s="1"/>
  <c r="L413" i="50"/>
  <c r="H413" i="50" s="1"/>
  <c r="M577" i="54"/>
  <c r="I577" i="54" s="1"/>
  <c r="L495" i="58"/>
  <c r="H495" i="58" s="1"/>
  <c r="M577" i="58"/>
  <c r="I577" i="58" s="1"/>
  <c r="M495" i="55"/>
  <c r="I495" i="55" s="1"/>
  <c r="M577" i="50"/>
  <c r="I577" i="50" s="1"/>
  <c r="L495" i="59"/>
  <c r="H495" i="59" s="1"/>
  <c r="M495" i="53"/>
  <c r="I495" i="53" s="1"/>
  <c r="L85" i="52"/>
  <c r="H85" i="52" s="1"/>
  <c r="L249" i="57"/>
  <c r="H249" i="57" s="1"/>
  <c r="L249" i="52"/>
  <c r="H249" i="52" s="1"/>
  <c r="K331" i="58"/>
  <c r="G331" i="58" s="1"/>
  <c r="M331" i="52"/>
  <c r="I331" i="52" s="1"/>
  <c r="K577" i="56"/>
  <c r="G577" i="56" s="1"/>
  <c r="M495" i="50"/>
  <c r="I495" i="50" s="1"/>
  <c r="K85" i="59"/>
  <c r="G85" i="59" s="1"/>
  <c r="L167" i="54"/>
  <c r="H167" i="54" s="1"/>
  <c r="M577" i="57"/>
  <c r="I577" i="57" s="1"/>
  <c r="M413" i="58"/>
  <c r="I413" i="58" s="1"/>
  <c r="K413" i="53"/>
  <c r="G413" i="53" s="1"/>
  <c r="K495" i="52"/>
  <c r="G495" i="52" s="1"/>
  <c r="M85" i="58"/>
  <c r="I85" i="58" s="1"/>
  <c r="L167" i="53"/>
  <c r="H167" i="53" s="1"/>
  <c r="M495" i="57"/>
  <c r="I495" i="57" s="1"/>
  <c r="K331" i="52"/>
  <c r="G331" i="52" s="1"/>
  <c r="L413" i="59"/>
  <c r="H413" i="59" s="1"/>
  <c r="K413" i="51"/>
  <c r="G413" i="51" s="1"/>
  <c r="K85" i="53"/>
  <c r="G85" i="53" s="1"/>
  <c r="M167" i="51"/>
  <c r="I167" i="51" s="1"/>
  <c r="L577" i="57"/>
  <c r="H577" i="57" s="1"/>
  <c r="M413" i="55"/>
  <c r="I413" i="55" s="1"/>
  <c r="L413" i="53"/>
  <c r="H413" i="53" s="1"/>
  <c r="K577" i="50"/>
  <c r="G577" i="50" s="1"/>
  <c r="M85" i="51"/>
  <c r="I85" i="51" s="1"/>
  <c r="L85" i="53"/>
  <c r="H85" i="53" s="1"/>
  <c r="L85" i="59"/>
  <c r="H85" i="59" s="1"/>
  <c r="M85" i="55"/>
  <c r="I85" i="55" s="1"/>
  <c r="M249" i="57"/>
  <c r="I249" i="57" s="1"/>
  <c r="K85" i="56"/>
  <c r="G85" i="56" s="1"/>
  <c r="M167" i="58"/>
  <c r="I167" i="58" s="1"/>
  <c r="L167" i="51"/>
  <c r="H167" i="51" s="1"/>
  <c r="K249" i="55"/>
  <c r="G249" i="55" s="1"/>
  <c r="K331" i="57"/>
  <c r="G331" i="57" s="1"/>
  <c r="M167" i="54"/>
  <c r="I167" i="54" s="1"/>
  <c r="M249" i="53"/>
  <c r="I249" i="53" s="1"/>
  <c r="L331" i="56"/>
  <c r="H331" i="56" s="1"/>
  <c r="L249" i="51"/>
  <c r="H249" i="51" s="1"/>
  <c r="L331" i="52"/>
  <c r="H331" i="52" s="1"/>
  <c r="L413" i="58"/>
  <c r="H413" i="58" s="1"/>
  <c r="M413" i="54"/>
  <c r="I413" i="54" s="1"/>
  <c r="K331" i="53"/>
  <c r="G331" i="53" s="1"/>
  <c r="L577" i="55"/>
  <c r="H577" i="55" s="1"/>
  <c r="M413" i="53"/>
  <c r="I413" i="53" s="1"/>
  <c r="L577" i="58"/>
  <c r="H577" i="58" s="1"/>
  <c r="L577" i="54"/>
  <c r="H577" i="54" s="1"/>
  <c r="K577" i="58"/>
  <c r="G577" i="58" s="1"/>
  <c r="K577" i="59"/>
  <c r="G577" i="59" s="1"/>
  <c r="K495" i="51"/>
  <c r="G495" i="51" s="1"/>
  <c r="K495" i="53"/>
  <c r="G495" i="53" s="1"/>
  <c r="K167" i="52"/>
  <c r="G167" i="52" s="1"/>
  <c r="K167" i="51"/>
  <c r="G167" i="51" s="1"/>
  <c r="K495" i="57"/>
  <c r="G495" i="57" s="1"/>
  <c r="L331" i="50"/>
  <c r="H331" i="50" s="1"/>
  <c r="M577" i="55"/>
  <c r="I577" i="55" s="1"/>
  <c r="L495" i="50"/>
  <c r="H495" i="50" s="1"/>
  <c r="M167" i="57"/>
  <c r="I167" i="57" s="1"/>
  <c r="L167" i="56"/>
  <c r="H167" i="56" s="1"/>
  <c r="K249" i="58"/>
  <c r="G249" i="58" s="1"/>
  <c r="K249" i="51"/>
  <c r="G249" i="51" s="1"/>
  <c r="M413" i="52"/>
  <c r="I413" i="52" s="1"/>
  <c r="K495" i="58"/>
  <c r="G495" i="58" s="1"/>
  <c r="L577" i="59"/>
  <c r="H577" i="59" s="1"/>
  <c r="K85" i="50"/>
  <c r="G85" i="50" s="1"/>
  <c r="K167" i="58"/>
  <c r="G167" i="58" s="1"/>
  <c r="K249" i="56"/>
  <c r="G249" i="56" s="1"/>
  <c r="L249" i="59"/>
  <c r="H249" i="59" s="1"/>
  <c r="L413" i="52"/>
  <c r="H413" i="52" s="1"/>
  <c r="M577" i="52"/>
  <c r="I577" i="52" s="1"/>
  <c r="K495" i="59"/>
  <c r="G495" i="59" s="1"/>
  <c r="K85" i="58"/>
  <c r="G85" i="58" s="1"/>
  <c r="K167" i="54"/>
  <c r="G167" i="54" s="1"/>
  <c r="L249" i="55"/>
  <c r="H249" i="55" s="1"/>
  <c r="K249" i="59"/>
  <c r="G249" i="59" s="1"/>
  <c r="K413" i="52"/>
  <c r="G413" i="52" s="1"/>
  <c r="M577" i="56"/>
  <c r="I577" i="56" s="1"/>
  <c r="K577" i="53"/>
  <c r="G577" i="53" s="1"/>
  <c r="L85" i="54"/>
  <c r="H85" i="54" s="1"/>
  <c r="M167" i="56"/>
  <c r="I167" i="56" s="1"/>
  <c r="L85" i="58"/>
  <c r="H85" i="58" s="1"/>
  <c r="L85" i="51"/>
  <c r="H85" i="51" s="1"/>
  <c r="L167" i="57"/>
  <c r="H167" i="57" s="1"/>
  <c r="K167" i="56"/>
  <c r="G167" i="56" s="1"/>
  <c r="L167" i="58"/>
  <c r="H167" i="58" s="1"/>
  <c r="L249" i="54"/>
  <c r="H249" i="54" s="1"/>
  <c r="M249" i="58"/>
  <c r="I249" i="58" s="1"/>
  <c r="L249" i="56"/>
  <c r="H249" i="56" s="1"/>
  <c r="L167" i="55"/>
  <c r="H167" i="55" s="1"/>
  <c r="K577" i="57"/>
  <c r="G577" i="57" s="1"/>
  <c r="K331" i="55"/>
  <c r="G331" i="55" s="1"/>
  <c r="L331" i="58"/>
  <c r="H331" i="58" s="1"/>
  <c r="M331" i="51"/>
  <c r="I331" i="51" s="1"/>
  <c r="M331" i="53"/>
  <c r="I331" i="53" s="1"/>
  <c r="K331" i="50"/>
  <c r="G331" i="50" s="1"/>
  <c r="L331" i="59"/>
  <c r="H331" i="59" s="1"/>
  <c r="M413" i="50"/>
  <c r="I413" i="50" s="1"/>
  <c r="K413" i="59"/>
  <c r="G413" i="59" s="1"/>
  <c r="L577" i="56"/>
  <c r="H577" i="56" s="1"/>
  <c r="L495" i="55"/>
  <c r="H495" i="55" s="1"/>
  <c r="K577" i="52"/>
  <c r="G577" i="52" s="1"/>
  <c r="K577" i="51"/>
  <c r="G577" i="51" s="1"/>
  <c r="M577" i="53"/>
  <c r="I577" i="53" s="1"/>
  <c r="L577" i="51"/>
  <c r="H577" i="51" s="1"/>
  <c r="L85" i="55"/>
  <c r="H85" i="55" s="1"/>
  <c r="L167" i="50"/>
  <c r="H167" i="50" s="1"/>
  <c r="M413" i="57"/>
  <c r="I413" i="57" s="1"/>
  <c r="L331" i="55"/>
  <c r="H331" i="55" s="1"/>
  <c r="K413" i="55"/>
  <c r="G413" i="55" s="1"/>
  <c r="M413" i="51"/>
  <c r="I413" i="51" s="1"/>
  <c r="K495" i="50"/>
  <c r="G495" i="50" s="1"/>
  <c r="K85" i="57"/>
  <c r="G85" i="57" s="1"/>
  <c r="K249" i="54"/>
  <c r="G249" i="54" s="1"/>
  <c r="M249" i="50"/>
  <c r="I249" i="50" s="1"/>
  <c r="L413" i="55"/>
  <c r="H413" i="55" s="1"/>
  <c r="K495" i="54"/>
  <c r="G495" i="54" s="1"/>
  <c r="L577" i="50"/>
  <c r="H577" i="50" s="1"/>
  <c r="K85" i="51"/>
  <c r="G85" i="51" s="1"/>
  <c r="K413" i="57"/>
  <c r="G413" i="57" s="1"/>
  <c r="L249" i="53"/>
  <c r="H249" i="53" s="1"/>
  <c r="K331" i="51"/>
  <c r="G331" i="51" s="1"/>
  <c r="K413" i="50"/>
  <c r="G413" i="50" s="1"/>
  <c r="M495" i="51"/>
  <c r="I495" i="51" s="1"/>
  <c r="M85" i="54"/>
  <c r="I85" i="54" s="1"/>
  <c r="K167" i="55"/>
  <c r="G167" i="55" s="1"/>
  <c r="K249" i="50"/>
  <c r="G249" i="50" s="1"/>
  <c r="K413" i="56"/>
  <c r="G413" i="56" s="1"/>
  <c r="K577" i="55"/>
  <c r="G577" i="55" s="1"/>
  <c r="M495" i="56"/>
  <c r="I495" i="56" s="1"/>
  <c r="F577" i="63"/>
  <c r="H85" i="63"/>
  <c r="F85" i="63"/>
  <c r="H413" i="63"/>
  <c r="F413" i="63"/>
  <c r="F249" i="63"/>
  <c r="F167" i="63"/>
  <c r="H331" i="63"/>
  <c r="F331" i="63"/>
  <c r="G331" i="63"/>
  <c r="H577" i="63"/>
  <c r="F495" i="63"/>
  <c r="H495" i="63"/>
  <c r="H249" i="63"/>
  <c r="G577" i="63"/>
  <c r="G249" i="63"/>
  <c r="G413" i="63"/>
  <c r="G495" i="63"/>
  <c r="H167" i="63"/>
  <c r="G85" i="63"/>
  <c r="G167" i="63"/>
  <c r="L85" i="61"/>
  <c r="H85" i="61" s="1"/>
  <c r="K249" i="61"/>
  <c r="G249" i="61" s="1"/>
  <c r="K413" i="61"/>
  <c r="G413" i="61" s="1"/>
  <c r="J905" i="61"/>
  <c r="F905" i="61" s="1"/>
  <c r="L659" i="61"/>
  <c r="H659" i="61" s="1"/>
  <c r="L167" i="61"/>
  <c r="H167" i="61" s="1"/>
  <c r="L741" i="61"/>
  <c r="H741" i="61" s="1"/>
  <c r="K577" i="61"/>
  <c r="G577" i="61" s="1"/>
  <c r="L413" i="61"/>
  <c r="H413" i="61" s="1"/>
  <c r="J577" i="61"/>
  <c r="F577" i="61" s="1"/>
  <c r="J331" i="61"/>
  <c r="F331" i="61" s="1"/>
  <c r="L495" i="61"/>
  <c r="H495" i="61" s="1"/>
  <c r="J495" i="61"/>
  <c r="F495" i="61" s="1"/>
  <c r="J85" i="61"/>
  <c r="F85" i="61" s="1"/>
  <c r="K331" i="61"/>
  <c r="G331" i="61" s="1"/>
  <c r="K659" i="61"/>
  <c r="G659" i="61" s="1"/>
  <c r="J413" i="61"/>
  <c r="F413" i="61" s="1"/>
  <c r="J167" i="61"/>
  <c r="F167" i="61" s="1"/>
  <c r="J659" i="61"/>
  <c r="F659" i="61" s="1"/>
  <c r="K495" i="61"/>
  <c r="G495" i="61" s="1"/>
  <c r="K741" i="61"/>
  <c r="G741" i="61" s="1"/>
  <c r="L249" i="61"/>
  <c r="H249" i="61" s="1"/>
  <c r="L577" i="61"/>
  <c r="H577" i="61" s="1"/>
  <c r="J249" i="61"/>
  <c r="F249" i="61" s="1"/>
  <c r="K167" i="61"/>
  <c r="G167" i="61" s="1"/>
  <c r="K85" i="61"/>
  <c r="G85" i="61" s="1"/>
  <c r="L331" i="61"/>
  <c r="H331" i="61" s="1"/>
  <c r="J823" i="61"/>
  <c r="F823" i="61" s="1"/>
  <c r="J741" i="61"/>
  <c r="F741" i="61" s="1"/>
  <c r="L905" i="61"/>
  <c r="H905" i="61" s="1"/>
  <c r="L823" i="61"/>
  <c r="H823" i="61" s="1"/>
  <c r="K905" i="61"/>
  <c r="G905" i="61" s="1"/>
  <c r="K823" i="61"/>
  <c r="G823" i="61" s="1"/>
  <c r="I93" i="41"/>
  <c r="R93" i="41"/>
  <c r="Q93" i="41"/>
  <c r="O93" i="41"/>
  <c r="T93" i="41"/>
  <c r="N93" i="41"/>
  <c r="M93" i="41"/>
  <c r="J93" i="41"/>
  <c r="P93" i="41"/>
  <c r="S93" i="41"/>
  <c r="K85" i="47" l="1"/>
  <c r="G85" i="47" s="1"/>
  <c r="L249" i="47"/>
  <c r="H249" i="47" s="1"/>
  <c r="L249" i="49"/>
  <c r="H249" i="49" s="1"/>
  <c r="M577" i="47"/>
  <c r="I577" i="47" s="1"/>
  <c r="L495" i="47"/>
  <c r="H495" i="47" s="1"/>
  <c r="M495" i="49"/>
  <c r="I495" i="49" s="1"/>
  <c r="M413" i="49"/>
  <c r="I413" i="49" s="1"/>
  <c r="K167" i="49"/>
  <c r="G167" i="49" s="1"/>
  <c r="K577" i="49"/>
  <c r="G577" i="49" s="1"/>
  <c r="K85" i="49"/>
  <c r="G85" i="49" s="1"/>
  <c r="L413" i="47"/>
  <c r="H413" i="47" s="1"/>
  <c r="M85" i="47"/>
  <c r="I85" i="47" s="1"/>
  <c r="K249" i="47"/>
  <c r="G249" i="47" s="1"/>
  <c r="M331" i="47"/>
  <c r="I331" i="47" s="1"/>
  <c r="L577" i="47"/>
  <c r="H577" i="47" s="1"/>
  <c r="M577" i="49"/>
  <c r="I577" i="49" s="1"/>
  <c r="K249" i="49"/>
  <c r="G249" i="49" s="1"/>
  <c r="M249" i="49"/>
  <c r="I249" i="49" s="1"/>
  <c r="M413" i="47"/>
  <c r="I413" i="47" s="1"/>
  <c r="M249" i="47"/>
  <c r="I249" i="47" s="1"/>
  <c r="L167" i="47"/>
  <c r="H167" i="47" s="1"/>
  <c r="L167" i="49"/>
  <c r="H167" i="49" s="1"/>
  <c r="M331" i="49"/>
  <c r="I331" i="49" s="1"/>
  <c r="K413" i="49"/>
  <c r="G413" i="49" s="1"/>
  <c r="L495" i="49"/>
  <c r="H495" i="49" s="1"/>
  <c r="L85" i="47"/>
  <c r="H85" i="47" s="1"/>
  <c r="K331" i="49"/>
  <c r="G331" i="49" s="1"/>
  <c r="M85" i="49"/>
  <c r="I85" i="49" s="1"/>
  <c r="K495" i="49"/>
  <c r="G495" i="49" s="1"/>
  <c r="K331" i="47"/>
  <c r="G331" i="47" s="1"/>
  <c r="L331" i="47"/>
  <c r="H331" i="47" s="1"/>
  <c r="K167" i="47"/>
  <c r="G167" i="47" s="1"/>
  <c r="M167" i="49"/>
  <c r="I167" i="49" s="1"/>
  <c r="L331" i="49"/>
  <c r="H331" i="49" s="1"/>
  <c r="K577" i="47"/>
  <c r="G577" i="47" s="1"/>
  <c r="L577" i="49"/>
  <c r="H577" i="49" s="1"/>
  <c r="M495" i="47"/>
  <c r="I495" i="47" s="1"/>
  <c r="M167" i="47"/>
  <c r="I167" i="47" s="1"/>
  <c r="K413" i="47"/>
  <c r="G413" i="47" s="1"/>
  <c r="L85" i="49"/>
  <c r="H85" i="49" s="1"/>
  <c r="K495" i="47"/>
  <c r="G495" i="47" s="1"/>
  <c r="L413" i="49"/>
  <c r="H413" i="49" s="1"/>
  <c r="L85" i="48"/>
  <c r="H85" i="48" s="1"/>
  <c r="K249" i="48"/>
  <c r="G249" i="48" s="1"/>
  <c r="L577" i="48"/>
  <c r="H577" i="48" s="1"/>
  <c r="M495" i="48"/>
  <c r="I495" i="48" s="1"/>
  <c r="L413" i="48"/>
  <c r="H413" i="48" s="1"/>
  <c r="L167" i="48"/>
  <c r="H167" i="48" s="1"/>
  <c r="K331" i="48"/>
  <c r="G331" i="48" s="1"/>
  <c r="K577" i="48"/>
  <c r="G577" i="48" s="1"/>
  <c r="K85" i="48"/>
  <c r="G85" i="48" s="1"/>
  <c r="M167" i="48"/>
  <c r="I167" i="48" s="1"/>
  <c r="K413" i="48"/>
  <c r="G413" i="48" s="1"/>
  <c r="K167" i="48"/>
  <c r="G167" i="48" s="1"/>
  <c r="M331" i="48"/>
  <c r="I331" i="48" s="1"/>
  <c r="L495" i="48"/>
  <c r="H495" i="48" s="1"/>
  <c r="M249" i="48"/>
  <c r="I249" i="48" s="1"/>
  <c r="L249" i="48"/>
  <c r="H249" i="48" s="1"/>
  <c r="M85" i="48"/>
  <c r="I85" i="48" s="1"/>
  <c r="L331" i="48"/>
  <c r="H331" i="48" s="1"/>
  <c r="K495" i="48"/>
  <c r="G495" i="48" s="1"/>
  <c r="M413" i="48"/>
  <c r="I413" i="48" s="1"/>
  <c r="M577" i="48"/>
  <c r="I577" i="48" s="1"/>
  <c r="L93" i="41"/>
  <c r="K93" i="41"/>
  <c r="H1315" i="42"/>
  <c r="H1561" i="42"/>
  <c r="G1725" i="42"/>
  <c r="G2053" i="42"/>
  <c r="I1889" i="42"/>
  <c r="G1889" i="42"/>
  <c r="H1889" i="42"/>
  <c r="H1725" i="42"/>
  <c r="I1315" i="42"/>
  <c r="G1561" i="42"/>
  <c r="I1807" i="42"/>
  <c r="G1971" i="42"/>
  <c r="H1643" i="42"/>
  <c r="G1479" i="42"/>
  <c r="G1315" i="42"/>
  <c r="H1397" i="42"/>
  <c r="I1561" i="42"/>
  <c r="G1807" i="42"/>
  <c r="I1971" i="42"/>
  <c r="G1397" i="42"/>
  <c r="I1479" i="42"/>
  <c r="H1479" i="42"/>
  <c r="I1397" i="42"/>
  <c r="G1643" i="42"/>
  <c r="H1807" i="42"/>
  <c r="H1971" i="42"/>
  <c r="I2053" i="42"/>
  <c r="I1643" i="42"/>
  <c r="I1725" i="42"/>
  <c r="H2053" i="42"/>
</calcChain>
</file>

<file path=xl/comments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<sst xmlns="http://schemas.openxmlformats.org/spreadsheetml/2006/main" count="30382" uniqueCount="3091">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</sst>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1" formatCode="_(* #,##0_);_(* \(#,##0\);_(* &quot;-&quot;_);_(@_)"/>
    <numFmt numFmtId="43" formatCode="_(* #,##0.00_);_(* \(#,##0.00\);_(* &quot;-&quot;??_);_(@_)"/>
    <numFmt numFmtId="164" formatCode="#,##0\ &quot;kr&quot;;[Red]\-#,##0\ &quot;kr&quot;"/>
    <numFmt numFmtId="165" formatCode="_-* #,##0.00\ _k_r_-;\-* #,##0.00\ _k_r_-;_-* &quot;-&quot;??\ _k_r_-;_-@_-"/>
    <numFmt numFmtId="166" formatCode="_-&quot;€&quot;\ * #,##0.00_-;\-&quot;€&quot;\ * #,##0.00_-;_-&quot;€&quot;\ * &quot;-&quot;??_-;_-@_-"/>
    <numFmt numFmtId="167" formatCode="#,##0;\-\ #,##0;_-\ &quot;- &quot;"/>
    <numFmt numFmtId="168" formatCode="_-[$€-2]\ * #,##0.00_-;\-[$€-2]\ * #,##0.00_-;_-[$€-2]\ * &quot;-&quot;??_-"/>
    <numFmt numFmtId="169" formatCode="_([$€]* #,##0.00_);_([$€]* \(#,##0.00\);_([$€]* &quot;-&quot;??_);_(@_)"/>
    <numFmt numFmtId="170" formatCode="0.0"/>
    <numFmt numFmtId="171" formatCode="0.0%"/>
    <numFmt numFmtId="172" formatCode="#,##0;[Red]&quot;-&quot;#,##0"/>
    <numFmt numFmtId="173" formatCode="_ * #,##0_ ;_ * \-#,##0_ ;_ * &quot;-&quot;_ ;_ @_ "/>
    <numFmt numFmtId="174" formatCode="_ * #,##0.00_ ;_ * \-#,##0.00_ ;_ * &quot;-&quot;??_ ;_ @_ 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</numFmts>
  <fonts count="12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</fonts>
  <fills count="9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68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1" fontId="63" fillId="0" borderId="0">
      <alignment horizontal="right"/>
    </xf>
    <xf numFmtId="170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2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4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0" fontId="18" fillId="23" borderId="0" applyNumberFormat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16" fillId="7" borderId="2" applyNumberFormat="0" applyAlignment="0" applyProtection="0"/>
    <xf numFmtId="174" fontId="3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2" fillId="28" borderId="0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33" fillId="0" borderId="0"/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0" fontId="19" fillId="21" borderId="10" applyNumberForma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3" fontId="81" fillId="46" borderId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69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4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6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1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</cellStyleXfs>
  <cellXfs count="50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2" fontId="77" fillId="0" borderId="0" xfId="0" applyNumberFormat="1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9" fontId="0" fillId="0" borderId="0" xfId="0" applyNumberFormat="1"/>
  </cellXfs>
  <cellStyles count="52114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1093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2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BF93"/>
  <sheetViews>
    <sheetView topLeftCell="A4" workbookViewId="0">
      <selection activeCell="G14" sqref="G14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1093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109375" style="16" customWidth="1"/>
    <col min="15" max="15" width="5.77734375" style="16" customWidth="1"/>
    <col min="16" max="16" width="7.109375" style="16" bestFit="1" customWidth="1"/>
    <col min="17" max="17" width="10.33203125" style="16" customWidth="1"/>
    <col min="18" max="18" width="14.33203125" style="16" bestFit="1" customWidth="1"/>
    <col min="19" max="19" width="8.109375" style="16" customWidth="1"/>
    <col min="20" max="20" width="14.109375" style="16" bestFit="1" customWidth="1"/>
    <col min="21" max="22" width="6.6640625" style="16" customWidth="1"/>
    <col min="23" max="23" width="8.77734375" style="16"/>
    <col min="24" max="24" width="12.109375" customWidth="1"/>
    <col min="25" max="26" width="9.6640625" bestFit="1" customWidth="1"/>
    <col min="33" max="33" width="11.77734375" bestFit="1" customWidth="1"/>
  </cols>
  <sheetData>
    <row r="1" spans="2:58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45</v>
      </c>
      <c r="AB1" t="s">
        <v>46</v>
      </c>
    </row>
    <row r="2" spans="2:58" ht="15" thickBot="1">
      <c r="C2" s="39" t="s">
        <v>40</v>
      </c>
      <c r="D2" s="39" t="s">
        <v>48</v>
      </c>
      <c r="E2" s="31" t="s">
        <v>5</v>
      </c>
      <c r="F2" s="31" t="s">
        <v>13</v>
      </c>
      <c r="G2" s="31" t="s">
        <v>19</v>
      </c>
      <c r="H2" s="31" t="s">
        <v>41</v>
      </c>
      <c r="I2" s="34" t="s">
        <v>28</v>
      </c>
      <c r="J2" s="34" t="s">
        <v>29</v>
      </c>
      <c r="K2" s="32" t="s">
        <v>42</v>
      </c>
      <c r="L2" s="32" t="s">
        <v>43</v>
      </c>
      <c r="M2" s="33" t="s">
        <v>30</v>
      </c>
      <c r="N2" s="33" t="s">
        <v>31</v>
      </c>
      <c r="O2" s="33" t="s">
        <v>32</v>
      </c>
      <c r="P2" s="33" t="s">
        <v>33</v>
      </c>
      <c r="Q2" s="33" t="s">
        <v>34</v>
      </c>
      <c r="R2" s="33" t="s">
        <v>35</v>
      </c>
      <c r="S2" s="33" t="s">
        <v>36</v>
      </c>
      <c r="T2" s="32" t="s">
        <v>2970</v>
      </c>
      <c r="AB2" s="35" t="s">
        <v>44</v>
      </c>
    </row>
    <row r="3" spans="2:58" ht="23.4" thickBot="1">
      <c r="B3" s="16">
        <v>2010</v>
      </c>
      <c r="C3" s="19">
        <f>AC17/$AC$19</f>
        <v>0.89081763487523424</v>
      </c>
      <c r="D3" s="19">
        <f t="shared" ref="D3:D9" si="0">AG5/$AG$14</f>
        <v>0.5185222269165114</v>
      </c>
      <c r="E3" s="19">
        <f t="shared" ref="E3:E9" si="1">$Y$4*D3/($D$12*$Y$4)</f>
        <v>0.5185222269165114</v>
      </c>
      <c r="F3" s="19">
        <f t="shared" ref="F3:F9" si="2">$Y$5*D3/($D$12*$Y$5)</f>
        <v>0.5185222269165114</v>
      </c>
      <c r="G3" s="19">
        <f>$Y$6*$D3/($D$12*$Y$6)</f>
        <v>0.5185222269165114</v>
      </c>
      <c r="H3" s="19">
        <f>$Y$7*$D3/($D$12*$Y$7)</f>
        <v>0.5185222269165114</v>
      </c>
      <c r="I3" s="19">
        <f t="shared" ref="I3:I10" si="3">$Y$12*$H3/($H$12*$Y$12)</f>
        <v>0.5185222269165114</v>
      </c>
      <c r="J3" s="19">
        <f t="shared" ref="J3:J10" si="4">$Y$13*$H3/($H$12*$Y$13)</f>
        <v>0.5185222269165114</v>
      </c>
      <c r="K3" s="19">
        <f t="shared" ref="K3:K10" si="5">$Y$25*$J3/($J$12*$Y$25)</f>
        <v>0.5185222269165114</v>
      </c>
      <c r="L3" s="19">
        <f t="shared" ref="L3:L10" si="6">$Y$26*$J3/($J$12*$Y$26)</f>
        <v>0.5185222269165114</v>
      </c>
      <c r="M3" s="19">
        <f t="shared" ref="M3:M10" si="7">$Y$14*$H3/($H$12*$Y$14)</f>
        <v>0.5185222269165114</v>
      </c>
      <c r="N3" s="19">
        <f t="shared" ref="N3:N10" si="8">$Y$15*$H3/($H$12*$Y$15)</f>
        <v>0.5185222269165114</v>
      </c>
      <c r="O3" s="19">
        <f t="shared" ref="O3:O10" si="9">$Y$16*$H3/($H$12*$Y$16)</f>
        <v>0.5185222269165114</v>
      </c>
      <c r="P3" s="19">
        <f t="shared" ref="P3:P10" si="10">$Y$17*$H3/($H$12*$Y$17)</f>
        <v>0.5185222269165114</v>
      </c>
      <c r="Q3" s="19">
        <f t="shared" ref="Q3:Q10" si="11">$Y$18*$H3/($H$12*$Y$18)</f>
        <v>0.5185222269165114</v>
      </c>
      <c r="R3" s="19">
        <f t="shared" ref="R3:R10" si="12">$Y$19*$H3/($H$12*$Y$19)</f>
        <v>0.5185222269165114</v>
      </c>
      <c r="S3" s="19">
        <f t="shared" ref="S3:S7" si="13">$Y$20*$H3/($H$12*$Y$20)</f>
        <v>0.5185222269165114</v>
      </c>
      <c r="T3" s="19">
        <f>SUM($Y$12:$Y$19)*$H3/($H$12*SUM($Y$12:$Y$19))</f>
        <v>0.5185222269165114</v>
      </c>
      <c r="X3" s="23" t="s">
        <v>24</v>
      </c>
      <c r="Y3" s="24">
        <v>2015</v>
      </c>
      <c r="Z3" s="24">
        <v>2050</v>
      </c>
    </row>
    <row r="4" spans="2:58" ht="15" thickBot="1">
      <c r="B4" s="16">
        <v>2011</v>
      </c>
      <c r="C4" s="19">
        <f>(C8-C3)/5*1+C3</f>
        <v>0.90247558930861027</v>
      </c>
      <c r="D4" s="19">
        <f t="shared" si="0"/>
        <v>0.63595136282269504</v>
      </c>
      <c r="E4" s="19">
        <f t="shared" si="1"/>
        <v>0.63595136282269504</v>
      </c>
      <c r="F4" s="19">
        <f t="shared" si="2"/>
        <v>0.63595136282269504</v>
      </c>
      <c r="G4" s="19">
        <f t="shared" ref="G4:G11" si="14">$Y$6*$D4/($D$12*$Y$6)</f>
        <v>0.63595136282269504</v>
      </c>
      <c r="H4" s="19">
        <f t="shared" ref="H4:Q12" si="15">$Y$7*$D4/($D$12*$Y$7)</f>
        <v>0.63595136282269504</v>
      </c>
      <c r="I4" s="19">
        <f t="shared" si="3"/>
        <v>0.63595136282269504</v>
      </c>
      <c r="J4" s="19">
        <f t="shared" si="4"/>
        <v>0.63595136282269504</v>
      </c>
      <c r="K4" s="19">
        <f t="shared" si="5"/>
        <v>0.63595136282269504</v>
      </c>
      <c r="L4" s="19">
        <f t="shared" si="6"/>
        <v>0.63595136282269504</v>
      </c>
      <c r="M4" s="19">
        <f t="shared" si="7"/>
        <v>0.63595136282269504</v>
      </c>
      <c r="N4" s="19">
        <f t="shared" si="8"/>
        <v>0.63595136282269504</v>
      </c>
      <c r="O4" s="19">
        <f t="shared" si="9"/>
        <v>0.63595136282269504</v>
      </c>
      <c r="P4" s="19">
        <f t="shared" si="10"/>
        <v>0.63595136282269504</v>
      </c>
      <c r="Q4" s="19">
        <f t="shared" si="11"/>
        <v>0.63595136282269504</v>
      </c>
      <c r="R4" s="19">
        <f t="shared" si="12"/>
        <v>0.63595136282269504</v>
      </c>
      <c r="S4" s="19">
        <f t="shared" si="13"/>
        <v>0.63595136282269504</v>
      </c>
      <c r="T4" s="19">
        <f t="shared" ref="T4:T12" si="16">SUM($Y$12:$Y$19)*$H4/($H$12*SUM($Y$12:$Y$19))</f>
        <v>0.63595136282269504</v>
      </c>
      <c r="X4" s="25" t="s">
        <v>5</v>
      </c>
      <c r="Y4" s="26">
        <v>6.7799999999999999E-2</v>
      </c>
      <c r="Z4" s="26">
        <v>0.05</v>
      </c>
      <c r="AB4" t="s">
        <v>0</v>
      </c>
      <c r="AC4" t="s">
        <v>47</v>
      </c>
      <c r="AF4" s="42" t="s">
        <v>2944</v>
      </c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</row>
    <row r="5" spans="2:58" ht="15" thickBot="1">
      <c r="B5" s="16">
        <v>2012</v>
      </c>
      <c r="C5" s="19">
        <f>(C8-C3)/5*2+C3</f>
        <v>0.91413354374198641</v>
      </c>
      <c r="D5" s="19">
        <f t="shared" si="0"/>
        <v>0.66845226030023375</v>
      </c>
      <c r="E5" s="19">
        <f t="shared" si="1"/>
        <v>0.66845226030023375</v>
      </c>
      <c r="F5" s="19">
        <f t="shared" si="2"/>
        <v>0.66845226030023375</v>
      </c>
      <c r="G5" s="19">
        <f t="shared" si="14"/>
        <v>0.66845226030023375</v>
      </c>
      <c r="H5" s="19">
        <f t="shared" si="15"/>
        <v>0.66845226030023375</v>
      </c>
      <c r="I5" s="19">
        <f t="shared" si="3"/>
        <v>0.66845226030023375</v>
      </c>
      <c r="J5" s="19">
        <f t="shared" si="4"/>
        <v>0.66845226030023375</v>
      </c>
      <c r="K5" s="19">
        <f t="shared" si="5"/>
        <v>0.66845226030023375</v>
      </c>
      <c r="L5" s="19">
        <f t="shared" si="6"/>
        <v>0.66845226030023375</v>
      </c>
      <c r="M5" s="19">
        <f t="shared" si="7"/>
        <v>0.66845226030023375</v>
      </c>
      <c r="N5" s="19">
        <f t="shared" si="8"/>
        <v>0.66845226030023375</v>
      </c>
      <c r="O5" s="19">
        <f t="shared" si="9"/>
        <v>0.66845226030023375</v>
      </c>
      <c r="P5" s="19">
        <f t="shared" si="10"/>
        <v>0.66845226030023375</v>
      </c>
      <c r="Q5" s="19">
        <f t="shared" si="11"/>
        <v>0.66845226030023375</v>
      </c>
      <c r="R5" s="19">
        <f t="shared" si="12"/>
        <v>0.66845226030023375</v>
      </c>
      <c r="S5" s="19">
        <f t="shared" si="13"/>
        <v>0.66845226030023375</v>
      </c>
      <c r="T5" s="19">
        <f t="shared" si="16"/>
        <v>0.66845226030023375</v>
      </c>
      <c r="X5" s="25" t="s">
        <v>13</v>
      </c>
      <c r="Y5" s="26">
        <v>0.13120000000000001</v>
      </c>
      <c r="Z5" s="26">
        <v>0.1</v>
      </c>
      <c r="AB5">
        <v>1950</v>
      </c>
      <c r="AC5">
        <v>2928</v>
      </c>
      <c r="AF5" s="37">
        <v>2010</v>
      </c>
      <c r="AG5" s="18" cm="1">
        <f t="array" ref="AG5:AG15">TRANSPOSE(Worldbank!BC110:BM110)</f>
        <v>42465000000</v>
      </c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</row>
    <row r="6" spans="2:58" ht="15" thickBot="1">
      <c r="B6" s="16">
        <v>2013</v>
      </c>
      <c r="C6" s="19">
        <f>(C8-C3)/5*3+C3</f>
        <v>0.92579149817536244</v>
      </c>
      <c r="D6" s="19">
        <f t="shared" si="0"/>
        <v>0.71043589324046785</v>
      </c>
      <c r="E6" s="19">
        <f t="shared" si="1"/>
        <v>0.71043589324046785</v>
      </c>
      <c r="F6" s="19">
        <f t="shared" si="2"/>
        <v>0.71043589324046785</v>
      </c>
      <c r="G6" s="19">
        <f t="shared" si="14"/>
        <v>0.71043589324046785</v>
      </c>
      <c r="H6" s="19">
        <f t="shared" si="15"/>
        <v>0.71043589324046785</v>
      </c>
      <c r="I6" s="19">
        <f t="shared" si="3"/>
        <v>0.71043589324046785</v>
      </c>
      <c r="J6" s="19">
        <f t="shared" si="4"/>
        <v>0.71043589324046785</v>
      </c>
      <c r="K6" s="19">
        <f t="shared" si="5"/>
        <v>0.71043589324046785</v>
      </c>
      <c r="L6" s="19">
        <f t="shared" si="6"/>
        <v>0.71043589324046785</v>
      </c>
      <c r="M6" s="19">
        <f t="shared" si="7"/>
        <v>0.71043589324046785</v>
      </c>
      <c r="N6" s="19">
        <f t="shared" si="8"/>
        <v>0.71043589324046785</v>
      </c>
      <c r="O6" s="19">
        <f t="shared" si="9"/>
        <v>0.71043589324046785</v>
      </c>
      <c r="P6" s="19">
        <f t="shared" si="10"/>
        <v>0.71043589324046785</v>
      </c>
      <c r="Q6" s="19">
        <f t="shared" si="11"/>
        <v>0.71043589324046785</v>
      </c>
      <c r="R6" s="19">
        <f t="shared" si="12"/>
        <v>0.71043589324046785</v>
      </c>
      <c r="S6" s="19">
        <f t="shared" si="13"/>
        <v>0.71043589324046785</v>
      </c>
      <c r="T6" s="19">
        <f t="shared" si="16"/>
        <v>0.71043589324046785</v>
      </c>
      <c r="X6" s="27" t="s">
        <v>25</v>
      </c>
      <c r="Y6" s="26">
        <v>0.44109999999999999</v>
      </c>
      <c r="Z6" s="26">
        <v>0.46800000000000003</v>
      </c>
      <c r="AB6">
        <v>1955</v>
      </c>
      <c r="AC6">
        <v>3329</v>
      </c>
      <c r="AF6" s="37">
        <v>2011</v>
      </c>
      <c r="AG6" s="18">
        <v>52082000000</v>
      </c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2:58" ht="23.4" thickBot="1">
      <c r="B7" s="16">
        <v>2014</v>
      </c>
      <c r="C7" s="19">
        <f>(C8-C3)/5*4+C3</f>
        <v>0.93744945260873858</v>
      </c>
      <c r="D7" s="19">
        <f t="shared" si="0"/>
        <v>0.72059631582417738</v>
      </c>
      <c r="E7" s="19">
        <f t="shared" si="1"/>
        <v>0.72059631582417738</v>
      </c>
      <c r="F7" s="19">
        <f t="shared" si="2"/>
        <v>0.72059631582417738</v>
      </c>
      <c r="G7" s="19">
        <f t="shared" si="14"/>
        <v>0.72059631582417738</v>
      </c>
      <c r="H7" s="19">
        <f t="shared" si="15"/>
        <v>0.72059631582417738</v>
      </c>
      <c r="I7" s="19">
        <f t="shared" si="3"/>
        <v>0.72059631582417738</v>
      </c>
      <c r="J7" s="19">
        <f t="shared" si="4"/>
        <v>0.72059631582417738</v>
      </c>
      <c r="K7" s="19">
        <f t="shared" si="5"/>
        <v>0.72059631582417738</v>
      </c>
      <c r="L7" s="19">
        <f t="shared" si="6"/>
        <v>0.72059631582417738</v>
      </c>
      <c r="M7" s="19">
        <f t="shared" si="7"/>
        <v>0.72059631582417738</v>
      </c>
      <c r="N7" s="19">
        <f t="shared" si="8"/>
        <v>0.72059631582417738</v>
      </c>
      <c r="O7" s="19">
        <f t="shared" si="9"/>
        <v>0.72059631582417738</v>
      </c>
      <c r="P7" s="19">
        <f t="shared" si="10"/>
        <v>0.72059631582417738</v>
      </c>
      <c r="Q7" s="19">
        <f t="shared" si="11"/>
        <v>0.72059631582417738</v>
      </c>
      <c r="R7" s="19">
        <f t="shared" si="12"/>
        <v>0.72059631582417738</v>
      </c>
      <c r="S7" s="19">
        <f t="shared" si="13"/>
        <v>0.72059631582417738</v>
      </c>
      <c r="T7" s="19">
        <f t="shared" si="16"/>
        <v>0.72059631582417738</v>
      </c>
      <c r="X7" s="25" t="s">
        <v>26</v>
      </c>
      <c r="Y7" s="26">
        <v>0.35980000000000001</v>
      </c>
      <c r="Z7" s="26">
        <v>0.38200000000000001</v>
      </c>
      <c r="AB7">
        <v>1960</v>
      </c>
      <c r="AC7">
        <v>3895</v>
      </c>
      <c r="AF7" s="37">
        <v>2012</v>
      </c>
      <c r="AG7" s="18">
        <v>54743700000</v>
      </c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2:58" ht="15" thickBot="1">
      <c r="B8" s="16">
        <v>2015</v>
      </c>
      <c r="C8" s="19">
        <f>AC18/$AC$19</f>
        <v>0.9491074070421146</v>
      </c>
      <c r="D8" s="19">
        <f t="shared" si="0"/>
        <v>0.66401127280630845</v>
      </c>
      <c r="E8" s="19">
        <f t="shared" si="1"/>
        <v>0.66401127280630845</v>
      </c>
      <c r="F8" s="19">
        <f t="shared" si="2"/>
        <v>0.66401127280630845</v>
      </c>
      <c r="G8" s="19">
        <f t="shared" si="14"/>
        <v>0.66401127280630845</v>
      </c>
      <c r="H8" s="19">
        <f t="shared" si="15"/>
        <v>0.66401127280630845</v>
      </c>
      <c r="I8" s="19">
        <f t="shared" si="3"/>
        <v>0.66401127280630845</v>
      </c>
      <c r="J8" s="19">
        <f t="shared" si="4"/>
        <v>0.66401127280630845</v>
      </c>
      <c r="K8" s="19">
        <f t="shared" si="5"/>
        <v>0.66401127280630845</v>
      </c>
      <c r="L8" s="19">
        <f t="shared" si="6"/>
        <v>0.66401127280630845</v>
      </c>
      <c r="M8" s="19">
        <f t="shared" si="7"/>
        <v>0.66401127280630845</v>
      </c>
      <c r="N8" s="19">
        <f t="shared" si="8"/>
        <v>0.66401127280630845</v>
      </c>
      <c r="O8" s="19">
        <f t="shared" si="9"/>
        <v>0.66401127280630845</v>
      </c>
      <c r="P8" s="19">
        <f t="shared" si="10"/>
        <v>0.66401127280630845</v>
      </c>
      <c r="Q8" s="19">
        <f t="shared" si="11"/>
        <v>0.66401127280630845</v>
      </c>
      <c r="R8" s="19">
        <f t="shared" si="12"/>
        <v>0.66401127280630845</v>
      </c>
      <c r="S8" s="19">
        <f>$Y$20*$H8/($H$12*$Y$20)</f>
        <v>0.66401127280630834</v>
      </c>
      <c r="T8" s="19">
        <f t="shared" si="16"/>
        <v>0.66401127280630845</v>
      </c>
      <c r="X8" s="28" t="s">
        <v>20</v>
      </c>
      <c r="Y8" s="29">
        <v>1</v>
      </c>
      <c r="Z8" s="29">
        <v>1</v>
      </c>
      <c r="AB8">
        <v>1965</v>
      </c>
      <c r="AC8">
        <v>4593</v>
      </c>
      <c r="AF8" s="37">
        <v>2013</v>
      </c>
      <c r="AG8" s="18">
        <v>58182000000</v>
      </c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</row>
    <row r="9" spans="2:58" ht="15" thickTop="1">
      <c r="B9" s="16">
        <v>2016</v>
      </c>
      <c r="C9" s="19">
        <f>(C13-C8)/5*1+C8</f>
        <v>0.95928592563369164</v>
      </c>
      <c r="D9" s="19">
        <f t="shared" si="0"/>
        <v>0.73782666350819692</v>
      </c>
      <c r="E9" s="19">
        <f t="shared" si="1"/>
        <v>0.73782666350819692</v>
      </c>
      <c r="F9" s="19">
        <f t="shared" si="2"/>
        <v>0.73782666350819692</v>
      </c>
      <c r="G9" s="19">
        <f t="shared" si="14"/>
        <v>0.73782666350819692</v>
      </c>
      <c r="H9" s="19">
        <f t="shared" si="15"/>
        <v>0.73782666350819703</v>
      </c>
      <c r="I9" s="19">
        <f t="shared" si="3"/>
        <v>0.73782666350819703</v>
      </c>
      <c r="J9" s="19">
        <f t="shared" si="4"/>
        <v>0.73782666350819703</v>
      </c>
      <c r="K9" s="19">
        <f t="shared" si="5"/>
        <v>0.73782666350819703</v>
      </c>
      <c r="L9" s="19">
        <f t="shared" si="6"/>
        <v>0.73782666350819692</v>
      </c>
      <c r="M9" s="19">
        <f t="shared" si="7"/>
        <v>0.73782666350819703</v>
      </c>
      <c r="N9" s="19">
        <f t="shared" si="8"/>
        <v>0.73782666350819703</v>
      </c>
      <c r="O9" s="19">
        <f t="shared" si="9"/>
        <v>0.73782666350819703</v>
      </c>
      <c r="P9" s="19">
        <f t="shared" si="10"/>
        <v>0.73782666350819703</v>
      </c>
      <c r="Q9" s="19">
        <f t="shared" si="11"/>
        <v>0.73782666350819692</v>
      </c>
      <c r="R9" s="19">
        <f t="shared" si="12"/>
        <v>0.73782666350819703</v>
      </c>
      <c r="S9" s="19">
        <f>$Y$20*$H9/($H$12*$Y$20)</f>
        <v>0.73782666350819703</v>
      </c>
      <c r="T9" s="19">
        <f t="shared" si="16"/>
        <v>0.73782666350819703</v>
      </c>
      <c r="AB9">
        <v>1970</v>
      </c>
      <c r="AC9">
        <v>5180</v>
      </c>
      <c r="AF9" s="37">
        <v>2014</v>
      </c>
      <c r="AG9" s="18">
        <v>59014100000</v>
      </c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</row>
    <row r="10" spans="2:58" ht="15" thickBot="1">
      <c r="B10" s="16">
        <v>2017</v>
      </c>
      <c r="C10" s="19">
        <f>(C13-C8)/5*2+C8</f>
        <v>0.96946444422526878</v>
      </c>
      <c r="D10" s="19">
        <f t="shared" ref="D10:D13" si="17">AG12/$AG$14</f>
        <v>0.85886524649495333</v>
      </c>
      <c r="E10" s="19">
        <f>$Y$4*D10/($D$12*$Y$4)</f>
        <v>0.85886524649495333</v>
      </c>
      <c r="F10" s="19">
        <f>$Y$5*D10/($D$12*$Y$5)</f>
        <v>0.85886524649495333</v>
      </c>
      <c r="G10" s="19">
        <f t="shared" si="14"/>
        <v>0.85886524649495333</v>
      </c>
      <c r="H10" s="19">
        <f t="shared" si="15"/>
        <v>0.85886524649495333</v>
      </c>
      <c r="I10" s="19">
        <f t="shared" si="3"/>
        <v>0.85886524649495333</v>
      </c>
      <c r="J10" s="19">
        <f t="shared" si="4"/>
        <v>0.85886524649495333</v>
      </c>
      <c r="K10" s="19">
        <f t="shared" si="5"/>
        <v>0.85886524649495333</v>
      </c>
      <c r="L10" s="19">
        <f t="shared" si="6"/>
        <v>0.85886524649495333</v>
      </c>
      <c r="M10" s="19">
        <f t="shared" si="7"/>
        <v>0.85886524649495333</v>
      </c>
      <c r="N10" s="19">
        <f t="shared" si="8"/>
        <v>0.85886524649495333</v>
      </c>
      <c r="O10" s="19">
        <f t="shared" si="9"/>
        <v>0.85886524649495333</v>
      </c>
      <c r="P10" s="19">
        <f t="shared" si="10"/>
        <v>0.85886524649495333</v>
      </c>
      <c r="Q10" s="19">
        <f t="shared" si="11"/>
        <v>0.85886524649495333</v>
      </c>
      <c r="R10" s="19">
        <f t="shared" si="12"/>
        <v>0.85886524649495333</v>
      </c>
      <c r="S10" s="19">
        <f>$Y$20*$H10/($H$12*$Y$20)</f>
        <v>0.85886524649495344</v>
      </c>
      <c r="T10" s="19">
        <f t="shared" si="16"/>
        <v>0.85886524649495333</v>
      </c>
      <c r="AB10">
        <v>1975</v>
      </c>
      <c r="AC10">
        <v>5674</v>
      </c>
      <c r="AF10" s="37">
        <v>2015</v>
      </c>
      <c r="AG10" s="18">
        <v>54380000000</v>
      </c>
    </row>
    <row r="11" spans="2:58" ht="23.4" thickBot="1">
      <c r="B11" s="16">
        <v>2018</v>
      </c>
      <c r="C11" s="19">
        <f>(C13-C8)/5*3+C8</f>
        <v>0.97964296281684582</v>
      </c>
      <c r="D11" s="19">
        <f t="shared" si="17"/>
        <v>0.97796967380659905</v>
      </c>
      <c r="E11" s="19">
        <f t="shared" ref="E11" si="18">$Y$4*D11/($D$12*$Y$4)</f>
        <v>0.97796967380659905</v>
      </c>
      <c r="F11" s="19">
        <f t="shared" ref="F11" si="19">$Y$5*D11/($D$12*$Y$5)</f>
        <v>0.97796967380659916</v>
      </c>
      <c r="G11" s="19">
        <f t="shared" si="14"/>
        <v>0.97796967380659905</v>
      </c>
      <c r="H11" s="19">
        <f t="shared" si="15"/>
        <v>0.97796967380659905</v>
      </c>
      <c r="I11" s="19">
        <f>$Y$12*$H11/($H$12*$Y$12)</f>
        <v>0.97796967380659894</v>
      </c>
      <c r="J11" s="19">
        <f>$Y$13*$H11/($H$12*$Y$13)</f>
        <v>0.97796967380659894</v>
      </c>
      <c r="K11" s="19">
        <f>$Y$25*$J11/($J$12*$Y$25)</f>
        <v>0.97796967380659894</v>
      </c>
      <c r="L11" s="19">
        <f>$Y$26*$J11/($J$12*$Y$26)</f>
        <v>0.97796967380659894</v>
      </c>
      <c r="M11" s="19">
        <f>$Y$14*$H11/($H$12*$Y$14)</f>
        <v>0.97796967380659894</v>
      </c>
      <c r="N11" s="19">
        <f>$Y$15*$H11/($H$12*$Y$15)</f>
        <v>0.97796967380659905</v>
      </c>
      <c r="O11" s="19">
        <f>$Y$16*$H11/($H$12*$Y$16)</f>
        <v>0.97796967380659905</v>
      </c>
      <c r="P11" s="19">
        <f>$Y$17*$H11/($H$12*$Y$17)</f>
        <v>0.97796967380659905</v>
      </c>
      <c r="Q11" s="19">
        <f>$Y$18*$H11/($H$12*$Y$18)</f>
        <v>0.97796967380659905</v>
      </c>
      <c r="R11" s="19">
        <f>$Y$19*$H11/($H$12*$Y$19)</f>
        <v>0.97796967380659905</v>
      </c>
      <c r="S11" s="19">
        <f>$Y$20*$H11/($H$12*$Y$20)</f>
        <v>0.97796967380659905</v>
      </c>
      <c r="T11" s="19">
        <f>SUM($Y$12:$Y$19)*$H11/($H$12*SUM($Y$12:$Y$19))</f>
        <v>0.97796967380659905</v>
      </c>
      <c r="X11" s="23" t="s">
        <v>27</v>
      </c>
      <c r="Y11" s="24">
        <v>2015</v>
      </c>
      <c r="Z11" s="24">
        <v>2050</v>
      </c>
      <c r="AB11">
        <v>1980</v>
      </c>
      <c r="AC11">
        <v>6151</v>
      </c>
      <c r="AF11" s="37">
        <v>2016</v>
      </c>
      <c r="AG11" s="18">
        <v>60425200000</v>
      </c>
    </row>
    <row r="12" spans="2:58" ht="15" thickBot="1">
      <c r="B12" s="16">
        <v>2019</v>
      </c>
      <c r="C12" s="19">
        <f>(C13-C8)/5*4+C8</f>
        <v>0.98982148140842297</v>
      </c>
      <c r="D12" s="19">
        <f t="shared" si="17"/>
        <v>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5"/>
        <v>1</v>
      </c>
      <c r="L12" s="19">
        <f>$Y$7*$D12/($D$12*$Y$7)</f>
        <v>1</v>
      </c>
      <c r="M12" s="19">
        <f t="shared" si="15"/>
        <v>1</v>
      </c>
      <c r="N12" s="19">
        <f t="shared" si="15"/>
        <v>1</v>
      </c>
      <c r="O12" s="19">
        <f t="shared" si="15"/>
        <v>1</v>
      </c>
      <c r="P12" s="19">
        <f t="shared" si="15"/>
        <v>1</v>
      </c>
      <c r="Q12" s="19">
        <f t="shared" si="15"/>
        <v>1</v>
      </c>
      <c r="R12" s="19">
        <f>$Y$7*$D12/($D$12*$Y$7)</f>
        <v>1</v>
      </c>
      <c r="S12" s="19">
        <f>$Y$7*$D12/($D$12*$Y$7)</f>
        <v>1</v>
      </c>
      <c r="T12" s="19">
        <f t="shared" si="16"/>
        <v>1</v>
      </c>
      <c r="X12" s="25" t="s">
        <v>28</v>
      </c>
      <c r="Y12" s="26">
        <v>9.9000000000000008E-3</v>
      </c>
      <c r="Z12" s="26">
        <v>1.6E-2</v>
      </c>
      <c r="AB12">
        <v>1985</v>
      </c>
      <c r="AC12">
        <v>6666</v>
      </c>
      <c r="AF12" s="37">
        <v>2017</v>
      </c>
      <c r="AG12" s="18">
        <v>70337800000</v>
      </c>
    </row>
    <row r="13" spans="2:58" ht="15" thickBot="1">
      <c r="B13" s="16">
        <v>2020</v>
      </c>
      <c r="C13" s="19">
        <f>$AC$19/$AC$19</f>
        <v>1</v>
      </c>
      <c r="D13" s="19">
        <f t="shared" si="17"/>
        <v>0.88443908264363913</v>
      </c>
      <c r="E13" s="19">
        <f>(E$43-E$12)/($B$43-$B$12)*($B13-$B$12)+E$12</f>
        <v>1.0016152567018708</v>
      </c>
      <c r="F13" s="19">
        <f>(F$43-F$12)/($B$43-$B$12)*($B13-$B$12)+F$12</f>
        <v>1.0027512522305233</v>
      </c>
      <c r="G13" s="19">
        <f>(G$43-G$12)/($B$43-$B$12)*($B13-$B$12)+G$12</f>
        <v>1.0164752853626116</v>
      </c>
      <c r="H13" s="19">
        <f>(H$43-H$12)/($B$43-$B$12)*($B13-$B$12)+H$12</f>
        <v>1.0165082206543941</v>
      </c>
      <c r="I13" s="19">
        <f>(I$43-I$12)/($B$43-$B$12)*($B13-$B$12)+I$12</f>
        <v>1.0465561337392617</v>
      </c>
      <c r="J13" s="19">
        <f t="shared" ref="J13:Q13" si="20">(J$43-J$12)/($B$43-$B$12)*($B13-$B$12)+J$12</f>
        <v>1.0810373454759952</v>
      </c>
      <c r="K13" s="19">
        <f t="shared" si="20"/>
        <v>1.0378039537293777</v>
      </c>
      <c r="L13" s="19">
        <f t="shared" si="20"/>
        <v>8.8984206349325667</v>
      </c>
      <c r="M13" s="19">
        <f t="shared" si="20"/>
        <v>1.0395298679683973</v>
      </c>
      <c r="N13" s="19">
        <f t="shared" si="20"/>
        <v>1.100740895039843</v>
      </c>
      <c r="O13" s="19">
        <f t="shared" si="20"/>
        <v>1.0595064505896938</v>
      </c>
      <c r="P13" s="19">
        <f t="shared" si="20"/>
        <v>1.1450738815585002</v>
      </c>
      <c r="Q13" s="19">
        <f t="shared" si="20"/>
        <v>1.0726156670333828</v>
      </c>
      <c r="R13" s="19">
        <f>(R$43-R$12)/($B$43-$B$12)*($B13-$B$12)+R$12</f>
        <v>1.0181898166947569</v>
      </c>
      <c r="S13" s="19">
        <f>(S$43-S$12)/($B$43-$B$12)*($B13-$B$12)+S$12</f>
        <v>1.0084556636579405</v>
      </c>
      <c r="T13" s="19">
        <f>(T$43-T$12)/($B$43-$B$12)*($B13-$B$12)+T$12</f>
        <v>1.0416241625022014</v>
      </c>
      <c r="X13" s="30" t="s">
        <v>29</v>
      </c>
      <c r="Y13" s="26">
        <v>1.9800000000000002E-2</v>
      </c>
      <c r="Z13" s="26">
        <v>4.5999999999999999E-2</v>
      </c>
      <c r="AB13">
        <v>1990</v>
      </c>
      <c r="AC13">
        <v>7243</v>
      </c>
      <c r="AF13" s="37">
        <v>2018</v>
      </c>
      <c r="AG13" s="18">
        <v>80092000000</v>
      </c>
    </row>
    <row r="14" spans="2:58" ht="23.4" thickBot="1">
      <c r="B14" s="16">
        <v>2021</v>
      </c>
      <c r="C14" s="19">
        <f>(C18-C13)/5*1+C13</f>
        <v>1.0070421146069632</v>
      </c>
      <c r="D14" s="21">
        <f>D13*1.016</f>
        <v>0.89859010796593741</v>
      </c>
      <c r="E14" s="19">
        <f t="shared" ref="E14:T42" si="21">(E$43-E$12)/($B$43-$B$12)*($B14-$B$12)+E$12</f>
        <v>1.0032305134037416</v>
      </c>
      <c r="F14" s="19">
        <f t="shared" si="21"/>
        <v>1.0055025044610466</v>
      </c>
      <c r="G14" s="19">
        <f t="shared" ref="G14:G26" si="22">(G$43-G$12)/($B$43-$B$12)*($B14-$B$12)+G$12</f>
        <v>1.0329505707252231</v>
      </c>
      <c r="H14" s="19">
        <f t="shared" ref="H14:H26" si="23">(H$43-H$12)/($B$43-$B$12)*($B14-$B$12)+H$12</f>
        <v>1.0330164413087879</v>
      </c>
      <c r="I14" s="19">
        <f t="shared" si="21"/>
        <v>1.0931122674785234</v>
      </c>
      <c r="J14" s="19">
        <f t="shared" si="21"/>
        <v>1.1620746909519903</v>
      </c>
      <c r="K14" s="19">
        <f t="shared" si="21"/>
        <v>1.0756079074587552</v>
      </c>
      <c r="L14" s="19">
        <f t="shared" si="21"/>
        <v>16.796841269865133</v>
      </c>
      <c r="M14" s="19">
        <f t="shared" si="21"/>
        <v>1.0790597359367946</v>
      </c>
      <c r="N14" s="19">
        <f t="shared" si="21"/>
        <v>1.2014817900796857</v>
      </c>
      <c r="O14" s="19">
        <f t="shared" si="21"/>
        <v>1.1190129011793877</v>
      </c>
      <c r="P14" s="19">
        <f t="shared" si="21"/>
        <v>1.2901477631170004</v>
      </c>
      <c r="Q14" s="19">
        <f t="shared" si="21"/>
        <v>1.1452313340667657</v>
      </c>
      <c r="R14" s="19">
        <f t="shared" si="21"/>
        <v>1.0363796333895137</v>
      </c>
      <c r="S14" s="19">
        <f t="shared" si="21"/>
        <v>1.0169113273158807</v>
      </c>
      <c r="T14" s="19">
        <f t="shared" si="21"/>
        <v>1.0832483250044029</v>
      </c>
      <c r="X14" s="25" t="s">
        <v>30</v>
      </c>
      <c r="Y14" s="26">
        <v>1.9699999999999999E-2</v>
      </c>
      <c r="Z14" s="26">
        <v>2.9000000000000001E-2</v>
      </c>
      <c r="AB14">
        <v>1995</v>
      </c>
      <c r="AC14">
        <v>7775</v>
      </c>
      <c r="AF14" s="37">
        <v>2019</v>
      </c>
      <c r="AG14" s="18">
        <v>81896200000</v>
      </c>
    </row>
    <row r="15" spans="2:58" ht="23.4" thickBot="1">
      <c r="B15" s="16">
        <v>2022</v>
      </c>
      <c r="C15" s="19">
        <f>(C18-C13)/5*2+C13</f>
        <v>1.0140842292139265</v>
      </c>
      <c r="D15" s="21">
        <f>D14*1.016</f>
        <v>0.91296754969339244</v>
      </c>
      <c r="E15" s="19">
        <f t="shared" si="21"/>
        <v>1.0048457701056126</v>
      </c>
      <c r="F15" s="19">
        <f t="shared" si="21"/>
        <v>1.0082537566915699</v>
      </c>
      <c r="G15" s="19">
        <f t="shared" si="22"/>
        <v>1.0494258560878347</v>
      </c>
      <c r="H15" s="19">
        <f t="shared" si="23"/>
        <v>1.0495246619631819</v>
      </c>
      <c r="I15" s="19">
        <f>(I$43-I$12)/($B$43-$B$12)*($B15-$B$12)+I$12</f>
        <v>1.1396684012177851</v>
      </c>
      <c r="J15" s="19">
        <f t="shared" si="21"/>
        <v>1.2431120364279855</v>
      </c>
      <c r="K15" s="19">
        <f t="shared" si="21"/>
        <v>1.113411861188133</v>
      </c>
      <c r="L15" s="19">
        <f t="shared" si="21"/>
        <v>24.695261904797697</v>
      </c>
      <c r="M15" s="19">
        <f t="shared" si="21"/>
        <v>1.1185896039051917</v>
      </c>
      <c r="N15" s="19">
        <f t="shared" si="21"/>
        <v>1.3022226851195287</v>
      </c>
      <c r="O15" s="19">
        <f t="shared" si="21"/>
        <v>1.1785193517690817</v>
      </c>
      <c r="P15" s="19">
        <f t="shared" si="21"/>
        <v>1.4352216446755004</v>
      </c>
      <c r="Q15" s="19">
        <f t="shared" si="21"/>
        <v>1.2178470011001485</v>
      </c>
      <c r="R15" s="19">
        <f t="shared" si="21"/>
        <v>1.0545694500842706</v>
      </c>
      <c r="S15" s="19">
        <f t="shared" si="21"/>
        <v>1.0253669909738212</v>
      </c>
      <c r="T15" s="19">
        <f t="shared" si="21"/>
        <v>1.1248724875066043</v>
      </c>
      <c r="X15" s="25" t="s">
        <v>31</v>
      </c>
      <c r="Y15" s="26">
        <v>3.3E-3</v>
      </c>
      <c r="Z15" s="26">
        <v>8.9999999999999993E-3</v>
      </c>
      <c r="AB15">
        <v>2000</v>
      </c>
      <c r="AC15">
        <v>8123</v>
      </c>
      <c r="AF15" s="37">
        <v>2020</v>
      </c>
      <c r="AG15" s="18">
        <v>72432200000</v>
      </c>
    </row>
    <row r="16" spans="2:58" ht="23.4" thickBot="1">
      <c r="B16" s="16">
        <v>2023</v>
      </c>
      <c r="C16" s="19">
        <f>(C18-C13)/5*3+C13</f>
        <v>1.0211263438208895</v>
      </c>
      <c r="D16" s="21">
        <f t="shared" ref="D16:D78" si="24">D15*1.016</f>
        <v>0.92757503048848677</v>
      </c>
      <c r="E16" s="19">
        <f t="shared" si="21"/>
        <v>1.0064610268074834</v>
      </c>
      <c r="F16" s="19">
        <f t="shared" si="21"/>
        <v>1.011005008922093</v>
      </c>
      <c r="G16" s="19">
        <f t="shared" si="22"/>
        <v>1.0659011414504462</v>
      </c>
      <c r="H16" s="19">
        <f t="shared" si="23"/>
        <v>1.066032882617576</v>
      </c>
      <c r="I16" s="19">
        <f t="shared" si="21"/>
        <v>1.1862245349570468</v>
      </c>
      <c r="J16" s="19">
        <f t="shared" si="21"/>
        <v>1.3241493819039807</v>
      </c>
      <c r="K16" s="19">
        <f t="shared" si="21"/>
        <v>1.1512158149175105</v>
      </c>
      <c r="L16" s="19">
        <f t="shared" si="21"/>
        <v>32.593682539730267</v>
      </c>
      <c r="M16" s="19">
        <f t="shared" si="21"/>
        <v>1.158119471873589</v>
      </c>
      <c r="N16" s="19">
        <f t="shared" si="21"/>
        <v>1.4029635801593714</v>
      </c>
      <c r="O16" s="19">
        <f t="shared" si="21"/>
        <v>1.2380258023587756</v>
      </c>
      <c r="P16" s="19">
        <f t="shared" si="21"/>
        <v>1.5802955262340008</v>
      </c>
      <c r="Q16" s="19">
        <f t="shared" si="21"/>
        <v>1.2904626681335314</v>
      </c>
      <c r="R16" s="19">
        <f t="shared" si="21"/>
        <v>1.0727592667790273</v>
      </c>
      <c r="S16" s="19">
        <f t="shared" si="21"/>
        <v>1.0338226546317615</v>
      </c>
      <c r="T16" s="19">
        <f t="shared" si="21"/>
        <v>1.1664966500088059</v>
      </c>
      <c r="X16" s="25" t="s">
        <v>32</v>
      </c>
      <c r="Y16" s="26">
        <v>3.7199999999999997E-2</v>
      </c>
      <c r="Z16" s="26">
        <v>7.0000000000000007E-2</v>
      </c>
      <c r="AB16">
        <v>2005</v>
      </c>
      <c r="AC16">
        <v>8539</v>
      </c>
    </row>
    <row r="17" spans="2:29" ht="15" thickBot="1">
      <c r="B17" s="16">
        <v>2024</v>
      </c>
      <c r="C17" s="19">
        <f>(C18-C13)/5*4+C13</f>
        <v>1.0281684584278528</v>
      </c>
      <c r="D17" s="21">
        <f t="shared" si="24"/>
        <v>0.94241623097630256</v>
      </c>
      <c r="E17" s="19">
        <f t="shared" si="21"/>
        <v>1.0080762835093542</v>
      </c>
      <c r="F17" s="19">
        <f t="shared" ref="F17:F26" si="25">(F$43-F$12)/($B$43-$B$12)*($B17-$B$12)+F$12</f>
        <v>1.0137562611526163</v>
      </c>
      <c r="G17" s="19">
        <f t="shared" si="22"/>
        <v>1.0823764268130576</v>
      </c>
      <c r="H17" s="19">
        <f t="shared" si="23"/>
        <v>1.0825411032719701</v>
      </c>
      <c r="I17" s="19">
        <f t="shared" si="21"/>
        <v>1.2327806686963085</v>
      </c>
      <c r="J17" s="19">
        <f t="shared" si="21"/>
        <v>1.4051867273799759</v>
      </c>
      <c r="K17" s="19">
        <f t="shared" si="21"/>
        <v>1.1890197686468882</v>
      </c>
      <c r="L17" s="19">
        <f t="shared" si="21"/>
        <v>40.49210317466283</v>
      </c>
      <c r="M17" s="19">
        <f t="shared" si="21"/>
        <v>1.1976493398419863</v>
      </c>
      <c r="N17" s="19">
        <f t="shared" si="21"/>
        <v>1.5037044751992144</v>
      </c>
      <c r="O17" s="19">
        <f t="shared" si="21"/>
        <v>1.2975322529484694</v>
      </c>
      <c r="P17" s="19">
        <f t="shared" si="21"/>
        <v>1.7253694077925008</v>
      </c>
      <c r="Q17" s="19">
        <f t="shared" si="21"/>
        <v>1.3630783351669142</v>
      </c>
      <c r="R17" s="19">
        <f t="shared" si="21"/>
        <v>1.0909490834737843</v>
      </c>
      <c r="S17" s="19">
        <f t="shared" si="21"/>
        <v>1.042278318289702</v>
      </c>
      <c r="T17" s="19">
        <f t="shared" si="21"/>
        <v>1.2081208125110072</v>
      </c>
      <c r="X17" s="25" t="s">
        <v>33</v>
      </c>
      <c r="Y17" s="26">
        <v>3.3E-3</v>
      </c>
      <c r="Z17" s="26">
        <v>1.2E-2</v>
      </c>
      <c r="AB17">
        <v>2010</v>
      </c>
      <c r="AC17">
        <v>9032</v>
      </c>
    </row>
    <row r="18" spans="2:29" ht="15" thickBot="1">
      <c r="B18" s="16">
        <v>2025</v>
      </c>
      <c r="C18" s="19">
        <f>$AC$20/$AC$19</f>
        <v>1.035210573034816</v>
      </c>
      <c r="D18" s="21">
        <f t="shared" si="24"/>
        <v>0.95749489067192339</v>
      </c>
      <c r="E18" s="19">
        <f t="shared" si="21"/>
        <v>1.009691540211225</v>
      </c>
      <c r="F18" s="19">
        <f t="shared" si="25"/>
        <v>1.0165075133831396</v>
      </c>
      <c r="G18" s="19">
        <f t="shared" si="22"/>
        <v>1.0988517121756691</v>
      </c>
      <c r="H18" s="19">
        <f t="shared" si="23"/>
        <v>1.0990493239263639</v>
      </c>
      <c r="I18" s="19">
        <f t="shared" si="21"/>
        <v>1.2793368024355702</v>
      </c>
      <c r="J18" s="19">
        <f t="shared" si="21"/>
        <v>1.486224072855971</v>
      </c>
      <c r="K18" s="19">
        <f t="shared" si="21"/>
        <v>1.2268237223762659</v>
      </c>
      <c r="L18" s="19">
        <f t="shared" si="21"/>
        <v>48.390523809595393</v>
      </c>
      <c r="M18" s="19">
        <f t="shared" si="21"/>
        <v>1.2371792078103836</v>
      </c>
      <c r="N18" s="19">
        <f t="shared" si="21"/>
        <v>1.6044453702390573</v>
      </c>
      <c r="O18" s="19">
        <f t="shared" si="21"/>
        <v>1.3570387035381635</v>
      </c>
      <c r="P18" s="19">
        <f t="shared" si="21"/>
        <v>1.870443289351001</v>
      </c>
      <c r="Q18" s="19">
        <f t="shared" si="21"/>
        <v>1.4356940022002971</v>
      </c>
      <c r="R18" s="19">
        <f t="shared" si="21"/>
        <v>1.1091389001685412</v>
      </c>
      <c r="S18" s="19">
        <f t="shared" si="21"/>
        <v>1.0507339819476424</v>
      </c>
      <c r="T18" s="19">
        <f t="shared" si="21"/>
        <v>1.2497449750132086</v>
      </c>
      <c r="X18" s="25" t="s">
        <v>34</v>
      </c>
      <c r="Y18" s="26">
        <v>2.7900000000000001E-2</v>
      </c>
      <c r="Z18" s="26">
        <v>0.06</v>
      </c>
      <c r="AB18">
        <v>2015</v>
      </c>
      <c r="AC18">
        <v>9623</v>
      </c>
    </row>
    <row r="19" spans="2:29" ht="23.4" thickBot="1">
      <c r="B19" s="16">
        <v>2026</v>
      </c>
      <c r="C19" s="19">
        <f>(C23-C18)/5*1+C18</f>
        <v>1.0400236709734687</v>
      </c>
      <c r="D19" s="21">
        <f t="shared" si="24"/>
        <v>0.97281480892267413</v>
      </c>
      <c r="E19" s="19">
        <f t="shared" si="21"/>
        <v>1.0113067969130958</v>
      </c>
      <c r="F19" s="19">
        <f t="shared" si="25"/>
        <v>1.0192587656136629</v>
      </c>
      <c r="G19" s="19">
        <f t="shared" si="22"/>
        <v>1.1153269975382807</v>
      </c>
      <c r="H19" s="19">
        <f t="shared" si="23"/>
        <v>1.115557544580758</v>
      </c>
      <c r="I19" s="19">
        <f t="shared" si="21"/>
        <v>1.3258929361748319</v>
      </c>
      <c r="J19" s="19">
        <f t="shared" si="21"/>
        <v>1.5672614183319662</v>
      </c>
      <c r="K19" s="19">
        <f t="shared" si="21"/>
        <v>1.2646276761056434</v>
      </c>
      <c r="L19" s="19">
        <f t="shared" si="21"/>
        <v>56.288944444527964</v>
      </c>
      <c r="M19" s="19">
        <f t="shared" si="21"/>
        <v>1.2767090757787809</v>
      </c>
      <c r="N19" s="19">
        <f t="shared" si="21"/>
        <v>1.7051862652789</v>
      </c>
      <c r="O19" s="19">
        <f t="shared" si="21"/>
        <v>1.4165451541278573</v>
      </c>
      <c r="P19" s="19">
        <f t="shared" si="21"/>
        <v>2.0155171709095012</v>
      </c>
      <c r="Q19" s="19">
        <f t="shared" si="21"/>
        <v>1.5083096692336802</v>
      </c>
      <c r="R19" s="19">
        <f t="shared" si="21"/>
        <v>1.1273287168632979</v>
      </c>
      <c r="S19" s="19">
        <f t="shared" si="21"/>
        <v>1.0591896456055827</v>
      </c>
      <c r="T19" s="19">
        <f t="shared" si="21"/>
        <v>1.2913691375154102</v>
      </c>
      <c r="X19" s="25" t="s">
        <v>35</v>
      </c>
      <c r="Y19" s="26">
        <v>0.12180000000000001</v>
      </c>
      <c r="Z19" s="26">
        <v>0.126</v>
      </c>
      <c r="AB19">
        <v>2020</v>
      </c>
      <c r="AC19">
        <v>10139</v>
      </c>
    </row>
    <row r="20" spans="2:29" ht="23.4" thickBot="1">
      <c r="B20" s="16">
        <v>2027</v>
      </c>
      <c r="C20" s="19">
        <f>(C23-C18)/5*2+C18</f>
        <v>1.0448367689121214</v>
      </c>
      <c r="D20" s="21">
        <f t="shared" si="24"/>
        <v>0.98837984586543692</v>
      </c>
      <c r="E20" s="19">
        <f t="shared" si="21"/>
        <v>1.0129220536149668</v>
      </c>
      <c r="F20" s="19">
        <f t="shared" si="25"/>
        <v>1.0220100178441862</v>
      </c>
      <c r="G20" s="19">
        <f t="shared" si="22"/>
        <v>1.1318022829008922</v>
      </c>
      <c r="H20" s="19">
        <f t="shared" si="23"/>
        <v>1.132065765235152</v>
      </c>
      <c r="I20" s="19">
        <f t="shared" si="21"/>
        <v>1.3724490699140937</v>
      </c>
      <c r="J20" s="19">
        <f t="shared" si="21"/>
        <v>1.6482987638079614</v>
      </c>
      <c r="K20" s="19">
        <f t="shared" si="21"/>
        <v>1.3024316298350211</v>
      </c>
      <c r="L20" s="19">
        <f t="shared" si="21"/>
        <v>64.187365079460534</v>
      </c>
      <c r="M20" s="19">
        <f t="shared" si="21"/>
        <v>1.3162389437471782</v>
      </c>
      <c r="N20" s="19">
        <f t="shared" si="21"/>
        <v>1.8059271603187428</v>
      </c>
      <c r="O20" s="19">
        <f t="shared" si="21"/>
        <v>1.4760516047175511</v>
      </c>
      <c r="P20" s="19">
        <f t="shared" si="21"/>
        <v>2.1605910524680016</v>
      </c>
      <c r="Q20" s="19">
        <f t="shared" si="21"/>
        <v>1.5809253362670628</v>
      </c>
      <c r="R20" s="19">
        <f t="shared" si="21"/>
        <v>1.1455185335580549</v>
      </c>
      <c r="S20" s="19">
        <f t="shared" si="21"/>
        <v>1.0676453092635232</v>
      </c>
      <c r="T20" s="19">
        <f t="shared" si="21"/>
        <v>1.3329933000176115</v>
      </c>
      <c r="X20" s="25" t="s">
        <v>36</v>
      </c>
      <c r="Y20" s="26">
        <v>0.75700000000000001</v>
      </c>
      <c r="Z20" s="26">
        <v>0.63200000000000001</v>
      </c>
      <c r="AB20">
        <v>2025</v>
      </c>
      <c r="AC20">
        <v>10496</v>
      </c>
    </row>
    <row r="21" spans="2:29" ht="15" thickBot="1">
      <c r="B21" s="16">
        <v>2028</v>
      </c>
      <c r="C21" s="19">
        <f>(C23-C18)/5*3+C18</f>
        <v>1.0496498668507743</v>
      </c>
      <c r="D21" s="21">
        <f t="shared" si="24"/>
        <v>1.004193923399284</v>
      </c>
      <c r="E21" s="19">
        <f t="shared" si="21"/>
        <v>1.0145373103168376</v>
      </c>
      <c r="F21" s="19">
        <f t="shared" si="25"/>
        <v>1.0247612700747095</v>
      </c>
      <c r="G21" s="19">
        <f t="shared" si="22"/>
        <v>1.1482775682635038</v>
      </c>
      <c r="H21" s="19">
        <f t="shared" si="23"/>
        <v>1.1485739858895461</v>
      </c>
      <c r="I21" s="19">
        <f t="shared" si="21"/>
        <v>1.4190052036533554</v>
      </c>
      <c r="J21" s="19">
        <f t="shared" si="21"/>
        <v>1.7293361092839565</v>
      </c>
      <c r="K21" s="19">
        <f t="shared" si="21"/>
        <v>1.3402355835643986</v>
      </c>
      <c r="L21" s="19">
        <f t="shared" si="21"/>
        <v>72.085785714393097</v>
      </c>
      <c r="M21" s="19">
        <f t="shared" si="21"/>
        <v>1.3557688117155755</v>
      </c>
      <c r="N21" s="19">
        <f t="shared" si="21"/>
        <v>1.9066680553585857</v>
      </c>
      <c r="O21" s="19">
        <f t="shared" si="21"/>
        <v>1.535558055307245</v>
      </c>
      <c r="P21" s="19">
        <f t="shared" si="21"/>
        <v>2.3056649340265016</v>
      </c>
      <c r="Q21" s="19">
        <f t="shared" si="21"/>
        <v>1.6535410033004458</v>
      </c>
      <c r="R21" s="19">
        <f t="shared" si="21"/>
        <v>1.1637083502528118</v>
      </c>
      <c r="S21" s="19">
        <f t="shared" si="21"/>
        <v>1.0761009729214637</v>
      </c>
      <c r="T21" s="19">
        <f t="shared" si="21"/>
        <v>1.3746174625198131</v>
      </c>
      <c r="X21" s="28" t="s">
        <v>20</v>
      </c>
      <c r="Y21" s="29">
        <v>1</v>
      </c>
      <c r="Z21" s="29">
        <v>1</v>
      </c>
      <c r="AB21">
        <v>2030</v>
      </c>
      <c r="AC21">
        <v>10740</v>
      </c>
    </row>
    <row r="22" spans="2:29" ht="15" thickTop="1">
      <c r="B22" s="16">
        <v>2029</v>
      </c>
      <c r="C22" s="19">
        <f>(C23-C18)/5*4+C18</f>
        <v>1.054462964789427</v>
      </c>
      <c r="D22" s="21">
        <f t="shared" si="24"/>
        <v>1.0202610261736726</v>
      </c>
      <c r="E22" s="19">
        <f t="shared" si="21"/>
        <v>1.0161525670187084</v>
      </c>
      <c r="F22" s="19">
        <f t="shared" si="25"/>
        <v>1.0275125223052326</v>
      </c>
      <c r="G22" s="19">
        <f t="shared" si="22"/>
        <v>1.1647528536261154</v>
      </c>
      <c r="H22" s="19">
        <f t="shared" si="23"/>
        <v>1.1650822065439399</v>
      </c>
      <c r="I22" s="19">
        <f t="shared" si="21"/>
        <v>1.4655613373926171</v>
      </c>
      <c r="J22" s="19">
        <f t="shared" si="21"/>
        <v>1.8103734547599517</v>
      </c>
      <c r="K22" s="19">
        <f t="shared" si="21"/>
        <v>1.3780395372937764</v>
      </c>
      <c r="L22" s="19">
        <f t="shared" si="21"/>
        <v>79.98420634932566</v>
      </c>
      <c r="M22" s="19">
        <f t="shared" si="21"/>
        <v>1.3952986796839726</v>
      </c>
      <c r="N22" s="19">
        <f t="shared" si="21"/>
        <v>2.0074089503984287</v>
      </c>
      <c r="O22" s="19">
        <f t="shared" si="21"/>
        <v>1.5950645058969388</v>
      </c>
      <c r="P22" s="19">
        <f t="shared" si="21"/>
        <v>2.4507388155850016</v>
      </c>
      <c r="Q22" s="19">
        <f t="shared" si="21"/>
        <v>1.7261566703338285</v>
      </c>
      <c r="R22" s="19">
        <f t="shared" si="21"/>
        <v>1.1818981669475686</v>
      </c>
      <c r="S22" s="19">
        <f t="shared" si="21"/>
        <v>1.0845566365794039</v>
      </c>
      <c r="T22" s="19">
        <f t="shared" si="21"/>
        <v>1.4162416250220144</v>
      </c>
      <c r="AB22">
        <v>2035</v>
      </c>
      <c r="AC22">
        <v>10926</v>
      </c>
    </row>
    <row r="23" spans="2:29" ht="15" thickBot="1">
      <c r="B23" s="16">
        <v>2030</v>
      </c>
      <c r="C23" s="19">
        <f>$AC$21/$AC$19</f>
        <v>1.0592760627280797</v>
      </c>
      <c r="D23" s="21">
        <f t="shared" si="24"/>
        <v>1.0365852025924513</v>
      </c>
      <c r="E23" s="19">
        <f t="shared" si="21"/>
        <v>1.0177678237205792</v>
      </c>
      <c r="F23" s="19">
        <f t="shared" si="25"/>
        <v>1.0302637745357559</v>
      </c>
      <c r="G23" s="19">
        <f t="shared" si="22"/>
        <v>1.1812281389887269</v>
      </c>
      <c r="H23" s="19">
        <f t="shared" si="23"/>
        <v>1.181590427198334</v>
      </c>
      <c r="I23" s="19">
        <f t="shared" si="21"/>
        <v>1.5121174711318788</v>
      </c>
      <c r="J23" s="19">
        <f t="shared" si="21"/>
        <v>1.8914108002359469</v>
      </c>
      <c r="K23" s="19">
        <f t="shared" si="21"/>
        <v>1.4158434910231539</v>
      </c>
      <c r="L23" s="19">
        <f t="shared" si="21"/>
        <v>87.882626984258224</v>
      </c>
      <c r="M23" s="19">
        <f t="shared" si="21"/>
        <v>1.4348285476523699</v>
      </c>
      <c r="N23" s="19">
        <f t="shared" si="21"/>
        <v>2.1081498454382714</v>
      </c>
      <c r="O23" s="19">
        <f t="shared" si="21"/>
        <v>1.6545709564866329</v>
      </c>
      <c r="P23" s="19">
        <f t="shared" si="21"/>
        <v>2.595812697143502</v>
      </c>
      <c r="Q23" s="19">
        <f t="shared" si="21"/>
        <v>1.7987723373672115</v>
      </c>
      <c r="R23" s="19">
        <f t="shared" si="21"/>
        <v>1.2000879836423255</v>
      </c>
      <c r="S23" s="19">
        <f t="shared" si="21"/>
        <v>1.0930123002373444</v>
      </c>
      <c r="T23" s="19">
        <f t="shared" si="21"/>
        <v>1.457865787524216</v>
      </c>
      <c r="AB23">
        <v>2040</v>
      </c>
      <c r="AC23">
        <v>11055</v>
      </c>
    </row>
    <row r="24" spans="2:29" ht="15" thickBot="1">
      <c r="B24" s="16">
        <v>2031</v>
      </c>
      <c r="C24" s="19">
        <f>(C28-C23)/5*1+C23</f>
        <v>1.0629450636157411</v>
      </c>
      <c r="D24" s="21">
        <f t="shared" si="24"/>
        <v>1.0531705658339305</v>
      </c>
      <c r="E24" s="19">
        <f t="shared" si="21"/>
        <v>1.01938308042245</v>
      </c>
      <c r="F24" s="19">
        <f t="shared" si="25"/>
        <v>1.0330150267662792</v>
      </c>
      <c r="G24" s="19">
        <f t="shared" si="22"/>
        <v>1.1977034243513383</v>
      </c>
      <c r="H24" s="19">
        <f t="shared" si="23"/>
        <v>1.198098647852728</v>
      </c>
      <c r="I24" s="19">
        <f t="shared" si="21"/>
        <v>1.5586736048711407</v>
      </c>
      <c r="J24" s="19">
        <f t="shared" si="21"/>
        <v>1.972448145711942</v>
      </c>
      <c r="K24" s="19">
        <f t="shared" si="21"/>
        <v>1.4536474447525316</v>
      </c>
      <c r="L24" s="19">
        <f t="shared" si="21"/>
        <v>95.781047619190787</v>
      </c>
      <c r="M24" s="19">
        <f t="shared" si="21"/>
        <v>1.4743584156207672</v>
      </c>
      <c r="N24" s="19">
        <f t="shared" si="21"/>
        <v>2.2088907404781146</v>
      </c>
      <c r="O24" s="19">
        <f t="shared" si="21"/>
        <v>1.7140774070763267</v>
      </c>
      <c r="P24" s="19">
        <f t="shared" si="21"/>
        <v>2.740886578702002</v>
      </c>
      <c r="Q24" s="19">
        <f t="shared" si="21"/>
        <v>1.8713880044005944</v>
      </c>
      <c r="R24" s="19">
        <f t="shared" si="21"/>
        <v>1.2182778003370822</v>
      </c>
      <c r="S24" s="19">
        <f t="shared" si="21"/>
        <v>1.1014679638952847</v>
      </c>
      <c r="T24" s="19">
        <f t="shared" si="21"/>
        <v>1.4994899500264174</v>
      </c>
      <c r="X24" s="23" t="s">
        <v>37</v>
      </c>
      <c r="Y24" s="24">
        <v>2015</v>
      </c>
      <c r="Z24" s="24">
        <v>2050</v>
      </c>
      <c r="AB24">
        <v>2045</v>
      </c>
      <c r="AC24">
        <v>11101</v>
      </c>
    </row>
    <row r="25" spans="2:29" ht="34.799999999999997" thickBot="1">
      <c r="B25" s="16">
        <v>2032</v>
      </c>
      <c r="C25" s="19">
        <f>(C28-C23)/5*2+C23</f>
        <v>1.0666140645034028</v>
      </c>
      <c r="D25" s="21">
        <f t="shared" si="24"/>
        <v>1.0700212948872734</v>
      </c>
      <c r="E25" s="19">
        <f t="shared" si="21"/>
        <v>1.020998337124321</v>
      </c>
      <c r="F25" s="19">
        <f t="shared" si="25"/>
        <v>1.0357662789968025</v>
      </c>
      <c r="G25" s="19">
        <f t="shared" si="22"/>
        <v>1.2141787097139498</v>
      </c>
      <c r="H25" s="19">
        <f t="shared" si="23"/>
        <v>1.2146068685071221</v>
      </c>
      <c r="I25" s="19">
        <f t="shared" si="21"/>
        <v>1.6052297386104024</v>
      </c>
      <c r="J25" s="19">
        <f t="shared" si="21"/>
        <v>2.0534854911879372</v>
      </c>
      <c r="K25" s="19">
        <f t="shared" si="21"/>
        <v>1.4914513984819093</v>
      </c>
      <c r="L25" s="19">
        <f t="shared" si="21"/>
        <v>103.67946825412335</v>
      </c>
      <c r="M25" s="19">
        <f t="shared" si="21"/>
        <v>1.5138882835891645</v>
      </c>
      <c r="N25" s="19">
        <f t="shared" si="21"/>
        <v>2.3096316355179569</v>
      </c>
      <c r="O25" s="19">
        <f t="shared" si="21"/>
        <v>1.7735838576660206</v>
      </c>
      <c r="P25" s="19">
        <f t="shared" si="21"/>
        <v>2.8859604602605025</v>
      </c>
      <c r="Q25" s="19">
        <f t="shared" si="21"/>
        <v>1.9440036714339772</v>
      </c>
      <c r="R25" s="19">
        <f t="shared" si="21"/>
        <v>1.2364676170318392</v>
      </c>
      <c r="S25" s="19">
        <f t="shared" si="21"/>
        <v>1.1099236275532252</v>
      </c>
      <c r="T25" s="19">
        <f t="shared" si="21"/>
        <v>1.5411141125286187</v>
      </c>
      <c r="X25" s="25" t="s">
        <v>38</v>
      </c>
      <c r="Y25" s="26">
        <v>0.99450000000000005</v>
      </c>
      <c r="Z25" s="26">
        <v>0.61499999999999999</v>
      </c>
      <c r="AB25">
        <v>2050</v>
      </c>
      <c r="AC25">
        <v>11065</v>
      </c>
    </row>
    <row r="26" spans="2:29" ht="34.799999999999997" thickBot="1">
      <c r="B26" s="16">
        <v>2033</v>
      </c>
      <c r="C26" s="19">
        <f>(C28-C23)/5*3+C23</f>
        <v>1.0702830653910642</v>
      </c>
      <c r="D26" s="21">
        <f t="shared" si="24"/>
        <v>1.0871416356054697</v>
      </c>
      <c r="E26" s="19">
        <f t="shared" si="21"/>
        <v>1.0226135938261918</v>
      </c>
      <c r="F26" s="19">
        <f t="shared" si="25"/>
        <v>1.0385175312273258</v>
      </c>
      <c r="G26" s="19">
        <f t="shared" si="22"/>
        <v>1.2306539950765614</v>
      </c>
      <c r="H26" s="19">
        <f t="shared" si="23"/>
        <v>1.2311150891615159</v>
      </c>
      <c r="I26" s="19">
        <f t="shared" si="21"/>
        <v>1.6517858723496641</v>
      </c>
      <c r="J26" s="19">
        <f t="shared" si="21"/>
        <v>2.1345228366639324</v>
      </c>
      <c r="K26" s="19">
        <f t="shared" si="21"/>
        <v>1.5292553522112868</v>
      </c>
      <c r="L26" s="19">
        <f t="shared" si="21"/>
        <v>111.57788888905593</v>
      </c>
      <c r="M26" s="19">
        <f t="shared" si="21"/>
        <v>1.5534181515575618</v>
      </c>
      <c r="N26" s="19">
        <f t="shared" si="21"/>
        <v>2.4103725305578001</v>
      </c>
      <c r="O26" s="19">
        <f t="shared" si="21"/>
        <v>1.8330903082557146</v>
      </c>
      <c r="P26" s="19">
        <f t="shared" ref="H26:T41" si="26">(P$43-P$12)/($B$43-$B$12)*($B26-$B$12)+P$12</f>
        <v>3.0310343418190024</v>
      </c>
      <c r="Q26" s="19">
        <f t="shared" si="26"/>
        <v>2.0166193384673603</v>
      </c>
      <c r="R26" s="19">
        <f t="shared" si="26"/>
        <v>1.2546574337265959</v>
      </c>
      <c r="S26" s="19">
        <f t="shared" si="26"/>
        <v>1.1183792912111654</v>
      </c>
      <c r="T26" s="19">
        <f t="shared" si="26"/>
        <v>1.5827382750308203</v>
      </c>
      <c r="X26" s="25" t="s">
        <v>39</v>
      </c>
      <c r="Y26" s="26">
        <v>5.4999999999999997E-3</v>
      </c>
      <c r="Z26" s="26">
        <v>0.38500000000000001</v>
      </c>
      <c r="AB26">
        <v>2055</v>
      </c>
      <c r="AC26">
        <v>10969</v>
      </c>
    </row>
    <row r="27" spans="2:29" ht="15" thickBot="1">
      <c r="B27" s="16">
        <v>2034</v>
      </c>
      <c r="C27" s="19">
        <f>(C28-C23)/5*4+C23</f>
        <v>1.0739520662787259</v>
      </c>
      <c r="D27" s="21">
        <f t="shared" si="24"/>
        <v>1.1045359017751573</v>
      </c>
      <c r="E27" s="19">
        <f t="shared" si="21"/>
        <v>1.0242288505280626</v>
      </c>
      <c r="F27" s="19">
        <f t="shared" si="21"/>
        <v>1.0412687834578491</v>
      </c>
      <c r="G27" s="19">
        <f t="shared" si="21"/>
        <v>1.2471292804391729</v>
      </c>
      <c r="H27" s="19">
        <f t="shared" si="26"/>
        <v>1.24762330981591</v>
      </c>
      <c r="I27" s="19">
        <f t="shared" si="26"/>
        <v>1.6983420060889258</v>
      </c>
      <c r="J27" s="19">
        <f t="shared" si="26"/>
        <v>2.2155601821399276</v>
      </c>
      <c r="K27" s="19">
        <f t="shared" si="26"/>
        <v>1.5670593059406646</v>
      </c>
      <c r="L27" s="19">
        <f t="shared" si="26"/>
        <v>119.47630952398849</v>
      </c>
      <c r="M27" s="19">
        <f t="shared" si="26"/>
        <v>1.5929480195259589</v>
      </c>
      <c r="N27" s="19">
        <f t="shared" si="26"/>
        <v>2.5111134255976428</v>
      </c>
      <c r="O27" s="19">
        <f t="shared" si="26"/>
        <v>1.8925967588454085</v>
      </c>
      <c r="P27" s="19">
        <f t="shared" si="26"/>
        <v>3.1761082233775029</v>
      </c>
      <c r="Q27" s="19">
        <f t="shared" si="26"/>
        <v>2.0892350055007429</v>
      </c>
      <c r="R27" s="19">
        <f t="shared" si="26"/>
        <v>1.2728472504213528</v>
      </c>
      <c r="S27" s="19">
        <f t="shared" si="26"/>
        <v>1.1268349548691059</v>
      </c>
      <c r="T27" s="19">
        <f t="shared" si="26"/>
        <v>1.6243624375330217</v>
      </c>
      <c r="X27" s="28" t="s">
        <v>20</v>
      </c>
      <c r="Y27" s="29">
        <v>1</v>
      </c>
      <c r="Z27" s="29">
        <v>1</v>
      </c>
      <c r="AB27">
        <v>2060</v>
      </c>
      <c r="AC27">
        <v>10832</v>
      </c>
    </row>
    <row r="28" spans="2:29" ht="15" thickTop="1">
      <c r="B28" s="16">
        <v>2035</v>
      </c>
      <c r="C28" s="19">
        <f>$AC$22/$AC$19</f>
        <v>1.0776210671663873</v>
      </c>
      <c r="D28" s="21">
        <f t="shared" si="24"/>
        <v>1.1222084762035598</v>
      </c>
      <c r="E28" s="19">
        <f t="shared" si="21"/>
        <v>1.0258441072299334</v>
      </c>
      <c r="F28" s="19">
        <f t="shared" si="21"/>
        <v>1.0440200356883722</v>
      </c>
      <c r="G28" s="19">
        <f t="shared" si="21"/>
        <v>1.2636045658017845</v>
      </c>
      <c r="H28" s="19">
        <f t="shared" si="26"/>
        <v>1.264131530470304</v>
      </c>
      <c r="I28" s="19">
        <f t="shared" si="26"/>
        <v>1.7448981398281875</v>
      </c>
      <c r="J28" s="19">
        <f t="shared" si="26"/>
        <v>2.2965975276159227</v>
      </c>
      <c r="K28" s="19">
        <f t="shared" si="26"/>
        <v>1.6048632596700423</v>
      </c>
      <c r="L28" s="19">
        <f t="shared" si="26"/>
        <v>127.37473015892105</v>
      </c>
      <c r="M28" s="19">
        <f t="shared" si="26"/>
        <v>1.6324778874943564</v>
      </c>
      <c r="N28" s="19">
        <f t="shared" si="26"/>
        <v>2.6118543206374856</v>
      </c>
      <c r="O28" s="19">
        <f t="shared" si="26"/>
        <v>1.9521032094351023</v>
      </c>
      <c r="P28" s="19">
        <f t="shared" si="26"/>
        <v>3.3211821049360029</v>
      </c>
      <c r="Q28" s="19">
        <f t="shared" si="26"/>
        <v>2.1618506725341256</v>
      </c>
      <c r="R28" s="19">
        <f t="shared" si="26"/>
        <v>1.2910370671161098</v>
      </c>
      <c r="S28" s="19">
        <f t="shared" si="26"/>
        <v>1.1352906185270464</v>
      </c>
      <c r="T28" s="19">
        <f t="shared" si="26"/>
        <v>1.665986600035223</v>
      </c>
      <c r="AB28">
        <v>2065</v>
      </c>
      <c r="AC28">
        <v>10662</v>
      </c>
    </row>
    <row r="29" spans="2:29">
      <c r="B29" s="16">
        <v>2036</v>
      </c>
      <c r="C29" s="19">
        <f>(C33-C28)/5*1+C28</f>
        <v>1.0801656968142814</v>
      </c>
      <c r="D29" s="21">
        <f t="shared" si="24"/>
        <v>1.1401638118228168</v>
      </c>
      <c r="E29" s="19">
        <f t="shared" si="21"/>
        <v>1.0274593639318041</v>
      </c>
      <c r="F29" s="19">
        <f t="shared" si="21"/>
        <v>1.0467712879188955</v>
      </c>
      <c r="G29" s="19">
        <f t="shared" si="21"/>
        <v>1.280079851164396</v>
      </c>
      <c r="H29" s="19">
        <f t="shared" si="26"/>
        <v>1.2806397511246979</v>
      </c>
      <c r="I29" s="19">
        <f t="shared" si="26"/>
        <v>1.7914542735674492</v>
      </c>
      <c r="J29" s="19">
        <f t="shared" si="26"/>
        <v>2.3776348730919179</v>
      </c>
      <c r="K29" s="19">
        <f t="shared" si="26"/>
        <v>1.6426672133994198</v>
      </c>
      <c r="L29" s="19">
        <f t="shared" si="26"/>
        <v>135.27315079385363</v>
      </c>
      <c r="M29" s="19">
        <f t="shared" si="26"/>
        <v>1.6720077554627535</v>
      </c>
      <c r="N29" s="19">
        <f t="shared" si="26"/>
        <v>2.7125952156773288</v>
      </c>
      <c r="O29" s="19">
        <f t="shared" si="26"/>
        <v>2.0116096600247961</v>
      </c>
      <c r="P29" s="19">
        <f t="shared" si="26"/>
        <v>3.4662559864945028</v>
      </c>
      <c r="Q29" s="19">
        <f t="shared" si="26"/>
        <v>2.2344663395675086</v>
      </c>
      <c r="R29" s="19">
        <f t="shared" si="26"/>
        <v>1.3092268838108665</v>
      </c>
      <c r="S29" s="19">
        <f t="shared" si="26"/>
        <v>1.1437462821849866</v>
      </c>
      <c r="T29" s="19">
        <f t="shared" si="26"/>
        <v>1.7076107625374246</v>
      </c>
      <c r="AB29">
        <v>2070</v>
      </c>
      <c r="AC29">
        <v>10462</v>
      </c>
    </row>
    <row r="30" spans="2:29">
      <c r="B30" s="16">
        <v>2037</v>
      </c>
      <c r="C30" s="19">
        <f>(C33-C28)/5*2+C28</f>
        <v>1.0827103264621758</v>
      </c>
      <c r="D30" s="21">
        <f t="shared" si="24"/>
        <v>1.1584064328119819</v>
      </c>
      <c r="E30" s="19">
        <f t="shared" si="21"/>
        <v>1.0290746206336749</v>
      </c>
      <c r="F30" s="19">
        <f t="shared" si="21"/>
        <v>1.0495225401494188</v>
      </c>
      <c r="G30" s="19">
        <f t="shared" si="21"/>
        <v>1.2965551365270076</v>
      </c>
      <c r="H30" s="19">
        <f t="shared" si="26"/>
        <v>1.2971479717790919</v>
      </c>
      <c r="I30" s="19">
        <f t="shared" si="26"/>
        <v>1.8380104073067109</v>
      </c>
      <c r="J30" s="19">
        <f t="shared" si="26"/>
        <v>2.4586722185679131</v>
      </c>
      <c r="K30" s="19">
        <f t="shared" si="26"/>
        <v>1.6804711671287973</v>
      </c>
      <c r="L30" s="19">
        <f t="shared" si="26"/>
        <v>143.17157142878619</v>
      </c>
      <c r="M30" s="19">
        <f t="shared" si="26"/>
        <v>1.7115376234311508</v>
      </c>
      <c r="N30" s="19">
        <f t="shared" si="26"/>
        <v>2.8133361107171715</v>
      </c>
      <c r="O30" s="19">
        <f t="shared" si="26"/>
        <v>2.07111611061449</v>
      </c>
      <c r="P30" s="19">
        <f t="shared" si="26"/>
        <v>3.6113298680530033</v>
      </c>
      <c r="Q30" s="19">
        <f t="shared" si="26"/>
        <v>2.3070820066008917</v>
      </c>
      <c r="R30" s="19">
        <f t="shared" si="26"/>
        <v>1.3274167005056234</v>
      </c>
      <c r="S30" s="19">
        <f t="shared" si="26"/>
        <v>1.1522019458429271</v>
      </c>
      <c r="T30" s="19">
        <f t="shared" si="26"/>
        <v>1.7492349250396262</v>
      </c>
      <c r="AB30">
        <v>2075</v>
      </c>
      <c r="AC30">
        <v>10241</v>
      </c>
    </row>
    <row r="31" spans="2:29">
      <c r="B31" s="16">
        <v>2038</v>
      </c>
      <c r="C31" s="19">
        <f>(C33-C28)/5*3+C28</f>
        <v>1.0852549561100699</v>
      </c>
      <c r="D31" s="21">
        <f t="shared" si="24"/>
        <v>1.1769409357369736</v>
      </c>
      <c r="E31" s="19">
        <f t="shared" si="21"/>
        <v>1.030689877335546</v>
      </c>
      <c r="F31" s="19">
        <f t="shared" si="21"/>
        <v>1.0522737923799421</v>
      </c>
      <c r="G31" s="19">
        <f t="shared" si="21"/>
        <v>1.3130304218896192</v>
      </c>
      <c r="H31" s="19">
        <f t="shared" si="26"/>
        <v>1.313656192433486</v>
      </c>
      <c r="I31" s="19">
        <f t="shared" si="26"/>
        <v>1.8845665410459727</v>
      </c>
      <c r="J31" s="19">
        <f t="shared" si="26"/>
        <v>2.5397095640439082</v>
      </c>
      <c r="K31" s="19">
        <f t="shared" si="26"/>
        <v>1.7182751208581752</v>
      </c>
      <c r="L31" s="19">
        <f t="shared" si="26"/>
        <v>151.06999206371876</v>
      </c>
      <c r="M31" s="19">
        <f t="shared" si="26"/>
        <v>1.7510674913995481</v>
      </c>
      <c r="N31" s="19">
        <f t="shared" si="26"/>
        <v>2.9140770057570142</v>
      </c>
      <c r="O31" s="19">
        <f t="shared" si="26"/>
        <v>2.1306225612041843</v>
      </c>
      <c r="P31" s="19">
        <f t="shared" si="26"/>
        <v>3.7564037496115033</v>
      </c>
      <c r="Q31" s="19">
        <f t="shared" si="26"/>
        <v>2.3796976736342743</v>
      </c>
      <c r="R31" s="19">
        <f t="shared" si="26"/>
        <v>1.3456065172003804</v>
      </c>
      <c r="S31" s="19">
        <f t="shared" si="26"/>
        <v>1.1606576095008676</v>
      </c>
      <c r="T31" s="19">
        <f t="shared" si="26"/>
        <v>1.7908590875418273</v>
      </c>
      <c r="AB31">
        <v>2080</v>
      </c>
      <c r="AC31">
        <v>10014</v>
      </c>
    </row>
    <row r="32" spans="2:29">
      <c r="B32" s="16">
        <v>2039</v>
      </c>
      <c r="C32" s="19">
        <f>(C33-C28)/5*4+C28</f>
        <v>1.0877995857579643</v>
      </c>
      <c r="D32" s="21">
        <f t="shared" si="24"/>
        <v>1.1957719907087652</v>
      </c>
      <c r="E32" s="19">
        <f t="shared" si="21"/>
        <v>1.0323051340374167</v>
      </c>
      <c r="F32" s="19">
        <f t="shared" si="21"/>
        <v>1.0550250446104654</v>
      </c>
      <c r="G32" s="19">
        <f t="shared" si="21"/>
        <v>1.3295057072522307</v>
      </c>
      <c r="H32" s="19">
        <f t="shared" si="26"/>
        <v>1.33016441308788</v>
      </c>
      <c r="I32" s="19">
        <f t="shared" si="26"/>
        <v>1.9311226747852344</v>
      </c>
      <c r="J32" s="19">
        <f t="shared" si="26"/>
        <v>2.6207469095199034</v>
      </c>
      <c r="K32" s="19">
        <f t="shared" si="26"/>
        <v>1.7560790745875527</v>
      </c>
      <c r="L32" s="19">
        <f t="shared" si="26"/>
        <v>158.96841269865132</v>
      </c>
      <c r="M32" s="19">
        <f t="shared" si="26"/>
        <v>1.7905973593679454</v>
      </c>
      <c r="N32" s="19">
        <f t="shared" si="26"/>
        <v>3.0148179007968574</v>
      </c>
      <c r="O32" s="19">
        <f t="shared" si="26"/>
        <v>2.1901290117938776</v>
      </c>
      <c r="P32" s="19">
        <f t="shared" si="26"/>
        <v>3.9014776311700037</v>
      </c>
      <c r="Q32" s="19">
        <f t="shared" si="26"/>
        <v>2.4523133406676569</v>
      </c>
      <c r="R32" s="19">
        <f t="shared" si="26"/>
        <v>1.3637963338951371</v>
      </c>
      <c r="S32" s="19">
        <f t="shared" si="26"/>
        <v>1.1691132731588079</v>
      </c>
      <c r="T32" s="19">
        <f t="shared" si="26"/>
        <v>1.8324832500440289</v>
      </c>
      <c r="AB32">
        <v>2085</v>
      </c>
      <c r="AC32">
        <v>9798</v>
      </c>
    </row>
    <row r="33" spans="2:29">
      <c r="B33" s="16">
        <v>2040</v>
      </c>
      <c r="C33" s="19">
        <f>$AC$23/$AC$19</f>
        <v>1.0903442154058585</v>
      </c>
      <c r="D33" s="21">
        <f t="shared" si="24"/>
        <v>1.2149043425601054</v>
      </c>
      <c r="E33" s="19">
        <f t="shared" si="21"/>
        <v>1.0339203907392875</v>
      </c>
      <c r="F33" s="19">
        <f t="shared" si="21"/>
        <v>1.0577762968409887</v>
      </c>
      <c r="G33" s="19">
        <f t="shared" si="21"/>
        <v>1.3459809926148423</v>
      </c>
      <c r="H33" s="19">
        <f t="shared" si="26"/>
        <v>1.3466726337422741</v>
      </c>
      <c r="I33" s="19">
        <f t="shared" si="26"/>
        <v>1.9776788085244963</v>
      </c>
      <c r="J33" s="19">
        <f t="shared" si="26"/>
        <v>2.7017842549958986</v>
      </c>
      <c r="K33" s="19">
        <f t="shared" si="26"/>
        <v>1.7938830283169303</v>
      </c>
      <c r="L33" s="19">
        <f t="shared" si="26"/>
        <v>166.86683333358388</v>
      </c>
      <c r="M33" s="19">
        <f t="shared" si="26"/>
        <v>1.8301272273363427</v>
      </c>
      <c r="N33" s="19">
        <f t="shared" si="26"/>
        <v>3.1155587958367001</v>
      </c>
      <c r="O33" s="19">
        <f t="shared" si="26"/>
        <v>2.2496354623835719</v>
      </c>
      <c r="P33" s="19">
        <f t="shared" si="26"/>
        <v>4.0465515127285041</v>
      </c>
      <c r="Q33" s="19">
        <f t="shared" si="26"/>
        <v>2.52492900770104</v>
      </c>
      <c r="R33" s="19">
        <f t="shared" si="26"/>
        <v>1.381986150589894</v>
      </c>
      <c r="S33" s="19">
        <f t="shared" si="26"/>
        <v>1.1775689368167483</v>
      </c>
      <c r="T33" s="19">
        <f t="shared" si="26"/>
        <v>1.8741074125462305</v>
      </c>
      <c r="AB33">
        <v>2090</v>
      </c>
      <c r="AC33">
        <v>9598</v>
      </c>
    </row>
    <row r="34" spans="2:29">
      <c r="B34" s="16">
        <v>2041</v>
      </c>
      <c r="C34" s="19">
        <f>(C38-C33)/5*1+C33</f>
        <v>1.0912516027221619</v>
      </c>
      <c r="D34" s="21">
        <f t="shared" si="24"/>
        <v>1.2343428120410671</v>
      </c>
      <c r="E34" s="19">
        <f t="shared" si="21"/>
        <v>1.0355356474411583</v>
      </c>
      <c r="F34" s="19">
        <f t="shared" si="21"/>
        <v>1.0605275490715118</v>
      </c>
      <c r="G34" s="19">
        <f t="shared" si="21"/>
        <v>1.3624562779774536</v>
      </c>
      <c r="H34" s="19">
        <f t="shared" si="26"/>
        <v>1.3631808543966679</v>
      </c>
      <c r="I34" s="19">
        <f t="shared" si="26"/>
        <v>2.0242349422637576</v>
      </c>
      <c r="J34" s="19">
        <f t="shared" si="26"/>
        <v>2.7828216004718938</v>
      </c>
      <c r="K34" s="19">
        <f t="shared" si="26"/>
        <v>1.831686982046308</v>
      </c>
      <c r="L34" s="19">
        <f t="shared" si="26"/>
        <v>174.76525396851645</v>
      </c>
      <c r="M34" s="19">
        <f t="shared" si="26"/>
        <v>1.8696570953047398</v>
      </c>
      <c r="N34" s="19">
        <f t="shared" si="26"/>
        <v>3.2162996908765429</v>
      </c>
      <c r="O34" s="19">
        <f t="shared" si="26"/>
        <v>2.3091419129732658</v>
      </c>
      <c r="P34" s="19">
        <f t="shared" si="26"/>
        <v>4.1916253942870041</v>
      </c>
      <c r="Q34" s="19">
        <f t="shared" si="26"/>
        <v>2.5975446747344231</v>
      </c>
      <c r="R34" s="19">
        <f t="shared" si="26"/>
        <v>1.400175967284651</v>
      </c>
      <c r="S34" s="19">
        <f t="shared" si="26"/>
        <v>1.1860246004746886</v>
      </c>
      <c r="T34" s="19">
        <f t="shared" si="26"/>
        <v>1.9157315750484318</v>
      </c>
      <c r="AB34">
        <v>2095</v>
      </c>
      <c r="AC34">
        <v>9399</v>
      </c>
    </row>
    <row r="35" spans="2:29">
      <c r="B35" s="16">
        <v>2042</v>
      </c>
      <c r="C35" s="19">
        <f>(C38-C33)/5*2+C33</f>
        <v>1.0921589900384654</v>
      </c>
      <c r="D35" s="21">
        <f t="shared" si="24"/>
        <v>1.2540922970337243</v>
      </c>
      <c r="E35" s="19">
        <f t="shared" si="21"/>
        <v>1.0371509041430291</v>
      </c>
      <c r="F35" s="19">
        <f t="shared" si="21"/>
        <v>1.0632788013020351</v>
      </c>
      <c r="G35" s="19">
        <f t="shared" si="21"/>
        <v>1.3789315633400652</v>
      </c>
      <c r="H35" s="19">
        <f t="shared" si="26"/>
        <v>1.379689075051062</v>
      </c>
      <c r="I35" s="19">
        <f t="shared" si="26"/>
        <v>2.0707910760030197</v>
      </c>
      <c r="J35" s="19">
        <f t="shared" si="26"/>
        <v>2.8638589459478889</v>
      </c>
      <c r="K35" s="19">
        <f t="shared" si="26"/>
        <v>1.8694909357756857</v>
      </c>
      <c r="L35" s="19">
        <f t="shared" si="26"/>
        <v>182.66367460344901</v>
      </c>
      <c r="M35" s="19">
        <f t="shared" si="26"/>
        <v>1.9091869632731373</v>
      </c>
      <c r="N35" s="19">
        <f t="shared" si="26"/>
        <v>3.3170405859163856</v>
      </c>
      <c r="O35" s="19">
        <f t="shared" si="26"/>
        <v>2.3686483635629596</v>
      </c>
      <c r="P35" s="19">
        <f t="shared" si="26"/>
        <v>4.3366992758455041</v>
      </c>
      <c r="Q35" s="19">
        <f t="shared" si="26"/>
        <v>2.6701603417678057</v>
      </c>
      <c r="R35" s="19">
        <f t="shared" si="26"/>
        <v>1.4183657839794077</v>
      </c>
      <c r="S35" s="19">
        <f t="shared" si="26"/>
        <v>1.1944802641326291</v>
      </c>
      <c r="T35" s="19">
        <f t="shared" si="26"/>
        <v>1.9573557375506332</v>
      </c>
      <c r="AB35">
        <v>2100</v>
      </c>
      <c r="AC35">
        <v>9192</v>
      </c>
    </row>
    <row r="36" spans="2:29">
      <c r="B36" s="16">
        <v>2043</v>
      </c>
      <c r="C36" s="19">
        <f>(C38-C33)/5*3+C33</f>
        <v>1.0930663773547686</v>
      </c>
      <c r="D36" s="21">
        <f t="shared" si="24"/>
        <v>1.2741577737862639</v>
      </c>
      <c r="E36" s="19">
        <f t="shared" si="21"/>
        <v>1.0387661608449001</v>
      </c>
      <c r="F36" s="19">
        <f t="shared" si="21"/>
        <v>1.0660300535325584</v>
      </c>
      <c r="G36" s="19">
        <f t="shared" si="21"/>
        <v>1.3954068487026767</v>
      </c>
      <c r="H36" s="19">
        <f t="shared" si="26"/>
        <v>1.396197295705456</v>
      </c>
      <c r="I36" s="19">
        <f t="shared" si="26"/>
        <v>2.1173472097422814</v>
      </c>
      <c r="J36" s="19">
        <f t="shared" si="26"/>
        <v>2.9448962914238841</v>
      </c>
      <c r="K36" s="19">
        <f t="shared" si="26"/>
        <v>1.9072948895050632</v>
      </c>
      <c r="L36" s="19">
        <f t="shared" si="26"/>
        <v>190.56209523838157</v>
      </c>
      <c r="M36" s="19">
        <f t="shared" si="26"/>
        <v>1.9487168312415344</v>
      </c>
      <c r="N36" s="19">
        <f t="shared" si="26"/>
        <v>3.4177814809562288</v>
      </c>
      <c r="O36" s="19">
        <f t="shared" si="26"/>
        <v>2.4281548141526534</v>
      </c>
      <c r="P36" s="19">
        <f t="shared" si="26"/>
        <v>4.4817731574040041</v>
      </c>
      <c r="Q36" s="19">
        <f t="shared" si="26"/>
        <v>2.7427760088011888</v>
      </c>
      <c r="R36" s="19">
        <f t="shared" si="26"/>
        <v>1.4365556006741644</v>
      </c>
      <c r="S36" s="19">
        <f t="shared" si="26"/>
        <v>1.2029359277905696</v>
      </c>
      <c r="T36" s="19">
        <f t="shared" si="26"/>
        <v>1.9989799000528348</v>
      </c>
    </row>
    <row r="37" spans="2:29">
      <c r="B37" s="16">
        <v>2044</v>
      </c>
      <c r="C37" s="19">
        <f>(C38-C33)/5*4+C33</f>
        <v>1.0939737646710721</v>
      </c>
      <c r="D37" s="21">
        <f t="shared" si="24"/>
        <v>1.2945442981668442</v>
      </c>
      <c r="E37" s="19">
        <f t="shared" si="21"/>
        <v>1.0403814175467709</v>
      </c>
      <c r="F37" s="19">
        <f t="shared" si="21"/>
        <v>1.0687813057630817</v>
      </c>
      <c r="G37" s="19">
        <f t="shared" si="21"/>
        <v>1.4118821340652883</v>
      </c>
      <c r="H37" s="19">
        <f t="shared" si="26"/>
        <v>1.4127055163598499</v>
      </c>
      <c r="I37" s="19">
        <f t="shared" si="26"/>
        <v>2.1639033434815431</v>
      </c>
      <c r="J37" s="19">
        <f t="shared" si="26"/>
        <v>3.0259336368998793</v>
      </c>
      <c r="K37" s="19">
        <f t="shared" si="26"/>
        <v>1.9450988432344409</v>
      </c>
      <c r="L37" s="19">
        <f t="shared" si="26"/>
        <v>198.46051587331414</v>
      </c>
      <c r="M37" s="19">
        <f t="shared" si="26"/>
        <v>1.9882466992099317</v>
      </c>
      <c r="N37" s="19">
        <f t="shared" si="26"/>
        <v>3.5185223759960715</v>
      </c>
      <c r="O37" s="19">
        <f t="shared" si="26"/>
        <v>2.4876612647423473</v>
      </c>
      <c r="P37" s="19">
        <f t="shared" si="26"/>
        <v>4.626847038962504</v>
      </c>
      <c r="Q37" s="19">
        <f t="shared" si="26"/>
        <v>2.8153916758345714</v>
      </c>
      <c r="R37" s="19">
        <f t="shared" si="26"/>
        <v>1.4547454173689214</v>
      </c>
      <c r="S37" s="19">
        <f t="shared" si="26"/>
        <v>1.2113915914485098</v>
      </c>
      <c r="T37" s="19">
        <f t="shared" si="26"/>
        <v>2.0406040625550359</v>
      </c>
    </row>
    <row r="38" spans="2:29">
      <c r="B38" s="16">
        <v>2045</v>
      </c>
      <c r="C38" s="19">
        <f>$AC$24/$AC$19</f>
        <v>1.0948811519873756</v>
      </c>
      <c r="D38" s="21">
        <f t="shared" si="24"/>
        <v>1.3152570069375138</v>
      </c>
      <c r="E38" s="19">
        <f t="shared" si="21"/>
        <v>1.0419966742486417</v>
      </c>
      <c r="F38" s="19">
        <f t="shared" si="21"/>
        <v>1.071532557993605</v>
      </c>
      <c r="G38" s="19">
        <f t="shared" si="21"/>
        <v>1.4283574194278998</v>
      </c>
      <c r="H38" s="19">
        <f t="shared" si="26"/>
        <v>1.4292137370142439</v>
      </c>
      <c r="I38" s="19">
        <f t="shared" si="26"/>
        <v>2.2104594772208048</v>
      </c>
      <c r="J38" s="19">
        <f t="shared" si="26"/>
        <v>3.1069709823758744</v>
      </c>
      <c r="K38" s="19">
        <f t="shared" si="26"/>
        <v>1.9829027969638187</v>
      </c>
      <c r="L38" s="19">
        <f t="shared" si="26"/>
        <v>206.3589365082467</v>
      </c>
      <c r="M38" s="19">
        <f t="shared" si="26"/>
        <v>2.027776567178329</v>
      </c>
      <c r="N38" s="19">
        <f t="shared" si="26"/>
        <v>3.6192632710359143</v>
      </c>
      <c r="O38" s="19">
        <f t="shared" si="26"/>
        <v>2.5471677153320411</v>
      </c>
      <c r="P38" s="19">
        <f t="shared" si="26"/>
        <v>4.7719209205210049</v>
      </c>
      <c r="Q38" s="19">
        <f t="shared" si="26"/>
        <v>2.8880073428679545</v>
      </c>
      <c r="R38" s="19">
        <f t="shared" si="26"/>
        <v>1.4729352340636783</v>
      </c>
      <c r="S38" s="19">
        <f t="shared" si="26"/>
        <v>1.2198472551064503</v>
      </c>
      <c r="T38" s="19">
        <f t="shared" si="26"/>
        <v>2.0822282250572375</v>
      </c>
    </row>
    <row r="39" spans="2:29">
      <c r="B39" s="16">
        <v>2046</v>
      </c>
      <c r="C39" s="19">
        <f>(C43-C38)/5*1+C38</f>
        <v>1.0941710227833121</v>
      </c>
      <c r="D39" s="21">
        <f t="shared" si="24"/>
        <v>1.3363011190485141</v>
      </c>
      <c r="E39" s="19">
        <f t="shared" si="21"/>
        <v>1.0436119309505125</v>
      </c>
      <c r="F39" s="19">
        <f t="shared" si="21"/>
        <v>1.0742838102241283</v>
      </c>
      <c r="G39" s="19">
        <f t="shared" si="21"/>
        <v>1.4448327047905112</v>
      </c>
      <c r="H39" s="19">
        <f t="shared" si="26"/>
        <v>1.445721957668638</v>
      </c>
      <c r="I39" s="19">
        <f t="shared" si="26"/>
        <v>2.2570156109600665</v>
      </c>
      <c r="J39" s="19">
        <f t="shared" si="26"/>
        <v>3.1880083278518696</v>
      </c>
      <c r="K39" s="19">
        <f t="shared" si="26"/>
        <v>2.0207067506931962</v>
      </c>
      <c r="L39" s="19">
        <f t="shared" si="26"/>
        <v>214.25735714317929</v>
      </c>
      <c r="M39" s="19">
        <f t="shared" si="26"/>
        <v>2.0673064351467261</v>
      </c>
      <c r="N39" s="19">
        <f t="shared" si="26"/>
        <v>3.7200041660757575</v>
      </c>
      <c r="O39" s="19">
        <f t="shared" si="26"/>
        <v>2.606674165921735</v>
      </c>
      <c r="P39" s="19">
        <f t="shared" si="26"/>
        <v>4.9169948020795049</v>
      </c>
      <c r="Q39" s="19">
        <f t="shared" si="26"/>
        <v>2.9606230099013375</v>
      </c>
      <c r="R39" s="19">
        <f t="shared" si="26"/>
        <v>1.491125050758435</v>
      </c>
      <c r="S39" s="19">
        <f t="shared" si="26"/>
        <v>1.2283029187643906</v>
      </c>
      <c r="T39" s="19">
        <f t="shared" si="26"/>
        <v>2.1238523875594391</v>
      </c>
    </row>
    <row r="40" spans="2:29">
      <c r="B40" s="16">
        <v>2047</v>
      </c>
      <c r="C40" s="19">
        <f>(C43-C38)/5*2+C38</f>
        <v>1.0934608935792485</v>
      </c>
      <c r="D40" s="21">
        <f t="shared" si="24"/>
        <v>1.3576819369532904</v>
      </c>
      <c r="E40" s="19">
        <f t="shared" si="21"/>
        <v>1.0452271876523833</v>
      </c>
      <c r="F40" s="19">
        <f t="shared" si="21"/>
        <v>1.0770350624546514</v>
      </c>
      <c r="G40" s="19">
        <f t="shared" si="21"/>
        <v>1.4613079901531227</v>
      </c>
      <c r="H40" s="19">
        <f t="shared" si="26"/>
        <v>1.4622301783230318</v>
      </c>
      <c r="I40" s="19">
        <f t="shared" si="26"/>
        <v>2.3035717446993282</v>
      </c>
      <c r="J40" s="19">
        <f t="shared" si="26"/>
        <v>3.2690456733278648</v>
      </c>
      <c r="K40" s="19">
        <f t="shared" si="26"/>
        <v>2.0585107044225737</v>
      </c>
      <c r="L40" s="19">
        <f t="shared" si="26"/>
        <v>222.15577777811185</v>
      </c>
      <c r="M40" s="19">
        <f t="shared" si="26"/>
        <v>2.1068363031151236</v>
      </c>
      <c r="N40" s="19">
        <f t="shared" si="26"/>
        <v>3.8207450611156002</v>
      </c>
      <c r="O40" s="19">
        <f t="shared" si="26"/>
        <v>2.6661806165114292</v>
      </c>
      <c r="P40" s="19">
        <f t="shared" si="26"/>
        <v>5.0620686836380049</v>
      </c>
      <c r="Q40" s="19">
        <f t="shared" si="26"/>
        <v>3.0332386769347202</v>
      </c>
      <c r="R40" s="19">
        <f t="shared" si="26"/>
        <v>1.509314867453192</v>
      </c>
      <c r="S40" s="19">
        <f t="shared" si="26"/>
        <v>1.2367585824223311</v>
      </c>
      <c r="T40" s="19">
        <f t="shared" si="26"/>
        <v>2.1654765500616406</v>
      </c>
    </row>
    <row r="41" spans="2:29">
      <c r="B41" s="16">
        <v>2048</v>
      </c>
      <c r="C41" s="19">
        <f>(C43-C38)/5*3+C38</f>
        <v>1.092750764375185</v>
      </c>
      <c r="D41" s="21">
        <f t="shared" si="24"/>
        <v>1.3794048479445431</v>
      </c>
      <c r="E41" s="19">
        <f t="shared" si="21"/>
        <v>1.0468424443542543</v>
      </c>
      <c r="F41" s="19">
        <f t="shared" si="21"/>
        <v>1.0797863146851747</v>
      </c>
      <c r="G41" s="19">
        <f t="shared" si="21"/>
        <v>1.4777832755157343</v>
      </c>
      <c r="H41" s="19">
        <f t="shared" si="26"/>
        <v>1.4787383989774259</v>
      </c>
      <c r="I41" s="19">
        <f t="shared" si="26"/>
        <v>2.3501278784385899</v>
      </c>
      <c r="J41" s="19">
        <f t="shared" si="26"/>
        <v>3.3500830188038599</v>
      </c>
      <c r="K41" s="19">
        <f t="shared" si="26"/>
        <v>2.0963146581519512</v>
      </c>
      <c r="L41" s="19">
        <f t="shared" si="26"/>
        <v>230.05419841304442</v>
      </c>
      <c r="M41" s="19">
        <f t="shared" si="26"/>
        <v>2.1463661710835207</v>
      </c>
      <c r="N41" s="19">
        <f t="shared" si="26"/>
        <v>3.9214859561554429</v>
      </c>
      <c r="O41" s="19">
        <f t="shared" si="26"/>
        <v>2.7256870671011226</v>
      </c>
      <c r="P41" s="19">
        <f t="shared" si="26"/>
        <v>5.2071425651965049</v>
      </c>
      <c r="Q41" s="19">
        <f t="shared" si="26"/>
        <v>3.1058543439681028</v>
      </c>
      <c r="R41" s="19">
        <f t="shared" si="26"/>
        <v>1.5275046841479489</v>
      </c>
      <c r="S41" s="19">
        <f t="shared" si="26"/>
        <v>1.2452142460802715</v>
      </c>
      <c r="T41" s="19">
        <f t="shared" si="26"/>
        <v>2.2071007125638422</v>
      </c>
    </row>
    <row r="42" spans="2:29">
      <c r="B42" s="16">
        <v>2049</v>
      </c>
      <c r="C42" s="19">
        <f>(C43-C38)/5*4+C38</f>
        <v>1.0920406351711214</v>
      </c>
      <c r="D42" s="21">
        <f t="shared" si="24"/>
        <v>1.4014753255116559</v>
      </c>
      <c r="E42" s="19">
        <f t="shared" si="21"/>
        <v>1.0484577010561251</v>
      </c>
      <c r="F42" s="19">
        <f>(F$43-F$12)/($B$43-$B$12)*($B42-$B$12)+F$12</f>
        <v>1.082537566915698</v>
      </c>
      <c r="G42" s="19">
        <f>(G$43-G$12)/($B$43-$B$12)*($B42-$B$12)+G$12</f>
        <v>1.4942585608783459</v>
      </c>
      <c r="H42" s="19">
        <f>(H$43-H$12)/($B$43-$B$12)*($B42-$B$12)+H$12</f>
        <v>1.4952466196318199</v>
      </c>
      <c r="I42" s="19">
        <f>(I$43-I$12)/($B$43-$B$12)*($B42-$B$12)+I$12</f>
        <v>2.3966840121778517</v>
      </c>
      <c r="J42" s="19">
        <f t="shared" ref="J42:T42" si="27">(J$43-J$12)/($B$43-$B$12)*($B42-$B$12)+J$12</f>
        <v>3.4311203642798551</v>
      </c>
      <c r="K42" s="19">
        <f t="shared" si="27"/>
        <v>2.1341186118813291</v>
      </c>
      <c r="L42" s="19">
        <f t="shared" si="27"/>
        <v>237.95261904797698</v>
      </c>
      <c r="M42" s="19">
        <f t="shared" si="27"/>
        <v>2.1858960390519178</v>
      </c>
      <c r="N42" s="19">
        <f t="shared" si="27"/>
        <v>4.0222268511952857</v>
      </c>
      <c r="O42" s="19">
        <f t="shared" si="27"/>
        <v>2.7851935176908169</v>
      </c>
      <c r="P42" s="19">
        <f t="shared" si="27"/>
        <v>5.3522164467550057</v>
      </c>
      <c r="Q42" s="19">
        <f t="shared" si="27"/>
        <v>3.1784700110014859</v>
      </c>
      <c r="R42" s="19">
        <f t="shared" si="27"/>
        <v>1.5456945008427057</v>
      </c>
      <c r="S42" s="19">
        <f t="shared" si="27"/>
        <v>1.2536699097382118</v>
      </c>
      <c r="T42" s="19">
        <f t="shared" si="27"/>
        <v>2.2487248750660433</v>
      </c>
    </row>
    <row r="43" spans="2:29">
      <c r="B43" s="16">
        <v>2050</v>
      </c>
      <c r="C43" s="19">
        <f>$AC$25/$AC$19</f>
        <v>1.0913305059670579</v>
      </c>
      <c r="D43" s="21">
        <f t="shared" si="24"/>
        <v>1.4238989307198424</v>
      </c>
      <c r="E43" s="19">
        <f>$Z$4*D43/($D$12*$Y$4)</f>
        <v>1.0500729577579959</v>
      </c>
      <c r="F43" s="19">
        <f>$Z$5*D43/($D$12*$Y$5)</f>
        <v>1.0852888191462213</v>
      </c>
      <c r="G43" s="19">
        <f>$Z$6*$D43/($D$12*$Y$6)</f>
        <v>1.5107338462409574</v>
      </c>
      <c r="H43" s="19">
        <f>$Z$7*$D43/($D$12*$Y$7)</f>
        <v>1.511754840286214</v>
      </c>
      <c r="I43" s="19">
        <f>$Z$12*$H43/($H$12*$Y$12)</f>
        <v>2.4432401459171134</v>
      </c>
      <c r="J43" s="19">
        <f>$Z$13*$H43/($H$12*$Y$13)</f>
        <v>3.5121577097558503</v>
      </c>
      <c r="K43" s="19">
        <f>$Z$25*$J43/($J$12*$Y$25)</f>
        <v>2.1719225656107066</v>
      </c>
      <c r="L43" s="19">
        <f>$Z$26*$J43/($J$12*$Y$26)</f>
        <v>245.85103968290954</v>
      </c>
      <c r="M43" s="19">
        <f>$Z$14*$H43/($H$12*$Y$14)</f>
        <v>2.2254259070203153</v>
      </c>
      <c r="N43" s="19">
        <f>$Z$15*$H43/($H$12*$Y$15)</f>
        <v>4.1229677462351288</v>
      </c>
      <c r="O43" s="19">
        <f>$Z$16*$H43/($H$12*$Y$16)</f>
        <v>2.8446999682805107</v>
      </c>
      <c r="P43" s="19">
        <f>$Z$17*$H43/($H$12*$Y$17)</f>
        <v>5.4972903283135057</v>
      </c>
      <c r="Q43" s="19">
        <f>$Z$18*$H43/($H$12*$Y$18)</f>
        <v>3.2510856780348685</v>
      </c>
      <c r="R43" s="19">
        <f>$Z$19*$H43/($H$12*$Y$19)</f>
        <v>1.5638843175374626</v>
      </c>
      <c r="S43" s="19">
        <f>$Z$20*$H43/($H$12*$Y$20)</f>
        <v>1.2621255733961523</v>
      </c>
      <c r="T43" s="19">
        <f>SUM($Z$12:$Z$19)*$H43/($H$12*SUM($Y$12:$Y$19))</f>
        <v>2.2903490375682449</v>
      </c>
    </row>
    <row r="44" spans="2:29">
      <c r="B44" s="16">
        <v>2051</v>
      </c>
      <c r="C44" s="19">
        <f>(C48-C43)/5*1+C43</f>
        <v>1.0894368280895552</v>
      </c>
      <c r="D44" s="21">
        <f t="shared" si="24"/>
        <v>1.4466813136113599</v>
      </c>
      <c r="E44" s="19">
        <f t="shared" ref="E44:E93" si="28">$Z$4*D44/($D$12*$Y$4)</f>
        <v>1.0668741250821239</v>
      </c>
      <c r="F44" s="19">
        <f t="shared" ref="F44:F93" si="29">$Z$5*D44/($D$12*$Y$5)</f>
        <v>1.1026534402525607</v>
      </c>
      <c r="G44" s="19">
        <f t="shared" ref="G44:G93" si="30">$Z$6*$D44/($D$12*$Y$6)</f>
        <v>1.5349055877808129</v>
      </c>
      <c r="H44" s="19">
        <f t="shared" ref="H44:H93" si="31">$Z$7*$D44/($D$12*$Y$7)</f>
        <v>1.5359429177307935</v>
      </c>
      <c r="I44" s="19">
        <f t="shared" ref="I44:I75" si="32">$Z$12*$H44/($H$12*$Y$12)</f>
        <v>2.4823319882517874</v>
      </c>
      <c r="J44" s="19">
        <f t="shared" ref="J44:J93" si="33">$Z$13*$H44/($H$12*$Y$13)</f>
        <v>3.5683522331119444</v>
      </c>
      <c r="K44" s="19">
        <f t="shared" ref="K44:K93" si="34">$Z$25*$J44/($J$12*$Y$25)</f>
        <v>2.2066733266604781</v>
      </c>
      <c r="L44" s="19">
        <f t="shared" ref="L44:L93" si="35">$Z$26*$J44/($J$12*$Y$26)</f>
        <v>249.78465631783615</v>
      </c>
      <c r="M44" s="19">
        <f t="shared" ref="M44:M93" si="36">$Z$14*$H44/($H$12*$Y$14)</f>
        <v>2.2610327215326405</v>
      </c>
      <c r="N44" s="19">
        <f t="shared" ref="N44:N93" si="37">$Z$15*$H44/($H$12*$Y$15)</f>
        <v>4.1889352301748914</v>
      </c>
      <c r="O44" s="19">
        <f t="shared" ref="O44:O93" si="38">$Z$16*$H44/($H$12*$Y$16)</f>
        <v>2.890215167772999</v>
      </c>
      <c r="P44" s="19">
        <f t="shared" ref="P44:P93" si="39">$Z$17*$H44/($H$12*$Y$17)</f>
        <v>5.5852469735665213</v>
      </c>
      <c r="Q44" s="19">
        <f t="shared" ref="Q44:Q93" si="40">$Z$18*$H44/($H$12*$Y$18)</f>
        <v>3.3031030488834268</v>
      </c>
      <c r="R44" s="19">
        <f t="shared" ref="R44:R93" si="41">$Z$19*$H44/($H$12*$Y$19)</f>
        <v>1.5889064666180621</v>
      </c>
      <c r="S44" s="19">
        <f t="shared" ref="S44:S93" si="42">$Z$20*$H44/($H$12*$Y$20)</f>
        <v>1.2823195825704907</v>
      </c>
      <c r="T44" s="19">
        <f t="shared" ref="T44:T93" si="43">SUM($Z$12:$Z$19)*$H44/($H$12*SUM($Y$12:$Y$19))</f>
        <v>2.3269946221693374</v>
      </c>
    </row>
    <row r="45" spans="2:29">
      <c r="B45" s="16">
        <v>2052</v>
      </c>
      <c r="C45" s="19">
        <f>(C48-C43)/5*2+C43</f>
        <v>1.0875431502120525</v>
      </c>
      <c r="D45" s="21">
        <f t="shared" si="24"/>
        <v>1.4698282146291417</v>
      </c>
      <c r="E45" s="19">
        <f t="shared" si="28"/>
        <v>1.0839441110834378</v>
      </c>
      <c r="F45" s="19">
        <f t="shared" si="29"/>
        <v>1.1202958952966018</v>
      </c>
      <c r="G45" s="19">
        <f t="shared" si="30"/>
        <v>1.5594640771853057</v>
      </c>
      <c r="H45" s="19">
        <f t="shared" si="31"/>
        <v>1.5605180044144862</v>
      </c>
      <c r="I45" s="19">
        <f t="shared" si="32"/>
        <v>2.522049300063816</v>
      </c>
      <c r="J45" s="19">
        <f t="shared" si="33"/>
        <v>3.625445868841735</v>
      </c>
      <c r="K45" s="19">
        <f t="shared" si="34"/>
        <v>2.2419800998870456</v>
      </c>
      <c r="L45" s="19">
        <f t="shared" si="35"/>
        <v>253.78121081892149</v>
      </c>
      <c r="M45" s="19">
        <f t="shared" si="36"/>
        <v>2.2972092450771626</v>
      </c>
      <c r="N45" s="19">
        <f t="shared" si="37"/>
        <v>4.2559581938576896</v>
      </c>
      <c r="O45" s="19">
        <f t="shared" si="38"/>
        <v>2.9364586104573669</v>
      </c>
      <c r="P45" s="19">
        <f t="shared" si="39"/>
        <v>5.6746109251435861</v>
      </c>
      <c r="Q45" s="19">
        <f t="shared" si="40"/>
        <v>3.3559526976655616</v>
      </c>
      <c r="R45" s="19">
        <f t="shared" si="41"/>
        <v>1.6143289700839512</v>
      </c>
      <c r="S45" s="19">
        <f t="shared" si="42"/>
        <v>1.3028366958916187</v>
      </c>
      <c r="T45" s="19">
        <f t="shared" si="43"/>
        <v>2.3642265361240464</v>
      </c>
    </row>
    <row r="46" spans="2:29">
      <c r="B46" s="16">
        <v>2053</v>
      </c>
      <c r="C46" s="19">
        <f>(C48-C43)/5*3+C43</f>
        <v>1.0856494723345498</v>
      </c>
      <c r="D46" s="21">
        <f t="shared" si="24"/>
        <v>1.4933454660632079</v>
      </c>
      <c r="E46" s="19">
        <f t="shared" si="28"/>
        <v>1.101287216860773</v>
      </c>
      <c r="F46" s="19">
        <f t="shared" si="29"/>
        <v>1.1382206296213475</v>
      </c>
      <c r="G46" s="19">
        <f t="shared" si="30"/>
        <v>1.5844155024202706</v>
      </c>
      <c r="H46" s="19">
        <f t="shared" si="31"/>
        <v>1.5854862924851179</v>
      </c>
      <c r="I46" s="19">
        <f t="shared" si="32"/>
        <v>2.5624020888648369</v>
      </c>
      <c r="J46" s="19">
        <f t="shared" si="33"/>
        <v>3.6834530027432026</v>
      </c>
      <c r="K46" s="19">
        <f t="shared" si="34"/>
        <v>2.2778517814852384</v>
      </c>
      <c r="L46" s="19">
        <f t="shared" si="35"/>
        <v>257.84171019202421</v>
      </c>
      <c r="M46" s="19">
        <f t="shared" si="36"/>
        <v>2.333964592998397</v>
      </c>
      <c r="N46" s="19">
        <f t="shared" si="37"/>
        <v>4.3240535249594121</v>
      </c>
      <c r="O46" s="19">
        <f t="shared" si="38"/>
        <v>2.9834419482246846</v>
      </c>
      <c r="P46" s="19">
        <f t="shared" si="39"/>
        <v>5.7654046999458837</v>
      </c>
      <c r="Q46" s="19">
        <f t="shared" si="40"/>
        <v>3.4096479408282105</v>
      </c>
      <c r="R46" s="19">
        <f t="shared" si="41"/>
        <v>1.6401582336052942</v>
      </c>
      <c r="S46" s="19">
        <f t="shared" si="42"/>
        <v>1.3236820830258844</v>
      </c>
      <c r="T46" s="19">
        <f t="shared" si="43"/>
        <v>2.4020541607020309</v>
      </c>
    </row>
    <row r="47" spans="2:29">
      <c r="B47" s="16">
        <v>2054</v>
      </c>
      <c r="C47" s="19">
        <f>(C48-C43)/5*4+C43</f>
        <v>1.0837557944570471</v>
      </c>
      <c r="D47" s="21">
        <f t="shared" si="24"/>
        <v>1.5172389935202193</v>
      </c>
      <c r="E47" s="19">
        <f t="shared" si="28"/>
        <v>1.1189078123305451</v>
      </c>
      <c r="F47" s="19">
        <f t="shared" si="29"/>
        <v>1.1564321596952891</v>
      </c>
      <c r="G47" s="19">
        <f t="shared" si="30"/>
        <v>1.6097661504589951</v>
      </c>
      <c r="H47" s="19">
        <f t="shared" si="31"/>
        <v>1.6108540731648799</v>
      </c>
      <c r="I47" s="19">
        <f t="shared" si="32"/>
        <v>2.6034005222866745</v>
      </c>
      <c r="J47" s="19">
        <f t="shared" si="33"/>
        <v>3.7423882507870947</v>
      </c>
      <c r="K47" s="19">
        <f t="shared" si="34"/>
        <v>2.3142974099890026</v>
      </c>
      <c r="L47" s="19">
        <f t="shared" si="35"/>
        <v>261.96717755509667</v>
      </c>
      <c r="M47" s="19">
        <f t="shared" si="36"/>
        <v>2.3713080264863717</v>
      </c>
      <c r="N47" s="19">
        <f t="shared" si="37"/>
        <v>4.3932383813587625</v>
      </c>
      <c r="O47" s="19">
        <f t="shared" si="38"/>
        <v>3.0311770193962801</v>
      </c>
      <c r="P47" s="19">
        <f t="shared" si="39"/>
        <v>5.8576511751450182</v>
      </c>
      <c r="Q47" s="19">
        <f t="shared" si="40"/>
        <v>3.4642023078814619</v>
      </c>
      <c r="R47" s="19">
        <f t="shared" si="41"/>
        <v>1.6664007653429793</v>
      </c>
      <c r="S47" s="19">
        <f t="shared" si="42"/>
        <v>1.3448609963542988</v>
      </c>
      <c r="T47" s="19">
        <f t="shared" si="43"/>
        <v>2.4404870272732642</v>
      </c>
    </row>
    <row r="48" spans="2:29">
      <c r="B48" s="16">
        <v>2055</v>
      </c>
      <c r="C48" s="19">
        <f>$AC$26/$AC$19</f>
        <v>1.0818621165795443</v>
      </c>
      <c r="D48" s="21">
        <f t="shared" si="24"/>
        <v>1.5415148174165427</v>
      </c>
      <c r="E48" s="19">
        <f t="shared" si="28"/>
        <v>1.136810337327834</v>
      </c>
      <c r="F48" s="19">
        <f t="shared" si="29"/>
        <v>1.1749350742504137</v>
      </c>
      <c r="G48" s="19">
        <f t="shared" si="30"/>
        <v>1.6355224088663387</v>
      </c>
      <c r="H48" s="19">
        <f t="shared" si="31"/>
        <v>1.6366277383355177</v>
      </c>
      <c r="I48" s="19">
        <f t="shared" si="32"/>
        <v>2.6450549306432607</v>
      </c>
      <c r="J48" s="19">
        <f t="shared" si="33"/>
        <v>3.8022664627996869</v>
      </c>
      <c r="K48" s="19">
        <f t="shared" si="34"/>
        <v>2.3513261685488258</v>
      </c>
      <c r="L48" s="19">
        <f t="shared" si="35"/>
        <v>266.15865239597809</v>
      </c>
      <c r="M48" s="19">
        <f t="shared" si="36"/>
        <v>2.409248954910153</v>
      </c>
      <c r="N48" s="19">
        <f t="shared" si="37"/>
        <v>4.4635301954605024</v>
      </c>
      <c r="O48" s="19">
        <f t="shared" si="38"/>
        <v>3.0796758517066198</v>
      </c>
      <c r="P48" s="19">
        <f t="shared" si="39"/>
        <v>5.9513735939473369</v>
      </c>
      <c r="Q48" s="19">
        <f t="shared" si="40"/>
        <v>3.519629544807565</v>
      </c>
      <c r="R48" s="19">
        <f t="shared" si="41"/>
        <v>1.6930631775884664</v>
      </c>
      <c r="S48" s="19">
        <f t="shared" si="42"/>
        <v>1.3663787722959673</v>
      </c>
      <c r="T48" s="19">
        <f t="shared" si="43"/>
        <v>2.4795348197096354</v>
      </c>
    </row>
    <row r="49" spans="2:20">
      <c r="B49" s="16">
        <v>2056</v>
      </c>
      <c r="C49" s="19">
        <f>(C53-C48)/5*1+C48</f>
        <v>1.0791596804418582</v>
      </c>
      <c r="D49" s="21">
        <f t="shared" si="24"/>
        <v>1.5661790544952074</v>
      </c>
      <c r="E49" s="19">
        <f t="shared" si="28"/>
        <v>1.1549993027250793</v>
      </c>
      <c r="F49" s="19">
        <f t="shared" si="29"/>
        <v>1.1937340354384203</v>
      </c>
      <c r="G49" s="19">
        <f t="shared" si="30"/>
        <v>1.6616907674082002</v>
      </c>
      <c r="H49" s="19">
        <f t="shared" si="31"/>
        <v>1.662813782148886</v>
      </c>
      <c r="I49" s="19">
        <f t="shared" si="32"/>
        <v>2.6873758095335529</v>
      </c>
      <c r="J49" s="19">
        <f t="shared" si="33"/>
        <v>3.8631027262044819</v>
      </c>
      <c r="K49" s="19">
        <f t="shared" si="34"/>
        <v>2.3889473872456071</v>
      </c>
      <c r="L49" s="19">
        <f t="shared" si="35"/>
        <v>270.41719083431377</v>
      </c>
      <c r="M49" s="19">
        <f t="shared" si="36"/>
        <v>2.4477969381887155</v>
      </c>
      <c r="N49" s="19">
        <f t="shared" si="37"/>
        <v>4.5349466785878709</v>
      </c>
      <c r="O49" s="19">
        <f t="shared" si="38"/>
        <v>3.1289506653339259</v>
      </c>
      <c r="P49" s="19">
        <f t="shared" si="39"/>
        <v>6.0465955714504949</v>
      </c>
      <c r="Q49" s="19">
        <f t="shared" si="40"/>
        <v>3.5759436175244859</v>
      </c>
      <c r="R49" s="19">
        <f t="shared" si="41"/>
        <v>1.720152188429882</v>
      </c>
      <c r="S49" s="19">
        <f t="shared" si="42"/>
        <v>1.3882408326527027</v>
      </c>
      <c r="T49" s="19">
        <f t="shared" si="43"/>
        <v>2.5192073768249896</v>
      </c>
    </row>
    <row r="50" spans="2:20">
      <c r="B50" s="16">
        <v>2057</v>
      </c>
      <c r="C50" s="19">
        <f>(C53-C48)/5*2+C48</f>
        <v>1.076457244304172</v>
      </c>
      <c r="D50" s="21">
        <f t="shared" si="24"/>
        <v>1.5912379193671309</v>
      </c>
      <c r="E50" s="19">
        <f t="shared" si="28"/>
        <v>1.1734792915686807</v>
      </c>
      <c r="F50" s="19">
        <f t="shared" si="29"/>
        <v>1.2128337800054352</v>
      </c>
      <c r="G50" s="19">
        <f t="shared" si="30"/>
        <v>1.6882778196867316</v>
      </c>
      <c r="H50" s="19">
        <f t="shared" si="31"/>
        <v>1.6894188026632684</v>
      </c>
      <c r="I50" s="19">
        <f t="shared" si="32"/>
        <v>2.7303738224860901</v>
      </c>
      <c r="J50" s="19">
        <f t="shared" si="33"/>
        <v>3.9249123698237547</v>
      </c>
      <c r="K50" s="19">
        <f t="shared" si="34"/>
        <v>2.4271705454415371</v>
      </c>
      <c r="L50" s="19">
        <f t="shared" si="35"/>
        <v>274.74386588766282</v>
      </c>
      <c r="M50" s="19">
        <f t="shared" si="36"/>
        <v>2.4869616891997355</v>
      </c>
      <c r="N50" s="19">
        <f t="shared" si="37"/>
        <v>4.6075058254452772</v>
      </c>
      <c r="O50" s="19">
        <f t="shared" si="38"/>
        <v>3.179013875979269</v>
      </c>
      <c r="P50" s="19">
        <f t="shared" si="39"/>
        <v>6.1433411005937035</v>
      </c>
      <c r="Q50" s="19">
        <f t="shared" si="40"/>
        <v>3.6331587154048783</v>
      </c>
      <c r="R50" s="19">
        <f t="shared" si="41"/>
        <v>1.7476746234447602</v>
      </c>
      <c r="S50" s="19">
        <f t="shared" si="42"/>
        <v>1.4104526859751461</v>
      </c>
      <c r="T50" s="19">
        <f t="shared" si="43"/>
        <v>2.5595146948541903</v>
      </c>
    </row>
    <row r="51" spans="2:20">
      <c r="B51" s="16">
        <v>2058</v>
      </c>
      <c r="C51" s="19">
        <f>(C53-C48)/5*3+C48</f>
        <v>1.0737548081664858</v>
      </c>
      <c r="D51" s="21">
        <f t="shared" si="24"/>
        <v>1.616697726077005</v>
      </c>
      <c r="E51" s="19">
        <f t="shared" si="28"/>
        <v>1.1922549602337797</v>
      </c>
      <c r="F51" s="19">
        <f t="shared" si="29"/>
        <v>1.2322391204855221</v>
      </c>
      <c r="G51" s="19">
        <f t="shared" si="30"/>
        <v>1.7152902648017192</v>
      </c>
      <c r="H51" s="19">
        <f t="shared" si="31"/>
        <v>1.7164495035058809</v>
      </c>
      <c r="I51" s="19">
        <f t="shared" si="32"/>
        <v>2.7740598036458679</v>
      </c>
      <c r="J51" s="19">
        <f t="shared" si="33"/>
        <v>3.9877109677409348</v>
      </c>
      <c r="K51" s="19">
        <f t="shared" si="34"/>
        <v>2.466005274168602</v>
      </c>
      <c r="L51" s="19">
        <f t="shared" si="35"/>
        <v>279.13976774186546</v>
      </c>
      <c r="M51" s="19">
        <f t="shared" si="36"/>
        <v>2.5267530762269317</v>
      </c>
      <c r="N51" s="19">
        <f t="shared" si="37"/>
        <v>4.6812259186524026</v>
      </c>
      <c r="O51" s="19">
        <f t="shared" si="38"/>
        <v>3.2298780979949377</v>
      </c>
      <c r="P51" s="19">
        <f t="shared" si="39"/>
        <v>6.2416345582032031</v>
      </c>
      <c r="Q51" s="19">
        <f t="shared" si="40"/>
        <v>3.6912892548513563</v>
      </c>
      <c r="R51" s="19">
        <f t="shared" si="41"/>
        <v>1.7756374174198768</v>
      </c>
      <c r="S51" s="19">
        <f t="shared" si="42"/>
        <v>1.4330199289507486</v>
      </c>
      <c r="T51" s="19">
        <f t="shared" si="43"/>
        <v>2.6004669299718572</v>
      </c>
    </row>
    <row r="52" spans="2:20">
      <c r="B52" s="16">
        <v>2059</v>
      </c>
      <c r="C52" s="19">
        <f>(C53-C48)/5*4+C48</f>
        <v>1.0710523720287997</v>
      </c>
      <c r="D52" s="21">
        <f t="shared" si="24"/>
        <v>1.6425648896942371</v>
      </c>
      <c r="E52" s="19">
        <f t="shared" si="28"/>
        <v>1.2113310395975201</v>
      </c>
      <c r="F52" s="19">
        <f t="shared" si="29"/>
        <v>1.2519549464132904</v>
      </c>
      <c r="G52" s="19">
        <f t="shared" si="30"/>
        <v>1.7427349090385469</v>
      </c>
      <c r="H52" s="19">
        <f t="shared" si="31"/>
        <v>1.7439126955619748</v>
      </c>
      <c r="I52" s="19">
        <f t="shared" si="32"/>
        <v>2.8184447605042013</v>
      </c>
      <c r="J52" s="19">
        <f t="shared" si="33"/>
        <v>4.05151434322479</v>
      </c>
      <c r="K52" s="19">
        <f t="shared" si="34"/>
        <v>2.5054613585552996</v>
      </c>
      <c r="L52" s="19">
        <f t="shared" si="35"/>
        <v>283.60600402573533</v>
      </c>
      <c r="M52" s="19">
        <f t="shared" si="36"/>
        <v>2.5671811254465622</v>
      </c>
      <c r="N52" s="19">
        <f t="shared" si="37"/>
        <v>4.7561255333508399</v>
      </c>
      <c r="O52" s="19">
        <f t="shared" si="38"/>
        <v>3.2815561475628563</v>
      </c>
      <c r="P52" s="19">
        <f t="shared" si="39"/>
        <v>6.3415007111344543</v>
      </c>
      <c r="Q52" s="19">
        <f t="shared" si="40"/>
        <v>3.7503498829289779</v>
      </c>
      <c r="R52" s="19">
        <f t="shared" si="41"/>
        <v>1.8040476160985945</v>
      </c>
      <c r="S52" s="19">
        <f t="shared" si="42"/>
        <v>1.4559482478139605</v>
      </c>
      <c r="T52" s="19">
        <f t="shared" si="43"/>
        <v>2.6420744008514068</v>
      </c>
    </row>
    <row r="53" spans="2:20">
      <c r="B53" s="16">
        <v>2060</v>
      </c>
      <c r="C53" s="19">
        <f>$AC$27/$AC$19</f>
        <v>1.0683499358911135</v>
      </c>
      <c r="D53" s="21">
        <f t="shared" si="24"/>
        <v>1.6688459279293448</v>
      </c>
      <c r="E53" s="19">
        <f t="shared" si="28"/>
        <v>1.2307123362310803</v>
      </c>
      <c r="F53" s="19">
        <f t="shared" si="29"/>
        <v>1.2719862255559031</v>
      </c>
      <c r="G53" s="19">
        <f t="shared" si="30"/>
        <v>1.7706186675831637</v>
      </c>
      <c r="H53" s="19">
        <f t="shared" si="31"/>
        <v>1.7718152986909663</v>
      </c>
      <c r="I53" s="19">
        <f t="shared" si="32"/>
        <v>2.8635398766722688</v>
      </c>
      <c r="J53" s="19">
        <f t="shared" si="33"/>
        <v>4.1163385727163861</v>
      </c>
      <c r="K53" s="19">
        <f t="shared" si="34"/>
        <v>2.5455487402921841</v>
      </c>
      <c r="L53" s="19">
        <f t="shared" si="35"/>
        <v>288.14370009014704</v>
      </c>
      <c r="M53" s="19">
        <f t="shared" si="36"/>
        <v>2.6082560234537073</v>
      </c>
      <c r="N53" s="19">
        <f t="shared" si="37"/>
        <v>4.8322235418844528</v>
      </c>
      <c r="O53" s="19">
        <f t="shared" si="38"/>
        <v>3.3340610459238618</v>
      </c>
      <c r="P53" s="19">
        <f t="shared" si="39"/>
        <v>6.4429647225126052</v>
      </c>
      <c r="Q53" s="19">
        <f t="shared" si="40"/>
        <v>3.8103554810558413</v>
      </c>
      <c r="R53" s="19">
        <f t="shared" si="41"/>
        <v>1.832912377956172</v>
      </c>
      <c r="S53" s="19">
        <f t="shared" si="42"/>
        <v>1.4792434197789837</v>
      </c>
      <c r="T53" s="19">
        <f t="shared" si="43"/>
        <v>2.6843475912650292</v>
      </c>
    </row>
    <row r="54" spans="2:20">
      <c r="B54" s="16">
        <v>2061</v>
      </c>
      <c r="C54" s="19">
        <f>(C58-C53)/5*1+C53</f>
        <v>1.0649965479830357</v>
      </c>
      <c r="D54" s="21">
        <f t="shared" si="24"/>
        <v>1.6955474627762144</v>
      </c>
      <c r="E54" s="19">
        <f t="shared" si="28"/>
        <v>1.2504037336107778</v>
      </c>
      <c r="F54" s="19">
        <f t="shared" si="29"/>
        <v>1.2923380051647977</v>
      </c>
      <c r="G54" s="19">
        <f t="shared" si="30"/>
        <v>1.7989485662644942</v>
      </c>
      <c r="H54" s="19">
        <f t="shared" si="31"/>
        <v>1.8001643434700219</v>
      </c>
      <c r="I54" s="19">
        <f t="shared" si="32"/>
        <v>2.909356514699025</v>
      </c>
      <c r="J54" s="19">
        <f t="shared" si="33"/>
        <v>4.1821999898798481</v>
      </c>
      <c r="K54" s="19">
        <f t="shared" si="34"/>
        <v>2.5862775201368593</v>
      </c>
      <c r="L54" s="19">
        <f t="shared" si="35"/>
        <v>292.75399929158937</v>
      </c>
      <c r="M54" s="19">
        <f t="shared" si="36"/>
        <v>2.6499881198289668</v>
      </c>
      <c r="N54" s="19">
        <f t="shared" si="37"/>
        <v>4.9095391185546049</v>
      </c>
      <c r="O54" s="19">
        <f t="shared" si="38"/>
        <v>3.3874060226586438</v>
      </c>
      <c r="P54" s="19">
        <f t="shared" si="39"/>
        <v>6.5460521580728077</v>
      </c>
      <c r="Q54" s="19">
        <f t="shared" si="40"/>
        <v>3.8713211687527349</v>
      </c>
      <c r="R54" s="19">
        <f t="shared" si="41"/>
        <v>1.8622389760034708</v>
      </c>
      <c r="S54" s="19">
        <f t="shared" si="42"/>
        <v>1.5029113144954476</v>
      </c>
      <c r="T54" s="19">
        <f t="shared" si="43"/>
        <v>2.7272971527252694</v>
      </c>
    </row>
    <row r="55" spans="2:20">
      <c r="B55" s="16">
        <v>2062</v>
      </c>
      <c r="C55" s="19">
        <f>(C58-C53)/5*2+C53</f>
        <v>1.0616431600749581</v>
      </c>
      <c r="D55" s="21">
        <f t="shared" si="24"/>
        <v>1.7226762221806338</v>
      </c>
      <c r="E55" s="19">
        <f t="shared" si="28"/>
        <v>1.2704101933485501</v>
      </c>
      <c r="F55" s="19">
        <f t="shared" si="29"/>
        <v>1.3130154132474341</v>
      </c>
      <c r="G55" s="19">
        <f t="shared" si="30"/>
        <v>1.8277317433247262</v>
      </c>
      <c r="H55" s="19">
        <f t="shared" si="31"/>
        <v>1.8289669729655422</v>
      </c>
      <c r="I55" s="19">
        <f t="shared" si="32"/>
        <v>2.9559062189342096</v>
      </c>
      <c r="J55" s="19">
        <f t="shared" si="33"/>
        <v>4.2491151897179256</v>
      </c>
      <c r="K55" s="19">
        <f t="shared" si="34"/>
        <v>2.6276579604590489</v>
      </c>
      <c r="L55" s="19">
        <f t="shared" si="35"/>
        <v>297.43806328025482</v>
      </c>
      <c r="M55" s="19">
        <f t="shared" si="36"/>
        <v>2.6923879297462299</v>
      </c>
      <c r="N55" s="19">
        <f t="shared" si="37"/>
        <v>4.9880917444514781</v>
      </c>
      <c r="O55" s="19">
        <f t="shared" si="38"/>
        <v>3.4416045190211824</v>
      </c>
      <c r="P55" s="19">
        <f t="shared" si="39"/>
        <v>6.6507889926019716</v>
      </c>
      <c r="Q55" s="19">
        <f t="shared" si="40"/>
        <v>3.9332623074527784</v>
      </c>
      <c r="R55" s="19">
        <f t="shared" si="41"/>
        <v>1.8920347996195264</v>
      </c>
      <c r="S55" s="19">
        <f t="shared" si="42"/>
        <v>1.5269578955273748</v>
      </c>
      <c r="T55" s="19">
        <f t="shared" si="43"/>
        <v>2.7709339071688741</v>
      </c>
    </row>
    <row r="56" spans="2:20">
      <c r="B56" s="16">
        <v>2063</v>
      </c>
      <c r="C56" s="19">
        <f>(C58-C53)/5*3+C53</f>
        <v>1.0582897721668802</v>
      </c>
      <c r="D56" s="21">
        <f t="shared" si="24"/>
        <v>1.750239041735524</v>
      </c>
      <c r="E56" s="19">
        <f t="shared" si="28"/>
        <v>1.2907367564421268</v>
      </c>
      <c r="F56" s="19">
        <f t="shared" si="29"/>
        <v>1.3340236598593933</v>
      </c>
      <c r="G56" s="19">
        <f t="shared" si="30"/>
        <v>1.8569754512179217</v>
      </c>
      <c r="H56" s="19">
        <f t="shared" si="31"/>
        <v>1.8582304445329911</v>
      </c>
      <c r="I56" s="19">
        <f t="shared" si="32"/>
        <v>3.003200718437157</v>
      </c>
      <c r="J56" s="19">
        <f t="shared" si="33"/>
        <v>4.3171010327534134</v>
      </c>
      <c r="K56" s="19">
        <f t="shared" si="34"/>
        <v>2.6697004878263946</v>
      </c>
      <c r="L56" s="19">
        <f t="shared" si="35"/>
        <v>302.19707229273899</v>
      </c>
      <c r="M56" s="19">
        <f t="shared" si="36"/>
        <v>2.7354661366221702</v>
      </c>
      <c r="N56" s="19">
        <f t="shared" si="37"/>
        <v>5.0679012123627034</v>
      </c>
      <c r="O56" s="19">
        <f t="shared" si="38"/>
        <v>3.4966701913255216</v>
      </c>
      <c r="P56" s="19">
        <f t="shared" si="39"/>
        <v>6.7572016164836048</v>
      </c>
      <c r="Q56" s="19">
        <f t="shared" si="40"/>
        <v>3.9961945043720237</v>
      </c>
      <c r="R56" s="19">
        <f t="shared" si="41"/>
        <v>1.922307356413439</v>
      </c>
      <c r="S56" s="19">
        <f t="shared" si="42"/>
        <v>1.5513892218558127</v>
      </c>
      <c r="T56" s="19">
        <f t="shared" si="43"/>
        <v>2.815268849683576</v>
      </c>
    </row>
    <row r="57" spans="2:20">
      <c r="B57" s="16">
        <v>2064</v>
      </c>
      <c r="C57" s="19">
        <f>(C58-C53)/5*4+C53</f>
        <v>1.0549363842588027</v>
      </c>
      <c r="D57" s="21">
        <f t="shared" si="24"/>
        <v>1.7782428664032925</v>
      </c>
      <c r="E57" s="19">
        <f t="shared" si="28"/>
        <v>1.3113885445452012</v>
      </c>
      <c r="F57" s="19">
        <f t="shared" si="29"/>
        <v>1.3553680384171436</v>
      </c>
      <c r="G57" s="19">
        <f t="shared" si="30"/>
        <v>1.8866870584374087</v>
      </c>
      <c r="H57" s="19">
        <f t="shared" si="31"/>
        <v>1.8879621316455191</v>
      </c>
      <c r="I57" s="19">
        <f t="shared" si="32"/>
        <v>3.0512519299321519</v>
      </c>
      <c r="J57" s="19">
        <f t="shared" si="33"/>
        <v>4.3861746492774678</v>
      </c>
      <c r="K57" s="19">
        <f t="shared" si="34"/>
        <v>2.7124156956316163</v>
      </c>
      <c r="L57" s="19">
        <f t="shared" si="35"/>
        <v>307.03222544942275</v>
      </c>
      <c r="M57" s="19">
        <f t="shared" si="36"/>
        <v>2.779233594808125</v>
      </c>
      <c r="N57" s="19">
        <f t="shared" si="37"/>
        <v>5.1489876317605061</v>
      </c>
      <c r="O57" s="19">
        <f t="shared" si="38"/>
        <v>3.5526169143867299</v>
      </c>
      <c r="P57" s="19">
        <f t="shared" si="39"/>
        <v>6.8653168423473421</v>
      </c>
      <c r="Q57" s="19">
        <f t="shared" si="40"/>
        <v>4.0601336164419761</v>
      </c>
      <c r="R57" s="19">
        <f t="shared" si="41"/>
        <v>1.9530642741160542</v>
      </c>
      <c r="S57" s="19">
        <f t="shared" si="42"/>
        <v>1.5762114494055059</v>
      </c>
      <c r="T57" s="19">
        <f t="shared" si="43"/>
        <v>2.8603131512785138</v>
      </c>
    </row>
    <row r="58" spans="2:20">
      <c r="B58" s="16">
        <v>2065</v>
      </c>
      <c r="C58" s="19">
        <f>$AC$28/$AC$19</f>
        <v>1.0515829963507248</v>
      </c>
      <c r="D58" s="21">
        <f t="shared" si="24"/>
        <v>1.8066947522657453</v>
      </c>
      <c r="E58" s="19">
        <f t="shared" si="28"/>
        <v>1.3323707612579243</v>
      </c>
      <c r="F58" s="19">
        <f t="shared" si="29"/>
        <v>1.3770539270318181</v>
      </c>
      <c r="G58" s="19">
        <f t="shared" si="30"/>
        <v>1.9168740513724072</v>
      </c>
      <c r="H58" s="19">
        <f t="shared" si="31"/>
        <v>1.9181695257518474</v>
      </c>
      <c r="I58" s="19">
        <f t="shared" si="32"/>
        <v>3.1000719608110661</v>
      </c>
      <c r="J58" s="19">
        <f t="shared" si="33"/>
        <v>4.4563534436659076</v>
      </c>
      <c r="K58" s="19">
        <f t="shared" si="34"/>
        <v>2.7558143467617224</v>
      </c>
      <c r="L58" s="19">
        <f t="shared" si="35"/>
        <v>311.94474105661357</v>
      </c>
      <c r="M58" s="19">
        <f t="shared" si="36"/>
        <v>2.8237013323250548</v>
      </c>
      <c r="N58" s="19">
        <f t="shared" si="37"/>
        <v>5.2313714338686745</v>
      </c>
      <c r="O58" s="19">
        <f t="shared" si="38"/>
        <v>3.6094587850169182</v>
      </c>
      <c r="P58" s="19">
        <f t="shared" si="39"/>
        <v>6.9751619118249</v>
      </c>
      <c r="Q58" s="19">
        <f t="shared" si="40"/>
        <v>4.1250957543050477</v>
      </c>
      <c r="R58" s="19">
        <f t="shared" si="41"/>
        <v>1.9843133025019111</v>
      </c>
      <c r="S58" s="19">
        <f t="shared" si="42"/>
        <v>1.6014308325959941</v>
      </c>
      <c r="T58" s="19">
        <f t="shared" si="43"/>
        <v>2.9060781616989702</v>
      </c>
    </row>
    <row r="59" spans="2:20">
      <c r="B59" s="16">
        <v>2066</v>
      </c>
      <c r="C59" s="19">
        <f>(C63-C58)/5*1+C58</f>
        <v>1.0476378341059276</v>
      </c>
      <c r="D59" s="21">
        <f t="shared" si="24"/>
        <v>1.8356018683019972</v>
      </c>
      <c r="E59" s="19">
        <f t="shared" si="28"/>
        <v>1.3536886934380512</v>
      </c>
      <c r="F59" s="19">
        <f t="shared" si="29"/>
        <v>1.3990867898643271</v>
      </c>
      <c r="G59" s="19">
        <f t="shared" si="30"/>
        <v>1.9475440361943659</v>
      </c>
      <c r="H59" s="19">
        <f t="shared" si="31"/>
        <v>1.9488602381638769</v>
      </c>
      <c r="I59" s="19">
        <f t="shared" si="32"/>
        <v>3.1496731121840429</v>
      </c>
      <c r="J59" s="19">
        <f t="shared" si="33"/>
        <v>4.5276550987645621</v>
      </c>
      <c r="K59" s="19">
        <f t="shared" si="34"/>
        <v>2.79990737630991</v>
      </c>
      <c r="L59" s="19">
        <f t="shared" si="35"/>
        <v>316.93585691351939</v>
      </c>
      <c r="M59" s="19">
        <f t="shared" si="36"/>
        <v>2.8688805536422559</v>
      </c>
      <c r="N59" s="19">
        <f t="shared" si="37"/>
        <v>5.3150733768105738</v>
      </c>
      <c r="O59" s="19">
        <f t="shared" si="38"/>
        <v>3.6672101255771881</v>
      </c>
      <c r="P59" s="19">
        <f t="shared" si="39"/>
        <v>7.0867645024140975</v>
      </c>
      <c r="Q59" s="19">
        <f t="shared" si="40"/>
        <v>4.1910972863739282</v>
      </c>
      <c r="R59" s="19">
        <f t="shared" si="41"/>
        <v>2.0160623153419417</v>
      </c>
      <c r="S59" s="19">
        <f t="shared" si="42"/>
        <v>1.6270537259175302</v>
      </c>
      <c r="T59" s="19">
        <f t="shared" si="43"/>
        <v>2.9525754122861536</v>
      </c>
    </row>
    <row r="60" spans="2:20">
      <c r="B60" s="16">
        <v>2067</v>
      </c>
      <c r="C60" s="19">
        <f>(C63-C58)/5*2+C58</f>
        <v>1.0436926718611303</v>
      </c>
      <c r="D60" s="21">
        <f t="shared" si="24"/>
        <v>1.8649714981948291</v>
      </c>
      <c r="E60" s="19">
        <f t="shared" si="28"/>
        <v>1.37534771253306</v>
      </c>
      <c r="F60" s="19">
        <f t="shared" si="29"/>
        <v>1.4214721785021562</v>
      </c>
      <c r="G60" s="19">
        <f t="shared" si="30"/>
        <v>1.9787047407734755</v>
      </c>
      <c r="H60" s="19">
        <f t="shared" si="31"/>
        <v>1.9800420019744991</v>
      </c>
      <c r="I60" s="19">
        <f t="shared" si="32"/>
        <v>3.2000678819789883</v>
      </c>
      <c r="J60" s="19">
        <f t="shared" si="33"/>
        <v>4.6000975803447952</v>
      </c>
      <c r="K60" s="19">
        <f t="shared" si="34"/>
        <v>2.8447058943308683</v>
      </c>
      <c r="L60" s="19">
        <f t="shared" si="35"/>
        <v>322.00683062413566</v>
      </c>
      <c r="M60" s="19">
        <f t="shared" si="36"/>
        <v>2.9147826425005321</v>
      </c>
      <c r="N60" s="19">
        <f t="shared" si="37"/>
        <v>5.4001145508395432</v>
      </c>
      <c r="O60" s="19">
        <f t="shared" si="38"/>
        <v>3.7258854875864236</v>
      </c>
      <c r="P60" s="19">
        <f t="shared" si="39"/>
        <v>7.2001527344527245</v>
      </c>
      <c r="Q60" s="19">
        <f t="shared" si="40"/>
        <v>4.2581548429559115</v>
      </c>
      <c r="R60" s="19">
        <f t="shared" si="41"/>
        <v>2.0483193123874126</v>
      </c>
      <c r="S60" s="19">
        <f t="shared" si="42"/>
        <v>1.6530865855322106</v>
      </c>
      <c r="T60" s="19">
        <f t="shared" si="43"/>
        <v>2.9998166188827322</v>
      </c>
    </row>
    <row r="61" spans="2:20">
      <c r="B61" s="16">
        <v>2068</v>
      </c>
      <c r="C61" s="19">
        <f>(C63-C58)/5*3+C58</f>
        <v>1.0397475096163329</v>
      </c>
      <c r="D61" s="21">
        <f t="shared" si="24"/>
        <v>1.8948110421659463</v>
      </c>
      <c r="E61" s="19">
        <f t="shared" si="28"/>
        <v>1.3973532759335889</v>
      </c>
      <c r="F61" s="19">
        <f t="shared" si="29"/>
        <v>1.4442157333581906</v>
      </c>
      <c r="G61" s="19">
        <f t="shared" si="30"/>
        <v>2.0103640166258514</v>
      </c>
      <c r="H61" s="19">
        <f t="shared" si="31"/>
        <v>2.0117226740060912</v>
      </c>
      <c r="I61" s="19">
        <f t="shared" si="32"/>
        <v>3.2512689680906517</v>
      </c>
      <c r="J61" s="19">
        <f t="shared" si="33"/>
        <v>4.6736991416303129</v>
      </c>
      <c r="K61" s="19">
        <f t="shared" si="34"/>
        <v>2.8902211886401634</v>
      </c>
      <c r="L61" s="19">
        <f t="shared" si="35"/>
        <v>327.15893991412196</v>
      </c>
      <c r="M61" s="19">
        <f t="shared" si="36"/>
        <v>2.961419164780541</v>
      </c>
      <c r="N61" s="19">
        <f t="shared" si="37"/>
        <v>5.486516383652976</v>
      </c>
      <c r="O61" s="19">
        <f t="shared" si="38"/>
        <v>3.7854996553878064</v>
      </c>
      <c r="P61" s="19">
        <f t="shared" si="39"/>
        <v>7.3153551782039683</v>
      </c>
      <c r="Q61" s="19">
        <f t="shared" si="40"/>
        <v>4.3262853204432066</v>
      </c>
      <c r="R61" s="19">
        <f t="shared" si="41"/>
        <v>2.0810924213856112</v>
      </c>
      <c r="S61" s="19">
        <f t="shared" si="42"/>
        <v>1.6795359709007263</v>
      </c>
      <c r="T61" s="19">
        <f t="shared" si="43"/>
        <v>3.047813684784856</v>
      </c>
    </row>
    <row r="62" spans="2:20">
      <c r="B62" s="16">
        <v>2069</v>
      </c>
      <c r="C62" s="19">
        <f>(C63-C58)/5*4+C58</f>
        <v>1.0358023473715356</v>
      </c>
      <c r="D62" s="21">
        <f t="shared" si="24"/>
        <v>1.9251280188406015</v>
      </c>
      <c r="E62" s="19">
        <f t="shared" si="28"/>
        <v>1.4197109283485263</v>
      </c>
      <c r="F62" s="19">
        <f t="shared" si="29"/>
        <v>1.4673231850919219</v>
      </c>
      <c r="G62" s="19">
        <f t="shared" si="30"/>
        <v>2.0425298408918646</v>
      </c>
      <c r="H62" s="19">
        <f t="shared" si="31"/>
        <v>2.0439102367901882</v>
      </c>
      <c r="I62" s="19">
        <f t="shared" si="32"/>
        <v>3.3032892715801023</v>
      </c>
      <c r="J62" s="19">
        <f t="shared" si="33"/>
        <v>4.7484783278963967</v>
      </c>
      <c r="K62" s="19">
        <f t="shared" si="34"/>
        <v>2.9364647276584046</v>
      </c>
      <c r="L62" s="19">
        <f t="shared" si="35"/>
        <v>332.39348295274777</v>
      </c>
      <c r="M62" s="19">
        <f t="shared" si="36"/>
        <v>3.0088018714170288</v>
      </c>
      <c r="N62" s="19">
        <f t="shared" si="37"/>
        <v>5.5743006457914221</v>
      </c>
      <c r="O62" s="19">
        <f t="shared" si="38"/>
        <v>3.8460676498740112</v>
      </c>
      <c r="P62" s="19">
        <f t="shared" si="39"/>
        <v>7.4324008610552301</v>
      </c>
      <c r="Q62" s="19">
        <f t="shared" si="40"/>
        <v>4.3955058855702971</v>
      </c>
      <c r="R62" s="19">
        <f t="shared" si="41"/>
        <v>2.1143899001277808</v>
      </c>
      <c r="S62" s="19">
        <f t="shared" si="42"/>
        <v>1.7064085464351375</v>
      </c>
      <c r="T62" s="19">
        <f t="shared" si="43"/>
        <v>3.0965787037414132</v>
      </c>
    </row>
    <row r="63" spans="2:20">
      <c r="B63" s="16">
        <v>2070</v>
      </c>
      <c r="C63" s="19">
        <f>$AC$29/$AC$19</f>
        <v>1.0318571851267384</v>
      </c>
      <c r="D63" s="21">
        <f t="shared" si="24"/>
        <v>1.9559300671420512</v>
      </c>
      <c r="E63" s="19">
        <f t="shared" si="28"/>
        <v>1.4424263032021027</v>
      </c>
      <c r="F63" s="19">
        <f t="shared" si="29"/>
        <v>1.4908003560533927</v>
      </c>
      <c r="G63" s="19">
        <f t="shared" si="30"/>
        <v>2.0752103183461346</v>
      </c>
      <c r="H63" s="19">
        <f t="shared" si="31"/>
        <v>2.0766128005788316</v>
      </c>
      <c r="I63" s="19">
        <f t="shared" si="32"/>
        <v>3.3561418999253845</v>
      </c>
      <c r="J63" s="19">
        <f t="shared" si="33"/>
        <v>4.8244539811427396</v>
      </c>
      <c r="K63" s="19">
        <f t="shared" si="34"/>
        <v>2.9834481633009395</v>
      </c>
      <c r="L63" s="19">
        <f t="shared" si="35"/>
        <v>337.71177867999177</v>
      </c>
      <c r="M63" s="19">
        <f t="shared" si="36"/>
        <v>3.0569427013597017</v>
      </c>
      <c r="N63" s="19">
        <f t="shared" si="37"/>
        <v>5.6634894561240854</v>
      </c>
      <c r="O63" s="19">
        <f t="shared" si="38"/>
        <v>3.9076047322719956</v>
      </c>
      <c r="P63" s="19">
        <f t="shared" si="39"/>
        <v>7.5513192748321147</v>
      </c>
      <c r="Q63" s="19">
        <f t="shared" si="40"/>
        <v>4.4658339797394229</v>
      </c>
      <c r="R63" s="19">
        <f t="shared" si="41"/>
        <v>2.1482201385298261</v>
      </c>
      <c r="S63" s="19">
        <f t="shared" si="42"/>
        <v>1.7337110831780997</v>
      </c>
      <c r="T63" s="19">
        <f t="shared" si="43"/>
        <v>3.1461239630012763</v>
      </c>
    </row>
    <row r="64" spans="2:20">
      <c r="B64" s="16">
        <v>2071</v>
      </c>
      <c r="C64" s="19">
        <f>(C68-C63)/5*1+C63</f>
        <v>1.0274977808462373</v>
      </c>
      <c r="D64" s="21">
        <f t="shared" si="24"/>
        <v>1.987224948216324</v>
      </c>
      <c r="E64" s="19">
        <f t="shared" si="28"/>
        <v>1.4655051240533363</v>
      </c>
      <c r="F64" s="19">
        <f t="shared" si="29"/>
        <v>1.5146531617502468</v>
      </c>
      <c r="G64" s="19">
        <f t="shared" si="30"/>
        <v>2.1084136834396729</v>
      </c>
      <c r="H64" s="19">
        <f t="shared" si="31"/>
        <v>2.1098386053880929</v>
      </c>
      <c r="I64" s="19">
        <f t="shared" si="32"/>
        <v>3.4098401703241907</v>
      </c>
      <c r="J64" s="19">
        <f t="shared" si="33"/>
        <v>4.9016452448410233</v>
      </c>
      <c r="K64" s="19">
        <f t="shared" si="34"/>
        <v>3.0311833339137548</v>
      </c>
      <c r="L64" s="19">
        <f t="shared" si="35"/>
        <v>343.1151671388717</v>
      </c>
      <c r="M64" s="19">
        <f t="shared" si="36"/>
        <v>3.1058537845814569</v>
      </c>
      <c r="N64" s="19">
        <f t="shared" si="37"/>
        <v>5.7541052874220711</v>
      </c>
      <c r="O64" s="19">
        <f t="shared" si="38"/>
        <v>3.9701264079883476</v>
      </c>
      <c r="P64" s="19">
        <f t="shared" si="39"/>
        <v>7.6721403832294284</v>
      </c>
      <c r="Q64" s="19">
        <f t="shared" si="40"/>
        <v>4.5372873234152538</v>
      </c>
      <c r="R64" s="19">
        <f t="shared" si="41"/>
        <v>2.182591660746303</v>
      </c>
      <c r="S64" s="19">
        <f t="shared" si="42"/>
        <v>1.7614504605089494</v>
      </c>
      <c r="T64" s="19">
        <f t="shared" si="43"/>
        <v>3.1964619464092969</v>
      </c>
    </row>
    <row r="65" spans="2:20">
      <c r="B65" s="16">
        <v>2072</v>
      </c>
      <c r="C65" s="19">
        <f>(C68-C63)/5*2+C63</f>
        <v>1.0231383765657363</v>
      </c>
      <c r="D65" s="21">
        <f t="shared" si="24"/>
        <v>2.0190205473877851</v>
      </c>
      <c r="E65" s="19">
        <f t="shared" si="28"/>
        <v>1.4889532060381898</v>
      </c>
      <c r="F65" s="19">
        <f t="shared" si="29"/>
        <v>1.5388876123382509</v>
      </c>
      <c r="G65" s="19">
        <f t="shared" si="30"/>
        <v>2.1421483023747077</v>
      </c>
      <c r="H65" s="19">
        <f t="shared" si="31"/>
        <v>2.1435960230743021</v>
      </c>
      <c r="I65" s="19">
        <f t="shared" si="32"/>
        <v>3.464397613049377</v>
      </c>
      <c r="J65" s="19">
        <f t="shared" si="33"/>
        <v>4.9800715687584791</v>
      </c>
      <c r="K65" s="19">
        <f t="shared" si="34"/>
        <v>3.0796822672563744</v>
      </c>
      <c r="L65" s="19">
        <f t="shared" si="35"/>
        <v>348.60500981309355</v>
      </c>
      <c r="M65" s="19">
        <f t="shared" si="36"/>
        <v>3.15554744513476</v>
      </c>
      <c r="N65" s="19">
        <f t="shared" si="37"/>
        <v>5.8461709720208237</v>
      </c>
      <c r="O65" s="19">
        <f t="shared" si="38"/>
        <v>4.0336484305161608</v>
      </c>
      <c r="P65" s="19">
        <f t="shared" si="39"/>
        <v>7.7948946293610994</v>
      </c>
      <c r="Q65" s="19">
        <f t="shared" si="40"/>
        <v>4.6098839205898967</v>
      </c>
      <c r="R65" s="19">
        <f t="shared" si="41"/>
        <v>2.2175131273182433</v>
      </c>
      <c r="S65" s="19">
        <f t="shared" si="42"/>
        <v>1.7896336678770923</v>
      </c>
      <c r="T65" s="19">
        <f t="shared" si="43"/>
        <v>3.2476053375518452</v>
      </c>
    </row>
    <row r="66" spans="2:20">
      <c r="B66" s="16">
        <v>2073</v>
      </c>
      <c r="C66" s="19">
        <f>(C68-C63)/5*3+C63</f>
        <v>1.0187789722852354</v>
      </c>
      <c r="D66" s="21">
        <f t="shared" si="24"/>
        <v>2.0513248761459897</v>
      </c>
      <c r="E66" s="19">
        <f t="shared" si="28"/>
        <v>1.5127764573348008</v>
      </c>
      <c r="F66" s="19">
        <f t="shared" si="29"/>
        <v>1.5635098141356629</v>
      </c>
      <c r="G66" s="19">
        <f t="shared" si="30"/>
        <v>2.1764226752127027</v>
      </c>
      <c r="H66" s="19">
        <f t="shared" si="31"/>
        <v>2.1778935594434912</v>
      </c>
      <c r="I66" s="19">
        <f t="shared" si="32"/>
        <v>3.5198279748581673</v>
      </c>
      <c r="J66" s="19">
        <f t="shared" si="33"/>
        <v>5.0597527138586154</v>
      </c>
      <c r="K66" s="19">
        <f t="shared" si="34"/>
        <v>3.128957183532477</v>
      </c>
      <c r="L66" s="19">
        <f t="shared" si="35"/>
        <v>354.18268997010313</v>
      </c>
      <c r="M66" s="19">
        <f t="shared" si="36"/>
        <v>3.2060362042569164</v>
      </c>
      <c r="N66" s="19">
        <f t="shared" si="37"/>
        <v>5.9397097075731571</v>
      </c>
      <c r="O66" s="19">
        <f t="shared" si="38"/>
        <v>4.0981868054044197</v>
      </c>
      <c r="P66" s="19">
        <f t="shared" si="39"/>
        <v>7.9196129434308773</v>
      </c>
      <c r="Q66" s="19">
        <f t="shared" si="40"/>
        <v>4.6836420633193354</v>
      </c>
      <c r="R66" s="19">
        <f t="shared" si="41"/>
        <v>2.2529933373553357</v>
      </c>
      <c r="S66" s="19">
        <f t="shared" si="42"/>
        <v>1.8182678065631261</v>
      </c>
      <c r="T66" s="19">
        <f t="shared" si="43"/>
        <v>3.299567022952675</v>
      </c>
    </row>
    <row r="67" spans="2:20">
      <c r="B67" s="16">
        <v>2074</v>
      </c>
      <c r="C67" s="19">
        <f>(C68-C63)/5*4+C63</f>
        <v>1.0144195680047343</v>
      </c>
      <c r="D67" s="21">
        <f t="shared" si="24"/>
        <v>2.0841460741643254</v>
      </c>
      <c r="E67" s="19">
        <f t="shared" si="28"/>
        <v>1.5369808806521574</v>
      </c>
      <c r="F67" s="19">
        <f t="shared" si="29"/>
        <v>1.5885259711618334</v>
      </c>
      <c r="G67" s="19">
        <f t="shared" si="30"/>
        <v>2.211245438016106</v>
      </c>
      <c r="H67" s="19">
        <f t="shared" si="31"/>
        <v>2.2127398563945868</v>
      </c>
      <c r="I67" s="19">
        <f t="shared" si="32"/>
        <v>3.5761452224558976</v>
      </c>
      <c r="J67" s="19">
        <f t="shared" si="33"/>
        <v>5.1407087572803523</v>
      </c>
      <c r="K67" s="19">
        <f t="shared" si="34"/>
        <v>3.1790204984689958</v>
      </c>
      <c r="L67" s="19">
        <f t="shared" si="35"/>
        <v>359.8496130096247</v>
      </c>
      <c r="M67" s="19">
        <f t="shared" si="36"/>
        <v>3.2573327835250265</v>
      </c>
      <c r="N67" s="19">
        <f t="shared" si="37"/>
        <v>6.0347450628943271</v>
      </c>
      <c r="O67" s="19">
        <f t="shared" si="38"/>
        <v>4.1637577942908903</v>
      </c>
      <c r="P67" s="19">
        <f t="shared" si="39"/>
        <v>8.0463267505257701</v>
      </c>
      <c r="Q67" s="19">
        <f t="shared" si="40"/>
        <v>4.7585803363324448</v>
      </c>
      <c r="R67" s="19">
        <f t="shared" si="41"/>
        <v>2.2890412307530208</v>
      </c>
      <c r="S67" s="19">
        <f t="shared" si="42"/>
        <v>1.8473600914681358</v>
      </c>
      <c r="T67" s="19">
        <f t="shared" si="43"/>
        <v>3.3523600953199173</v>
      </c>
    </row>
    <row r="68" spans="2:20">
      <c r="B68" s="16">
        <v>2075</v>
      </c>
      <c r="C68" s="19">
        <f>$AC$30/$AC$19</f>
        <v>1.0100601637242332</v>
      </c>
      <c r="D68" s="21">
        <f t="shared" si="24"/>
        <v>2.1174924113509546</v>
      </c>
      <c r="E68" s="19">
        <f t="shared" si="28"/>
        <v>1.5615725747425919</v>
      </c>
      <c r="F68" s="19">
        <f t="shared" si="29"/>
        <v>1.6139423867004226</v>
      </c>
      <c r="G68" s="19">
        <f t="shared" si="30"/>
        <v>2.2466253650243639</v>
      </c>
      <c r="H68" s="19">
        <f t="shared" si="31"/>
        <v>2.2481436940968997</v>
      </c>
      <c r="I68" s="19">
        <f t="shared" si="32"/>
        <v>3.6333635460151914</v>
      </c>
      <c r="J68" s="19">
        <f t="shared" si="33"/>
        <v>5.2229600973968369</v>
      </c>
      <c r="K68" s="19">
        <f t="shared" si="34"/>
        <v>3.2298848264444993</v>
      </c>
      <c r="L68" s="19">
        <f t="shared" si="35"/>
        <v>365.60720681777866</v>
      </c>
      <c r="M68" s="19">
        <f t="shared" si="36"/>
        <v>3.3094501080614265</v>
      </c>
      <c r="N68" s="19">
        <f t="shared" si="37"/>
        <v>6.1313009839006352</v>
      </c>
      <c r="O68" s="19">
        <f t="shared" si="38"/>
        <v>4.230377918999543</v>
      </c>
      <c r="P68" s="19">
        <f t="shared" si="39"/>
        <v>8.1750679785341802</v>
      </c>
      <c r="Q68" s="19">
        <f t="shared" si="40"/>
        <v>4.8347176217137626</v>
      </c>
      <c r="R68" s="19">
        <f t="shared" si="41"/>
        <v>2.3256658904450687</v>
      </c>
      <c r="S68" s="19">
        <f t="shared" si="42"/>
        <v>1.8769178529316257</v>
      </c>
      <c r="T68" s="19">
        <f t="shared" si="43"/>
        <v>3.4059978568450351</v>
      </c>
    </row>
    <row r="69" spans="2:20">
      <c r="B69" s="16">
        <v>2076</v>
      </c>
      <c r="C69" s="19">
        <f>(C73-C68)/5*1+C68</f>
        <v>1.0055824045763884</v>
      </c>
      <c r="D69" s="21">
        <f t="shared" si="24"/>
        <v>2.1513722899325698</v>
      </c>
      <c r="E69" s="19">
        <f t="shared" si="28"/>
        <v>1.5865577359384735</v>
      </c>
      <c r="F69" s="19">
        <f t="shared" si="29"/>
        <v>1.6397654648876294</v>
      </c>
      <c r="G69" s="19">
        <f t="shared" si="30"/>
        <v>2.2825713708647535</v>
      </c>
      <c r="H69" s="19">
        <f t="shared" si="31"/>
        <v>2.2841139932024506</v>
      </c>
      <c r="I69" s="19">
        <f t="shared" si="32"/>
        <v>3.6914973627514351</v>
      </c>
      <c r="J69" s="19">
        <f t="shared" si="33"/>
        <v>5.3065274589551876</v>
      </c>
      <c r="K69" s="19">
        <f t="shared" si="34"/>
        <v>3.2815629836676119</v>
      </c>
      <c r="L69" s="19">
        <f t="shared" si="35"/>
        <v>371.45692212686322</v>
      </c>
      <c r="M69" s="19">
        <f t="shared" si="36"/>
        <v>3.36240130979041</v>
      </c>
      <c r="N69" s="19">
        <f t="shared" si="37"/>
        <v>6.2294017996430471</v>
      </c>
      <c r="O69" s="19">
        <f t="shared" si="38"/>
        <v>4.2980639657035367</v>
      </c>
      <c r="P69" s="19">
        <f t="shared" si="39"/>
        <v>8.3058690661907288</v>
      </c>
      <c r="Q69" s="19">
        <f t="shared" si="40"/>
        <v>4.912073103661184</v>
      </c>
      <c r="R69" s="19">
        <f t="shared" si="41"/>
        <v>2.36287654469219</v>
      </c>
      <c r="S69" s="19">
        <f t="shared" si="42"/>
        <v>1.9069485385785321</v>
      </c>
      <c r="T69" s="19">
        <f t="shared" si="43"/>
        <v>3.4604938225545565</v>
      </c>
    </row>
    <row r="70" spans="2:20">
      <c r="B70" s="16">
        <v>2077</v>
      </c>
      <c r="C70" s="19">
        <f>(C73-C68)/5*2+C68</f>
        <v>1.0011046454285433</v>
      </c>
      <c r="D70" s="21">
        <f t="shared" si="24"/>
        <v>2.1857942465714908</v>
      </c>
      <c r="E70" s="19">
        <f t="shared" si="28"/>
        <v>1.6119426597134887</v>
      </c>
      <c r="F70" s="19">
        <f t="shared" si="29"/>
        <v>1.6660017123258313</v>
      </c>
      <c r="G70" s="19">
        <f t="shared" si="30"/>
        <v>2.3190925127985893</v>
      </c>
      <c r="H70" s="19">
        <f t="shared" si="31"/>
        <v>2.3206598170936892</v>
      </c>
      <c r="I70" s="19">
        <f t="shared" si="32"/>
        <v>3.7505613205554571</v>
      </c>
      <c r="J70" s="19">
        <f t="shared" si="33"/>
        <v>5.3914318982984692</v>
      </c>
      <c r="K70" s="19">
        <f t="shared" si="34"/>
        <v>3.3340679914062927</v>
      </c>
      <c r="L70" s="19">
        <f t="shared" si="35"/>
        <v>377.40023288089293</v>
      </c>
      <c r="M70" s="19">
        <f t="shared" si="36"/>
        <v>3.416199730747056</v>
      </c>
      <c r="N70" s="19">
        <f t="shared" si="37"/>
        <v>6.329072228437334</v>
      </c>
      <c r="O70" s="19">
        <f t="shared" si="38"/>
        <v>4.3668329891547923</v>
      </c>
      <c r="P70" s="19">
        <f t="shared" si="39"/>
        <v>8.438762971249778</v>
      </c>
      <c r="Q70" s="19">
        <f t="shared" si="40"/>
        <v>4.9906662733197606</v>
      </c>
      <c r="R70" s="19">
        <f t="shared" si="41"/>
        <v>2.4006825694072642</v>
      </c>
      <c r="S70" s="19">
        <f t="shared" si="42"/>
        <v>1.9374597151957882</v>
      </c>
      <c r="T70" s="19">
        <f t="shared" si="43"/>
        <v>3.5158617237154286</v>
      </c>
    </row>
    <row r="71" spans="2:20">
      <c r="B71" s="16">
        <v>2078</v>
      </c>
      <c r="C71" s="19">
        <f>(C73-C68)/5*3+C68</f>
        <v>0.9966268862806984</v>
      </c>
      <c r="D71" s="21">
        <f t="shared" si="24"/>
        <v>2.2207669545166349</v>
      </c>
      <c r="E71" s="19">
        <f t="shared" si="28"/>
        <v>1.6377337422689049</v>
      </c>
      <c r="F71" s="19">
        <f t="shared" si="29"/>
        <v>1.6926577397230449</v>
      </c>
      <c r="G71" s="19">
        <f t="shared" si="30"/>
        <v>2.356197993003367</v>
      </c>
      <c r="H71" s="19">
        <f t="shared" si="31"/>
        <v>2.3577903741671888</v>
      </c>
      <c r="I71" s="19">
        <f t="shared" si="32"/>
        <v>3.8105703016843453</v>
      </c>
      <c r="J71" s="19">
        <f t="shared" si="33"/>
        <v>5.477694808671246</v>
      </c>
      <c r="K71" s="19">
        <f t="shared" si="34"/>
        <v>3.3874130792687946</v>
      </c>
      <c r="L71" s="19">
        <f t="shared" si="35"/>
        <v>383.43863660698719</v>
      </c>
      <c r="M71" s="19">
        <f t="shared" si="36"/>
        <v>3.4708589264390093</v>
      </c>
      <c r="N71" s="19">
        <f t="shared" si="37"/>
        <v>6.4303373840923328</v>
      </c>
      <c r="O71" s="19">
        <f t="shared" si="38"/>
        <v>4.43670231698127</v>
      </c>
      <c r="P71" s="19">
        <f t="shared" si="39"/>
        <v>8.5737831787897782</v>
      </c>
      <c r="Q71" s="19">
        <f t="shared" si="40"/>
        <v>5.070516933692879</v>
      </c>
      <c r="R71" s="19">
        <f t="shared" si="41"/>
        <v>2.4390934905177812</v>
      </c>
      <c r="S71" s="19">
        <f t="shared" si="42"/>
        <v>1.9684590706389211</v>
      </c>
      <c r="T71" s="19">
        <f t="shared" si="43"/>
        <v>3.5721155112948764</v>
      </c>
    </row>
    <row r="72" spans="2:20">
      <c r="B72" s="16">
        <v>2079</v>
      </c>
      <c r="C72" s="19">
        <f>(C73-C68)/5*4+C68</f>
        <v>0.99214912713285341</v>
      </c>
      <c r="D72" s="21">
        <f t="shared" si="24"/>
        <v>2.2562992257889012</v>
      </c>
      <c r="E72" s="19">
        <f t="shared" si="28"/>
        <v>1.6639374821452075</v>
      </c>
      <c r="F72" s="19">
        <f t="shared" si="29"/>
        <v>1.7197402635586136</v>
      </c>
      <c r="G72" s="19">
        <f t="shared" si="30"/>
        <v>2.393897160891421</v>
      </c>
      <c r="H72" s="19">
        <f t="shared" si="31"/>
        <v>2.395515020153864</v>
      </c>
      <c r="I72" s="19">
        <f t="shared" si="32"/>
        <v>3.8715394265112955</v>
      </c>
      <c r="J72" s="19">
        <f t="shared" si="33"/>
        <v>5.5653379256099864</v>
      </c>
      <c r="K72" s="19">
        <f t="shared" si="34"/>
        <v>3.4416116885370953</v>
      </c>
      <c r="L72" s="19">
        <f t="shared" si="35"/>
        <v>389.57365479269913</v>
      </c>
      <c r="M72" s="19">
        <f t="shared" si="36"/>
        <v>3.5263926692620338</v>
      </c>
      <c r="N72" s="19">
        <f t="shared" si="37"/>
        <v>6.5332227822378099</v>
      </c>
      <c r="O72" s="19">
        <f t="shared" si="38"/>
        <v>4.5076895540529707</v>
      </c>
      <c r="P72" s="19">
        <f t="shared" si="39"/>
        <v>8.7109637096504144</v>
      </c>
      <c r="Q72" s="19">
        <f t="shared" si="40"/>
        <v>5.151645204631965</v>
      </c>
      <c r="R72" s="19">
        <f t="shared" si="41"/>
        <v>2.4781189863660664</v>
      </c>
      <c r="S72" s="19">
        <f t="shared" si="42"/>
        <v>1.9999544157691442</v>
      </c>
      <c r="T72" s="19">
        <f t="shared" si="43"/>
        <v>3.6292693594755945</v>
      </c>
    </row>
    <row r="73" spans="2:20">
      <c r="B73" s="16">
        <v>2080</v>
      </c>
      <c r="C73" s="19">
        <f>$AC$31/$AC$19</f>
        <v>0.98767136798500843</v>
      </c>
      <c r="D73" s="21">
        <f t="shared" si="24"/>
        <v>2.2924000134015237</v>
      </c>
      <c r="E73" s="19">
        <f t="shared" si="28"/>
        <v>1.6905604818595308</v>
      </c>
      <c r="F73" s="19">
        <f t="shared" si="29"/>
        <v>1.7472561077755515</v>
      </c>
      <c r="G73" s="19">
        <f t="shared" si="30"/>
        <v>2.4321995154656837</v>
      </c>
      <c r="H73" s="19">
        <f t="shared" si="31"/>
        <v>2.4338432604763258</v>
      </c>
      <c r="I73" s="19">
        <f t="shared" si="32"/>
        <v>3.9334840573354759</v>
      </c>
      <c r="J73" s="19">
        <f t="shared" si="33"/>
        <v>5.6543833324197461</v>
      </c>
      <c r="K73" s="19">
        <f t="shared" si="34"/>
        <v>3.4966774755536889</v>
      </c>
      <c r="L73" s="19">
        <f t="shared" si="35"/>
        <v>395.80683326938225</v>
      </c>
      <c r="M73" s="19">
        <f t="shared" si="36"/>
        <v>3.5828149519702266</v>
      </c>
      <c r="N73" s="19">
        <f t="shared" si="37"/>
        <v>6.6377543467536153</v>
      </c>
      <c r="O73" s="19">
        <f t="shared" si="38"/>
        <v>4.5798125869178179</v>
      </c>
      <c r="P73" s="19">
        <f t="shared" si="39"/>
        <v>8.850339129004821</v>
      </c>
      <c r="Q73" s="19">
        <f t="shared" si="40"/>
        <v>5.2340715279060763</v>
      </c>
      <c r="R73" s="19">
        <f t="shared" si="41"/>
        <v>2.5177688901479236</v>
      </c>
      <c r="S73" s="19">
        <f t="shared" si="42"/>
        <v>2.03195368642145</v>
      </c>
      <c r="T73" s="19">
        <f t="shared" si="43"/>
        <v>3.6873376692272042</v>
      </c>
    </row>
    <row r="74" spans="2:20">
      <c r="B74" s="16">
        <v>2081</v>
      </c>
      <c r="C74" s="19">
        <f>(C78-C73)/5*1+C73</f>
        <v>0.98341059276062737</v>
      </c>
      <c r="D74" s="21">
        <f t="shared" si="24"/>
        <v>2.3290784136159481</v>
      </c>
      <c r="E74" s="19">
        <f t="shared" si="28"/>
        <v>1.7176094495692833</v>
      </c>
      <c r="F74" s="19">
        <f t="shared" si="29"/>
        <v>1.7752122054999604</v>
      </c>
      <c r="G74" s="19">
        <f t="shared" si="30"/>
        <v>2.4711147077131348</v>
      </c>
      <c r="H74" s="19">
        <f t="shared" si="31"/>
        <v>2.472784752643947</v>
      </c>
      <c r="I74" s="19">
        <f t="shared" si="32"/>
        <v>3.9964198022528437</v>
      </c>
      <c r="J74" s="19">
        <f t="shared" si="33"/>
        <v>5.744853465738462</v>
      </c>
      <c r="K74" s="19">
        <f t="shared" si="34"/>
        <v>3.5526243151625478</v>
      </c>
      <c r="L74" s="19">
        <f t="shared" si="35"/>
        <v>402.13974260169238</v>
      </c>
      <c r="M74" s="19">
        <f t="shared" si="36"/>
        <v>3.6401399912017496</v>
      </c>
      <c r="N74" s="19">
        <f t="shared" si="37"/>
        <v>6.7439584163016741</v>
      </c>
      <c r="O74" s="19">
        <f t="shared" si="38"/>
        <v>4.6530895883085037</v>
      </c>
      <c r="P74" s="19">
        <f t="shared" si="39"/>
        <v>8.9919445550688977</v>
      </c>
      <c r="Q74" s="19">
        <f t="shared" si="40"/>
        <v>5.3178166723525733</v>
      </c>
      <c r="R74" s="19">
        <f t="shared" si="41"/>
        <v>2.5580531923902901</v>
      </c>
      <c r="S74" s="19">
        <f>$Z$20*$H74/($H$12*$Y$20)</f>
        <v>2.0644649454041937</v>
      </c>
      <c r="T74" s="19">
        <f t="shared" si="43"/>
        <v>3.7463350719348396</v>
      </c>
    </row>
    <row r="75" spans="2:20">
      <c r="B75" s="16">
        <v>2082</v>
      </c>
      <c r="C75" s="19">
        <f>(C78-C73)/5*2+C73</f>
        <v>0.97914981753624619</v>
      </c>
      <c r="D75" s="21">
        <f t="shared" si="24"/>
        <v>2.3663436682338035</v>
      </c>
      <c r="E75" s="19">
        <f t="shared" si="28"/>
        <v>1.745091200762392</v>
      </c>
      <c r="F75" s="19">
        <f t="shared" si="29"/>
        <v>1.8036156007879598</v>
      </c>
      <c r="G75" s="19">
        <f t="shared" si="30"/>
        <v>2.5106525430365454</v>
      </c>
      <c r="H75" s="19">
        <f t="shared" si="31"/>
        <v>2.5123493086862507</v>
      </c>
      <c r="I75" s="19">
        <f t="shared" si="32"/>
        <v>4.0603625190888897</v>
      </c>
      <c r="J75" s="19">
        <f t="shared" si="33"/>
        <v>5.8367711211902789</v>
      </c>
      <c r="K75" s="19">
        <f t="shared" si="34"/>
        <v>3.6094663042051494</v>
      </c>
      <c r="L75" s="19">
        <f t="shared" si="35"/>
        <v>408.57397848331954</v>
      </c>
      <c r="M75" s="19">
        <f t="shared" si="36"/>
        <v>3.6983822310609784</v>
      </c>
      <c r="N75" s="19">
        <f t="shared" si="37"/>
        <v>6.8518617509625024</v>
      </c>
      <c r="O75" s="19">
        <f t="shared" si="38"/>
        <v>4.7275390217214408</v>
      </c>
      <c r="P75" s="19">
        <f t="shared" si="39"/>
        <v>9.135815667950002</v>
      </c>
      <c r="Q75" s="19">
        <f t="shared" si="40"/>
        <v>5.4029017391102157</v>
      </c>
      <c r="R75" s="19">
        <f t="shared" si="41"/>
        <v>2.5989820434685353</v>
      </c>
      <c r="S75" s="19">
        <f t="shared" si="42"/>
        <v>2.0974963845306611</v>
      </c>
      <c r="T75" s="19">
        <f t="shared" si="43"/>
        <v>3.8062764330857974</v>
      </c>
    </row>
    <row r="76" spans="2:20">
      <c r="B76" s="16">
        <v>2083</v>
      </c>
      <c r="C76" s="19">
        <f>(C78-C73)/5*3+C73</f>
        <v>0.97488904231186513</v>
      </c>
      <c r="D76" s="21">
        <f t="shared" si="24"/>
        <v>2.4042051669255442</v>
      </c>
      <c r="E76" s="19">
        <f t="shared" si="28"/>
        <v>1.7730126599745901</v>
      </c>
      <c r="F76" s="19">
        <f t="shared" si="29"/>
        <v>1.8324734504005671</v>
      </c>
      <c r="G76" s="19">
        <f t="shared" si="30"/>
        <v>2.5508229837251299</v>
      </c>
      <c r="H76" s="19">
        <f t="shared" si="31"/>
        <v>2.5525468976252301</v>
      </c>
      <c r="I76" s="19">
        <f t="shared" ref="I76:I93" si="44">$Z$12*$H76/($H$12*$Y$12)</f>
        <v>4.1253283193943115</v>
      </c>
      <c r="J76" s="19">
        <f t="shared" si="33"/>
        <v>5.9301594591293219</v>
      </c>
      <c r="K76" s="19">
        <f t="shared" si="34"/>
        <v>3.6672177650724311</v>
      </c>
      <c r="L76" s="19">
        <f t="shared" si="35"/>
        <v>415.11116213905257</v>
      </c>
      <c r="M76" s="19">
        <f t="shared" si="36"/>
        <v>3.7575563467579536</v>
      </c>
      <c r="N76" s="19">
        <f t="shared" si="37"/>
        <v>6.9614915389779002</v>
      </c>
      <c r="O76" s="19">
        <f t="shared" si="38"/>
        <v>4.8031796460689824</v>
      </c>
      <c r="P76" s="19">
        <f t="shared" si="39"/>
        <v>9.2819887186371997</v>
      </c>
      <c r="Q76" s="19">
        <f t="shared" si="40"/>
        <v>5.4893481669359785</v>
      </c>
      <c r="R76" s="19">
        <f t="shared" si="41"/>
        <v>2.640565756164031</v>
      </c>
      <c r="S76" s="19">
        <f t="shared" si="42"/>
        <v>2.1310563266831513</v>
      </c>
      <c r="T76" s="19">
        <f t="shared" si="43"/>
        <v>3.8671768560151696</v>
      </c>
    </row>
    <row r="77" spans="2:20">
      <c r="B77" s="16">
        <v>2084</v>
      </c>
      <c r="C77" s="19">
        <f>(C78-C73)/5*4+C73</f>
        <v>0.97062826708748395</v>
      </c>
      <c r="D77" s="21">
        <f t="shared" si="24"/>
        <v>2.442672449596353</v>
      </c>
      <c r="E77" s="19">
        <f t="shared" si="28"/>
        <v>1.8013808625341838</v>
      </c>
      <c r="F77" s="19">
        <f t="shared" si="29"/>
        <v>1.8617930256069763</v>
      </c>
      <c r="G77" s="19">
        <f t="shared" si="30"/>
        <v>2.5916361514647317</v>
      </c>
      <c r="H77" s="19">
        <f t="shared" si="31"/>
        <v>2.5933876479872344</v>
      </c>
      <c r="I77" s="19">
        <f t="shared" si="44"/>
        <v>4.1913335725046208</v>
      </c>
      <c r="J77" s="19">
        <f t="shared" si="33"/>
        <v>6.0250420104753921</v>
      </c>
      <c r="K77" s="19">
        <f t="shared" si="34"/>
        <v>3.7258932493135908</v>
      </c>
      <c r="L77" s="19">
        <f t="shared" si="35"/>
        <v>421.75294073327751</v>
      </c>
      <c r="M77" s="19">
        <f t="shared" si="36"/>
        <v>3.8176772483060812</v>
      </c>
      <c r="N77" s="19">
        <f t="shared" si="37"/>
        <v>7.0728754036015484</v>
      </c>
      <c r="O77" s="19">
        <f t="shared" si="38"/>
        <v>4.8800305204060868</v>
      </c>
      <c r="P77" s="19">
        <f t="shared" si="39"/>
        <v>9.4305005381353979</v>
      </c>
      <c r="Q77" s="19">
        <f t="shared" si="40"/>
        <v>5.5771777376069558</v>
      </c>
      <c r="R77" s="19">
        <f t="shared" si="41"/>
        <v>2.6828148082626559</v>
      </c>
      <c r="S77" s="19">
        <f t="shared" si="42"/>
        <v>2.165153227910082</v>
      </c>
      <c r="T77" s="19">
        <f t="shared" si="43"/>
        <v>3.9290516857114128</v>
      </c>
    </row>
    <row r="78" spans="2:20">
      <c r="B78" s="16">
        <v>2085</v>
      </c>
      <c r="C78" s="19">
        <f>$AC$32/$AC$19</f>
        <v>0.96636749186310289</v>
      </c>
      <c r="D78" s="21">
        <f t="shared" si="24"/>
        <v>2.4817552087898949</v>
      </c>
      <c r="E78" s="19">
        <f t="shared" si="28"/>
        <v>1.8302029563347308</v>
      </c>
      <c r="F78" s="19">
        <f t="shared" si="29"/>
        <v>1.8915817140166882</v>
      </c>
      <c r="G78" s="19">
        <f t="shared" si="30"/>
        <v>2.6331023298881679</v>
      </c>
      <c r="H78" s="19">
        <f t="shared" si="31"/>
        <v>2.63488185035503</v>
      </c>
      <c r="I78" s="19">
        <f t="shared" si="44"/>
        <v>4.2583949096646947</v>
      </c>
      <c r="J78" s="19">
        <f t="shared" si="33"/>
        <v>6.1214426826429982</v>
      </c>
      <c r="K78" s="19">
        <f t="shared" si="34"/>
        <v>3.785507541302608</v>
      </c>
      <c r="L78" s="19">
        <f t="shared" si="35"/>
        <v>428.5009877850099</v>
      </c>
      <c r="M78" s="19">
        <f t="shared" si="36"/>
        <v>3.8787600842789782</v>
      </c>
      <c r="N78" s="19">
        <f t="shared" si="37"/>
        <v>7.1860414100591719</v>
      </c>
      <c r="O78" s="19">
        <f t="shared" si="38"/>
        <v>4.9581110087325841</v>
      </c>
      <c r="P78" s="19">
        <f t="shared" si="39"/>
        <v>9.5813885467455631</v>
      </c>
      <c r="Q78" s="19">
        <f t="shared" si="40"/>
        <v>5.6664125814086663</v>
      </c>
      <c r="R78" s="19">
        <f t="shared" si="41"/>
        <v>2.7257398451948585</v>
      </c>
      <c r="S78" s="19">
        <f t="shared" si="42"/>
        <v>2.1997956795566433</v>
      </c>
      <c r="T78" s="19">
        <f t="shared" si="43"/>
        <v>3.9919165126827951</v>
      </c>
    </row>
    <row r="79" spans="2:20">
      <c r="B79" s="16">
        <v>2086</v>
      </c>
      <c r="C79" s="19">
        <f>(C83-C78)/5*1+C78</f>
        <v>0.96242232961830554</v>
      </c>
      <c r="D79" s="21">
        <f t="shared" ref="D79:D93" si="45">D78*1.016</f>
        <v>2.5214632921305333</v>
      </c>
      <c r="E79" s="19">
        <f t="shared" si="28"/>
        <v>1.8594862036360866</v>
      </c>
      <c r="F79" s="19">
        <f t="shared" si="29"/>
        <v>1.9218470214409553</v>
      </c>
      <c r="G79" s="19">
        <f t="shared" si="30"/>
        <v>2.6752319671663791</v>
      </c>
      <c r="H79" s="19">
        <f t="shared" si="31"/>
        <v>2.6770399599607106</v>
      </c>
      <c r="I79" s="19">
        <f t="shared" si="44"/>
        <v>4.3265292282193304</v>
      </c>
      <c r="J79" s="19">
        <f t="shared" si="33"/>
        <v>6.2193857655652867</v>
      </c>
      <c r="K79" s="19">
        <f t="shared" si="34"/>
        <v>3.8460756619634497</v>
      </c>
      <c r="L79" s="19">
        <f t="shared" si="35"/>
        <v>435.35700358957013</v>
      </c>
      <c r="M79" s="19">
        <f t="shared" si="36"/>
        <v>3.9408202456274428</v>
      </c>
      <c r="N79" s="19">
        <f t="shared" si="37"/>
        <v>7.3010180726201188</v>
      </c>
      <c r="O79" s="19">
        <f t="shared" si="38"/>
        <v>5.037440784872306</v>
      </c>
      <c r="P79" s="19">
        <f t="shared" si="39"/>
        <v>9.7346907634934929</v>
      </c>
      <c r="Q79" s="19">
        <f t="shared" si="40"/>
        <v>5.7570751827112048</v>
      </c>
      <c r="R79" s="19">
        <f t="shared" si="41"/>
        <v>2.7693516827179763</v>
      </c>
      <c r="S79" s="19">
        <f t="shared" si="42"/>
        <v>2.2349924104295495</v>
      </c>
      <c r="T79" s="19">
        <f t="shared" si="43"/>
        <v>4.0557871768857208</v>
      </c>
    </row>
    <row r="80" spans="2:20">
      <c r="B80" s="16">
        <v>2087</v>
      </c>
      <c r="C80" s="19">
        <f>(C83-C78)/5*2+C78</f>
        <v>0.95847716737350819</v>
      </c>
      <c r="D80" s="21">
        <f t="shared" si="45"/>
        <v>2.561806704804622</v>
      </c>
      <c r="E80" s="19">
        <f t="shared" si="28"/>
        <v>1.8892379828942643</v>
      </c>
      <c r="F80" s="19">
        <f t="shared" si="29"/>
        <v>1.9525965737840107</v>
      </c>
      <c r="G80" s="19">
        <f t="shared" si="30"/>
        <v>2.7180356786410411</v>
      </c>
      <c r="H80" s="19">
        <f t="shared" si="31"/>
        <v>2.7198725993200821</v>
      </c>
      <c r="I80" s="19">
        <f t="shared" si="44"/>
        <v>4.3957536958708392</v>
      </c>
      <c r="J80" s="19">
        <f t="shared" si="33"/>
        <v>6.3188959378143315</v>
      </c>
      <c r="K80" s="19">
        <f t="shared" si="34"/>
        <v>3.9076128725548656</v>
      </c>
      <c r="L80" s="19">
        <f t="shared" si="35"/>
        <v>442.32271564700324</v>
      </c>
      <c r="M80" s="19">
        <f t="shared" si="36"/>
        <v>4.003873369557482</v>
      </c>
      <c r="N80" s="19">
        <f t="shared" si="37"/>
        <v>7.4178343617820408</v>
      </c>
      <c r="O80" s="19">
        <f t="shared" si="38"/>
        <v>5.1180398374302625</v>
      </c>
      <c r="P80" s="19">
        <f t="shared" si="39"/>
        <v>9.8904458157093895</v>
      </c>
      <c r="Q80" s="19">
        <f t="shared" si="40"/>
        <v>5.8491883856345845</v>
      </c>
      <c r="R80" s="19">
        <f t="shared" si="41"/>
        <v>2.8136613096414642</v>
      </c>
      <c r="S80" s="19">
        <f t="shared" si="42"/>
        <v>2.2707522889964227</v>
      </c>
      <c r="T80" s="19">
        <f t="shared" si="43"/>
        <v>4.1206797717158921</v>
      </c>
    </row>
    <row r="81" spans="2:20">
      <c r="B81" s="16">
        <v>2088</v>
      </c>
      <c r="C81" s="19">
        <f>(C83-C78)/5*3+C78</f>
        <v>0.95453200512871095</v>
      </c>
      <c r="D81" s="21">
        <f t="shared" si="45"/>
        <v>2.6027956120814961</v>
      </c>
      <c r="E81" s="19">
        <f t="shared" si="28"/>
        <v>1.9194657906205723</v>
      </c>
      <c r="F81" s="19">
        <f t="shared" si="29"/>
        <v>1.9838381189645546</v>
      </c>
      <c r="G81" s="19">
        <f t="shared" si="30"/>
        <v>2.7615242494992978</v>
      </c>
      <c r="H81" s="19">
        <f t="shared" si="31"/>
        <v>2.7633905609092038</v>
      </c>
      <c r="I81" s="19">
        <f t="shared" si="44"/>
        <v>4.466085755004773</v>
      </c>
      <c r="J81" s="19">
        <f t="shared" si="33"/>
        <v>6.4199982728193623</v>
      </c>
      <c r="K81" s="19">
        <f t="shared" si="34"/>
        <v>3.9701346785157443</v>
      </c>
      <c r="L81" s="19">
        <f t="shared" si="35"/>
        <v>449.39987909735538</v>
      </c>
      <c r="M81" s="19">
        <f t="shared" si="36"/>
        <v>4.0679353434704018</v>
      </c>
      <c r="N81" s="19">
        <f t="shared" si="37"/>
        <v>7.5365197115705556</v>
      </c>
      <c r="O81" s="19">
        <f t="shared" si="38"/>
        <v>5.1999284748291483</v>
      </c>
      <c r="P81" s="19">
        <f t="shared" si="39"/>
        <v>10.04869294876074</v>
      </c>
      <c r="Q81" s="19">
        <f t="shared" si="40"/>
        <v>5.9427753998047388</v>
      </c>
      <c r="R81" s="19">
        <f t="shared" si="41"/>
        <v>2.8586798905957278</v>
      </c>
      <c r="S81" s="19">
        <f t="shared" si="42"/>
        <v>2.3070843256203655</v>
      </c>
      <c r="T81" s="19">
        <f t="shared" si="43"/>
        <v>4.1866106480633469</v>
      </c>
    </row>
    <row r="82" spans="2:20">
      <c r="B82" s="16">
        <v>2089</v>
      </c>
      <c r="C82" s="19">
        <f>(C83-C78)/5*4+C78</f>
        <v>0.9505868428839136</v>
      </c>
      <c r="D82" s="21">
        <f t="shared" si="45"/>
        <v>2.6444403418747999</v>
      </c>
      <c r="E82" s="19">
        <f t="shared" si="28"/>
        <v>1.9501772432705018</v>
      </c>
      <c r="F82" s="19">
        <f t="shared" si="29"/>
        <v>2.0155795288679879</v>
      </c>
      <c r="G82" s="19">
        <f t="shared" si="30"/>
        <v>2.8057086374912865</v>
      </c>
      <c r="H82" s="19">
        <f t="shared" si="31"/>
        <v>2.8076048098837507</v>
      </c>
      <c r="I82" s="19">
        <f t="shared" si="44"/>
        <v>4.5375431270848496</v>
      </c>
      <c r="J82" s="19">
        <f t="shared" si="33"/>
        <v>6.5227182451844703</v>
      </c>
      <c r="K82" s="19">
        <f t="shared" si="34"/>
        <v>4.0336568333719951</v>
      </c>
      <c r="L82" s="19">
        <f t="shared" si="35"/>
        <v>456.59027716291297</v>
      </c>
      <c r="M82" s="19">
        <f t="shared" si="36"/>
        <v>4.1330223089659279</v>
      </c>
      <c r="N82" s="19">
        <f t="shared" si="37"/>
        <v>7.6571040269556834</v>
      </c>
      <c r="O82" s="19">
        <f t="shared" si="38"/>
        <v>5.2831273304264137</v>
      </c>
      <c r="P82" s="19">
        <f t="shared" si="39"/>
        <v>10.209472035940912</v>
      </c>
      <c r="Q82" s="19">
        <f t="shared" si="40"/>
        <v>6.037859806201614</v>
      </c>
      <c r="R82" s="19">
        <f t="shared" si="41"/>
        <v>2.9044187688452592</v>
      </c>
      <c r="S82" s="19">
        <f t="shared" si="42"/>
        <v>2.3439976748302915</v>
      </c>
      <c r="T82" s="19">
        <f t="shared" si="43"/>
        <v>4.2535964184323598</v>
      </c>
    </row>
    <row r="83" spans="2:20">
      <c r="B83" s="16">
        <v>2090</v>
      </c>
      <c r="C83" s="19">
        <f>$AC$33/$AC$19</f>
        <v>0.94664168063911625</v>
      </c>
      <c r="D83" s="21">
        <f t="shared" si="45"/>
        <v>2.6867513873447968</v>
      </c>
      <c r="E83" s="19">
        <f t="shared" si="28"/>
        <v>1.9813800791628295</v>
      </c>
      <c r="F83" s="19">
        <f t="shared" si="29"/>
        <v>2.0478288013298753</v>
      </c>
      <c r="G83" s="19">
        <f t="shared" si="30"/>
        <v>2.8505999756911469</v>
      </c>
      <c r="H83" s="19">
        <f t="shared" si="31"/>
        <v>2.8525264868418914</v>
      </c>
      <c r="I83" s="19">
        <f t="shared" si="44"/>
        <v>4.6101438171182076</v>
      </c>
      <c r="J83" s="19">
        <f t="shared" si="33"/>
        <v>6.6270817371074235</v>
      </c>
      <c r="K83" s="19">
        <f t="shared" si="34"/>
        <v>4.0981953427059477</v>
      </c>
      <c r="L83" s="19">
        <f t="shared" si="35"/>
        <v>463.89572159751964</v>
      </c>
      <c r="M83" s="19">
        <f t="shared" si="36"/>
        <v>4.1991506659093831</v>
      </c>
      <c r="N83" s="19">
        <f t="shared" si="37"/>
        <v>7.7796176913869761</v>
      </c>
      <c r="O83" s="19">
        <f t="shared" si="38"/>
        <v>5.3676573677132371</v>
      </c>
      <c r="P83" s="19">
        <f t="shared" si="39"/>
        <v>10.372823588515969</v>
      </c>
      <c r="Q83" s="19">
        <f t="shared" si="40"/>
        <v>6.134465563100842</v>
      </c>
      <c r="R83" s="19">
        <f t="shared" si="41"/>
        <v>2.9508894691467837</v>
      </c>
      <c r="S83" s="19">
        <f t="shared" si="42"/>
        <v>2.3815016376275766</v>
      </c>
      <c r="T83" s="19">
        <f t="shared" si="43"/>
        <v>4.3216539611272786</v>
      </c>
    </row>
    <row r="84" spans="2:20">
      <c r="B84" s="16">
        <v>2091</v>
      </c>
      <c r="C84" s="19">
        <f>(C88-C83)/5*1+C83</f>
        <v>0.9427162442055429</v>
      </c>
      <c r="D84" s="21">
        <f t="shared" si="45"/>
        <v>2.7297394095423138</v>
      </c>
      <c r="E84" s="19">
        <f t="shared" si="28"/>
        <v>2.0130821604294349</v>
      </c>
      <c r="F84" s="19">
        <f t="shared" si="29"/>
        <v>2.0805940621511536</v>
      </c>
      <c r="G84" s="19">
        <f t="shared" si="30"/>
        <v>2.8962095753022057</v>
      </c>
      <c r="H84" s="19">
        <f t="shared" si="31"/>
        <v>2.8981669106313612</v>
      </c>
      <c r="I84" s="19">
        <f t="shared" si="44"/>
        <v>4.6839061181920991</v>
      </c>
      <c r="J84" s="19">
        <f t="shared" si="33"/>
        <v>6.7331150449011412</v>
      </c>
      <c r="K84" s="19">
        <f t="shared" si="34"/>
        <v>4.1637664681892428</v>
      </c>
      <c r="L84" s="19">
        <f t="shared" si="35"/>
        <v>471.31805314307991</v>
      </c>
      <c r="M84" s="19">
        <f t="shared" si="36"/>
        <v>4.266337076563933</v>
      </c>
      <c r="N84" s="19">
        <f t="shared" si="37"/>
        <v>7.9040915744491667</v>
      </c>
      <c r="O84" s="19">
        <f t="shared" si="38"/>
        <v>5.4535398855966486</v>
      </c>
      <c r="P84" s="19">
        <f t="shared" si="39"/>
        <v>10.538788765932223</v>
      </c>
      <c r="Q84" s="19">
        <f t="shared" si="40"/>
        <v>6.2326170121104543</v>
      </c>
      <c r="R84" s="19">
        <f t="shared" si="41"/>
        <v>2.9981037006531324</v>
      </c>
      <c r="S84" s="19">
        <f t="shared" si="42"/>
        <v>2.4196056638296173</v>
      </c>
      <c r="T84" s="19">
        <f t="shared" si="43"/>
        <v>4.390800424505314</v>
      </c>
    </row>
    <row r="85" spans="2:20">
      <c r="B85" s="16">
        <v>2092</v>
      </c>
      <c r="C85" s="19">
        <f>(C88-C83)/5*2+C83</f>
        <v>0.93879080777196955</v>
      </c>
      <c r="D85" s="21">
        <f t="shared" si="45"/>
        <v>2.773415240094991</v>
      </c>
      <c r="E85" s="19">
        <f t="shared" si="28"/>
        <v>2.0452914749963065</v>
      </c>
      <c r="F85" s="19">
        <f t="shared" si="29"/>
        <v>2.1138835671455722</v>
      </c>
      <c r="G85" s="19">
        <f t="shared" si="30"/>
        <v>2.9425489285070414</v>
      </c>
      <c r="H85" s="19">
        <f t="shared" si="31"/>
        <v>2.9445375812014634</v>
      </c>
      <c r="I85" s="19">
        <f t="shared" si="44"/>
        <v>4.7588486160831724</v>
      </c>
      <c r="J85" s="19">
        <f t="shared" si="33"/>
        <v>6.8408448856195605</v>
      </c>
      <c r="K85" s="19">
        <f t="shared" si="34"/>
        <v>4.2303867316802712</v>
      </c>
      <c r="L85" s="19">
        <f t="shared" si="35"/>
        <v>478.85914199336924</v>
      </c>
      <c r="M85" s="19">
        <f t="shared" si="36"/>
        <v>4.3345984697889568</v>
      </c>
      <c r="N85" s="19">
        <f t="shared" si="37"/>
        <v>8.0305570396403549</v>
      </c>
      <c r="O85" s="19">
        <f t="shared" si="38"/>
        <v>5.540796523766196</v>
      </c>
      <c r="P85" s="19">
        <f t="shared" si="39"/>
        <v>10.707409386187141</v>
      </c>
      <c r="Q85" s="19">
        <f t="shared" si="40"/>
        <v>6.3323388843042219</v>
      </c>
      <c r="R85" s="19">
        <f t="shared" si="41"/>
        <v>3.0460733598635823</v>
      </c>
      <c r="S85" s="19">
        <f t="shared" si="42"/>
        <v>2.4583193544508917</v>
      </c>
      <c r="T85" s="19">
        <f t="shared" si="43"/>
        <v>4.4610532312973996</v>
      </c>
    </row>
    <row r="86" spans="2:20">
      <c r="B86" s="16">
        <v>2093</v>
      </c>
      <c r="C86" s="19">
        <f>(C88-C83)/5*3+C83</f>
        <v>0.93486537133839631</v>
      </c>
      <c r="D86" s="21">
        <f t="shared" si="45"/>
        <v>2.817789883936511</v>
      </c>
      <c r="E86" s="19">
        <f t="shared" si="28"/>
        <v>2.0780161385962472</v>
      </c>
      <c r="F86" s="19">
        <f t="shared" si="29"/>
        <v>2.1477057042199017</v>
      </c>
      <c r="G86" s="19">
        <f t="shared" si="30"/>
        <v>2.989629711363154</v>
      </c>
      <c r="H86" s="19">
        <f t="shared" si="31"/>
        <v>2.9916501825006869</v>
      </c>
      <c r="I86" s="19">
        <f t="shared" si="44"/>
        <v>4.834990193940504</v>
      </c>
      <c r="J86" s="19">
        <f t="shared" si="33"/>
        <v>6.9502984037894739</v>
      </c>
      <c r="K86" s="19">
        <f t="shared" si="34"/>
        <v>4.2980729193871552</v>
      </c>
      <c r="L86" s="19">
        <f t="shared" si="35"/>
        <v>486.52088826526324</v>
      </c>
      <c r="M86" s="19">
        <f t="shared" si="36"/>
        <v>4.40395204530558</v>
      </c>
      <c r="N86" s="19">
        <f t="shared" si="37"/>
        <v>8.1590459522745995</v>
      </c>
      <c r="O86" s="19">
        <f t="shared" si="38"/>
        <v>5.6294492681464545</v>
      </c>
      <c r="P86" s="19">
        <f t="shared" si="39"/>
        <v>10.878727936366136</v>
      </c>
      <c r="Q86" s="19">
        <f t="shared" si="40"/>
        <v>6.4336563064530896</v>
      </c>
      <c r="R86" s="19">
        <f t="shared" si="41"/>
        <v>3.0948105336214002</v>
      </c>
      <c r="S86" s="19">
        <f t="shared" si="42"/>
        <v>2.4976524641221056</v>
      </c>
      <c r="T86" s="19">
        <f t="shared" si="43"/>
        <v>4.5324300829981592</v>
      </c>
    </row>
    <row r="87" spans="2:20">
      <c r="B87" s="16">
        <v>2094</v>
      </c>
      <c r="C87" s="19">
        <f>(C88-C83)/5*4+C83</f>
        <v>0.93093993490482296</v>
      </c>
      <c r="D87" s="21">
        <f t="shared" si="45"/>
        <v>2.8628745220794953</v>
      </c>
      <c r="E87" s="19">
        <f t="shared" si="28"/>
        <v>2.1112643968137874</v>
      </c>
      <c r="F87" s="19">
        <f t="shared" si="29"/>
        <v>2.1820689954874202</v>
      </c>
      <c r="G87" s="19">
        <f t="shared" si="30"/>
        <v>3.0374637867449645</v>
      </c>
      <c r="H87" s="19">
        <f t="shared" si="31"/>
        <v>3.039516585420698</v>
      </c>
      <c r="I87" s="19">
        <f t="shared" si="44"/>
        <v>4.9123500370435522</v>
      </c>
      <c r="J87" s="19">
        <f t="shared" si="33"/>
        <v>7.0615031782501054</v>
      </c>
      <c r="K87" s="19">
        <f t="shared" si="34"/>
        <v>4.3668420860973498</v>
      </c>
      <c r="L87" s="19">
        <f t="shared" si="35"/>
        <v>494.30522247750741</v>
      </c>
      <c r="M87" s="19">
        <f t="shared" si="36"/>
        <v>4.4744152780304702</v>
      </c>
      <c r="N87" s="19">
        <f t="shared" si="37"/>
        <v>8.2895906875109944</v>
      </c>
      <c r="O87" s="19">
        <f t="shared" si="38"/>
        <v>5.7195204564367987</v>
      </c>
      <c r="P87" s="19">
        <f t="shared" si="39"/>
        <v>11.052787583347994</v>
      </c>
      <c r="Q87" s="19">
        <f t="shared" si="40"/>
        <v>6.5365948073563391</v>
      </c>
      <c r="R87" s="19">
        <f t="shared" si="41"/>
        <v>3.1443275021593426</v>
      </c>
      <c r="S87" s="19">
        <f t="shared" si="42"/>
        <v>2.5376149035480595</v>
      </c>
      <c r="T87" s="19">
        <f t="shared" si="43"/>
        <v>4.6049489643261294</v>
      </c>
    </row>
    <row r="88" spans="2:20">
      <c r="B88" s="16">
        <v>2095</v>
      </c>
      <c r="C88" s="19">
        <f>$AC$34/$AC$19</f>
        <v>0.92701449847124962</v>
      </c>
      <c r="D88" s="21">
        <f t="shared" si="45"/>
        <v>2.9086805144327674</v>
      </c>
      <c r="E88" s="19">
        <f t="shared" si="28"/>
        <v>2.1450446271628079</v>
      </c>
      <c r="F88" s="19">
        <f t="shared" si="29"/>
        <v>2.216982099415219</v>
      </c>
      <c r="G88" s="19">
        <f t="shared" si="30"/>
        <v>3.0860632073328844</v>
      </c>
      <c r="H88" s="19">
        <f t="shared" si="31"/>
        <v>3.0881488507874293</v>
      </c>
      <c r="I88" s="19">
        <f t="shared" si="44"/>
        <v>4.9909476376362489</v>
      </c>
      <c r="J88" s="19">
        <f t="shared" si="33"/>
        <v>7.1744872291021071</v>
      </c>
      <c r="K88" s="19">
        <f t="shared" si="34"/>
        <v>4.436711559474908</v>
      </c>
      <c r="L88" s="19">
        <f t="shared" si="35"/>
        <v>502.21410603714753</v>
      </c>
      <c r="M88" s="19">
        <f t="shared" si="36"/>
        <v>4.5460059224789573</v>
      </c>
      <c r="N88" s="19">
        <f t="shared" si="37"/>
        <v>8.4222241385111705</v>
      </c>
      <c r="O88" s="19">
        <f t="shared" si="38"/>
        <v>5.8110327837397868</v>
      </c>
      <c r="P88" s="19">
        <f t="shared" si="39"/>
        <v>11.229632184681563</v>
      </c>
      <c r="Q88" s="19">
        <f t="shared" si="40"/>
        <v>6.6411803242740408</v>
      </c>
      <c r="R88" s="19">
        <f t="shared" si="41"/>
        <v>3.1946367421938926</v>
      </c>
      <c r="S88" s="19">
        <f t="shared" si="42"/>
        <v>2.5782167420048285</v>
      </c>
      <c r="T88" s="19">
        <f t="shared" si="43"/>
        <v>4.6786281477553473</v>
      </c>
    </row>
    <row r="89" spans="2:20">
      <c r="B89" s="16">
        <v>2096</v>
      </c>
      <c r="C89" s="19">
        <f>(C93-C88)/5*1+C88</f>
        <v>0.92293125554788435</v>
      </c>
      <c r="D89" s="21">
        <f t="shared" si="45"/>
        <v>2.9552194026636918</v>
      </c>
      <c r="E89" s="19">
        <f t="shared" si="28"/>
        <v>2.1793653411974128</v>
      </c>
      <c r="F89" s="19">
        <f t="shared" si="29"/>
        <v>2.2524538130058627</v>
      </c>
      <c r="G89" s="19">
        <f t="shared" si="30"/>
        <v>3.1354402186502104</v>
      </c>
      <c r="H89" s="19">
        <f t="shared" si="31"/>
        <v>3.1375592324000285</v>
      </c>
      <c r="I89" s="19">
        <f t="shared" si="44"/>
        <v>5.0708027998384297</v>
      </c>
      <c r="J89" s="19">
        <f t="shared" si="33"/>
        <v>7.2892790247677421</v>
      </c>
      <c r="K89" s="19">
        <f t="shared" si="34"/>
        <v>4.5076989444265072</v>
      </c>
      <c r="L89" s="19">
        <f t="shared" si="35"/>
        <v>510.249531733742</v>
      </c>
      <c r="M89" s="19">
        <f t="shared" si="36"/>
        <v>4.6187420172386213</v>
      </c>
      <c r="N89" s="19">
        <f t="shared" si="37"/>
        <v>8.5569797247273502</v>
      </c>
      <c r="O89" s="19">
        <f t="shared" si="38"/>
        <v>5.9040093082796243</v>
      </c>
      <c r="P89" s="19">
        <f t="shared" si="39"/>
        <v>11.409306299636468</v>
      </c>
      <c r="Q89" s="19">
        <f t="shared" si="40"/>
        <v>6.747439209462426</v>
      </c>
      <c r="R89" s="19">
        <f t="shared" si="41"/>
        <v>3.2457509300689953</v>
      </c>
      <c r="S89" s="19">
        <f t="shared" si="42"/>
        <v>2.6194682098769064</v>
      </c>
      <c r="T89" s="19">
        <f t="shared" si="43"/>
        <v>4.7534861981194334</v>
      </c>
    </row>
    <row r="90" spans="2:20">
      <c r="B90" s="16">
        <v>2097</v>
      </c>
      <c r="C90" s="19">
        <f>(C93-C88)/5*2+C88</f>
        <v>0.91884801262451921</v>
      </c>
      <c r="D90" s="21">
        <f t="shared" si="45"/>
        <v>3.0025029131063108</v>
      </c>
      <c r="E90" s="19">
        <f t="shared" si="28"/>
        <v>2.2142351866565715</v>
      </c>
      <c r="F90" s="19">
        <f t="shared" si="29"/>
        <v>2.2884930740139562</v>
      </c>
      <c r="G90" s="19">
        <f t="shared" si="30"/>
        <v>3.1856072621486136</v>
      </c>
      <c r="H90" s="19">
        <f t="shared" si="31"/>
        <v>3.187760180118429</v>
      </c>
      <c r="I90" s="19">
        <f t="shared" si="44"/>
        <v>5.1519356446358442</v>
      </c>
      <c r="J90" s="19">
        <f t="shared" si="33"/>
        <v>7.4059074891640257</v>
      </c>
      <c r="K90" s="19">
        <f t="shared" si="34"/>
        <v>4.579822127537331</v>
      </c>
      <c r="L90" s="19">
        <f t="shared" si="35"/>
        <v>518.41352424148192</v>
      </c>
      <c r="M90" s="19">
        <f t="shared" si="36"/>
        <v>4.6926418895144391</v>
      </c>
      <c r="N90" s="19">
        <f t="shared" si="37"/>
        <v>8.6938914003229879</v>
      </c>
      <c r="O90" s="19">
        <f t="shared" si="38"/>
        <v>5.9984734572120981</v>
      </c>
      <c r="P90" s="19">
        <f t="shared" si="39"/>
        <v>11.591855200430651</v>
      </c>
      <c r="Q90" s="19">
        <f t="shared" si="40"/>
        <v>6.8553982368138255</v>
      </c>
      <c r="R90" s="19">
        <f t="shared" si="41"/>
        <v>3.2976829449500986</v>
      </c>
      <c r="S90" s="19">
        <f t="shared" si="42"/>
        <v>2.6613797012349365</v>
      </c>
      <c r="T90" s="19">
        <f t="shared" si="43"/>
        <v>4.8295419772893444</v>
      </c>
    </row>
    <row r="91" spans="2:20">
      <c r="B91" s="16">
        <v>2098</v>
      </c>
      <c r="C91" s="19">
        <f>(C93-C88)/5*3+C88</f>
        <v>0.91476476970115395</v>
      </c>
      <c r="D91" s="21">
        <f t="shared" si="45"/>
        <v>3.0505429597160116</v>
      </c>
      <c r="E91" s="19">
        <f t="shared" si="28"/>
        <v>2.2496629496430764</v>
      </c>
      <c r="F91" s="19">
        <f t="shared" si="29"/>
        <v>2.3251089631981796</v>
      </c>
      <c r="G91" s="19">
        <f t="shared" si="30"/>
        <v>3.2365769783429914</v>
      </c>
      <c r="H91" s="19">
        <f t="shared" si="31"/>
        <v>3.2387643430003235</v>
      </c>
      <c r="I91" s="19">
        <f t="shared" si="44"/>
        <v>5.2343666149500168</v>
      </c>
      <c r="J91" s="19">
        <f t="shared" si="33"/>
        <v>7.5244020089906503</v>
      </c>
      <c r="K91" s="19">
        <f t="shared" si="34"/>
        <v>4.6530992815779282</v>
      </c>
      <c r="L91" s="19">
        <f t="shared" si="35"/>
        <v>526.70814062934551</v>
      </c>
      <c r="M91" s="19">
        <f t="shared" si="36"/>
        <v>4.7677241597466695</v>
      </c>
      <c r="N91" s="19">
        <f t="shared" si="37"/>
        <v>8.8329936627281533</v>
      </c>
      <c r="O91" s="19">
        <f t="shared" si="38"/>
        <v>6.0944490325274909</v>
      </c>
      <c r="P91" s="19">
        <f t="shared" si="39"/>
        <v>11.77732488363754</v>
      </c>
      <c r="Q91" s="19">
        <f t="shared" si="40"/>
        <v>6.9650846086028464</v>
      </c>
      <c r="R91" s="19">
        <f t="shared" si="41"/>
        <v>3.3504458720693</v>
      </c>
      <c r="S91" s="19">
        <f t="shared" si="42"/>
        <v>2.7039617764546957</v>
      </c>
      <c r="T91" s="19">
        <f t="shared" si="43"/>
        <v>4.9068146489259741</v>
      </c>
    </row>
    <row r="92" spans="2:20">
      <c r="B92" s="16">
        <v>2099</v>
      </c>
      <c r="C92" s="19">
        <f>(C93-C88)/5*4+C88</f>
        <v>0.9106815267777888</v>
      </c>
      <c r="D92" s="21">
        <f t="shared" si="45"/>
        <v>3.0993516470714679</v>
      </c>
      <c r="E92" s="19">
        <f t="shared" si="28"/>
        <v>2.285657556837366</v>
      </c>
      <c r="F92" s="19">
        <f t="shared" si="29"/>
        <v>2.3623107066093505</v>
      </c>
      <c r="G92" s="19">
        <f t="shared" si="30"/>
        <v>3.2883622099964795</v>
      </c>
      <c r="H92" s="19">
        <f t="shared" si="31"/>
        <v>3.2905845724883291</v>
      </c>
      <c r="I92" s="19">
        <f t="shared" si="44"/>
        <v>5.3181164807892189</v>
      </c>
      <c r="J92" s="19">
        <f t="shared" si="33"/>
        <v>7.6447924411345012</v>
      </c>
      <c r="K92" s="19">
        <f t="shared" si="34"/>
        <v>4.7275488700831749</v>
      </c>
      <c r="L92" s="19">
        <f t="shared" si="35"/>
        <v>535.13547087941515</v>
      </c>
      <c r="M92" s="19">
        <f t="shared" si="36"/>
        <v>4.8440077463026174</v>
      </c>
      <c r="N92" s="19">
        <f t="shared" si="37"/>
        <v>8.9743215613318075</v>
      </c>
      <c r="O92" s="19">
        <f t="shared" si="38"/>
        <v>6.1919602170479324</v>
      </c>
      <c r="P92" s="19">
        <f t="shared" si="39"/>
        <v>11.965762081775742</v>
      </c>
      <c r="Q92" s="19">
        <f t="shared" si="40"/>
        <v>7.0765259623404919</v>
      </c>
      <c r="R92" s="19">
        <f t="shared" si="41"/>
        <v>3.404053006022409</v>
      </c>
      <c r="S92" s="19">
        <f t="shared" si="42"/>
        <v>2.7472251648779706</v>
      </c>
      <c r="T92" s="19">
        <f t="shared" si="43"/>
        <v>4.9853236833087893</v>
      </c>
    </row>
    <row r="93" spans="2:20">
      <c r="B93" s="16">
        <v>2100</v>
      </c>
      <c r="C93" s="19">
        <f>$AC$35/$AC$19</f>
        <v>0.90659828385442354</v>
      </c>
      <c r="D93" s="21">
        <f t="shared" si="45"/>
        <v>3.1489412734246116</v>
      </c>
      <c r="E93" s="19">
        <f t="shared" si="28"/>
        <v>2.3222280777467641</v>
      </c>
      <c r="F93" s="19">
        <f t="shared" si="29"/>
        <v>2.4001076779151003</v>
      </c>
      <c r="G93" s="19">
        <f t="shared" si="30"/>
        <v>3.3409760053564233</v>
      </c>
      <c r="H93" s="19">
        <f t="shared" si="31"/>
        <v>3.3432339256481427</v>
      </c>
      <c r="I93" s="19">
        <f t="shared" si="44"/>
        <v>5.4032063444818466</v>
      </c>
      <c r="J93" s="19">
        <f t="shared" si="33"/>
        <v>7.7671091201926536</v>
      </c>
      <c r="K93" s="19">
        <f t="shared" si="34"/>
        <v>4.8031896520045061</v>
      </c>
      <c r="L93" s="19">
        <f t="shared" si="35"/>
        <v>543.69763841348583</v>
      </c>
      <c r="M93" s="19">
        <f t="shared" si="36"/>
        <v>4.9215118702434593</v>
      </c>
      <c r="N93" s="19">
        <f t="shared" si="37"/>
        <v>9.1179107063131166</v>
      </c>
      <c r="O93" s="19">
        <f t="shared" si="38"/>
        <v>6.2910315805206993</v>
      </c>
      <c r="P93" s="19">
        <f t="shared" si="39"/>
        <v>12.157214275084156</v>
      </c>
      <c r="Q93" s="19">
        <f t="shared" si="40"/>
        <v>7.1897503777379406</v>
      </c>
      <c r="R93" s="19">
        <f t="shared" si="41"/>
        <v>3.4585178541187682</v>
      </c>
      <c r="S93" s="19">
        <f t="shared" si="42"/>
        <v>2.791180767516019</v>
      </c>
      <c r="T93" s="19">
        <f t="shared" si="43"/>
        <v>5.0650888622417307</v>
      </c>
    </row>
  </sheetData>
  <hyperlinks>
    <hyperlink ref="AB2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abSelected="1" workbookViewId="0">
      <selection activeCell="H4" sqref="H4"/>
    </sheetView>
  </sheetViews>
  <sheetFormatPr defaultColWidth="8.77734375" defaultRowHeight="14.4"/>
  <cols>
    <col min="1" max="2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2945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2946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2947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2948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2949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2950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2951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2952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2953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2954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2955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2956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2957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2958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2959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2960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2961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2962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2963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2964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2965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2966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2967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2968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2969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3"/>
      <c r="B30" s="43"/>
      <c r="C30" s="43"/>
      <c r="D30" s="44"/>
      <c r="E30" s="45"/>
      <c r="F30" s="46"/>
      <c r="G30" s="46"/>
      <c r="H30" s="47"/>
      <c r="I30" s="47"/>
      <c r="J30" s="47"/>
      <c r="K30" s="43"/>
    </row>
    <row r="31" spans="1:11">
      <c r="A31" s="43"/>
      <c r="B31" s="43"/>
      <c r="C31" s="43"/>
      <c r="D31" s="44"/>
      <c r="E31" s="45"/>
      <c r="F31" s="46"/>
      <c r="G31" s="46"/>
      <c r="H31" s="47"/>
      <c r="I31" s="47"/>
      <c r="J31" s="47"/>
      <c r="K31" s="43"/>
    </row>
    <row r="32" spans="1:11">
      <c r="A32" s="43"/>
      <c r="B32" s="43"/>
      <c r="C32" s="43"/>
      <c r="D32" s="44"/>
      <c r="E32" s="45"/>
      <c r="F32" s="46"/>
      <c r="G32" s="46"/>
      <c r="H32" s="47"/>
      <c r="I32" s="47"/>
      <c r="J32" s="47"/>
      <c r="K32" s="43"/>
    </row>
    <row r="33" spans="1:11">
      <c r="A33" s="43"/>
      <c r="B33" s="43"/>
      <c r="C33" s="43"/>
      <c r="D33" s="44"/>
      <c r="E33" s="45"/>
      <c r="F33" s="46"/>
      <c r="G33" s="46"/>
      <c r="H33" s="47"/>
      <c r="I33" s="47"/>
      <c r="J33" s="47"/>
      <c r="K33" s="43"/>
    </row>
    <row r="34" spans="1:11">
      <c r="A34" s="43"/>
      <c r="B34" s="43"/>
      <c r="C34" s="43"/>
      <c r="D34" s="44"/>
      <c r="E34" s="45"/>
      <c r="F34" s="46"/>
      <c r="G34" s="46"/>
      <c r="H34" s="47"/>
      <c r="I34" s="47"/>
      <c r="J34" s="47"/>
      <c r="K34" s="43"/>
    </row>
    <row r="35" spans="1:11">
      <c r="A35" s="43"/>
      <c r="B35" s="43"/>
      <c r="C35" s="43"/>
      <c r="D35" s="44"/>
      <c r="E35" s="45"/>
      <c r="F35" s="46"/>
      <c r="G35" s="46"/>
      <c r="H35" s="47"/>
      <c r="I35" s="47"/>
      <c r="J35" s="47"/>
      <c r="K35" s="43"/>
    </row>
    <row r="36" spans="1:11">
      <c r="A36" s="43"/>
      <c r="B36" s="43"/>
      <c r="C36" s="43"/>
      <c r="D36" s="44"/>
      <c r="E36" s="45"/>
      <c r="F36" s="46"/>
      <c r="G36" s="46"/>
      <c r="H36" s="47"/>
      <c r="I36" s="47"/>
      <c r="J36" s="47"/>
      <c r="K36" s="43"/>
    </row>
    <row r="37" spans="1:11">
      <c r="A37" s="43"/>
      <c r="B37" s="43"/>
      <c r="C37" s="43"/>
      <c r="D37" s="44"/>
      <c r="E37" s="45"/>
      <c r="F37" s="46"/>
      <c r="G37" s="46"/>
      <c r="H37" s="47"/>
      <c r="I37" s="47"/>
      <c r="J37" s="47"/>
      <c r="K37" s="43"/>
    </row>
    <row r="38" spans="1:11">
      <c r="A38" s="43"/>
      <c r="B38" s="43"/>
      <c r="C38" s="43"/>
      <c r="D38" s="44"/>
      <c r="E38" s="45"/>
      <c r="F38" s="46"/>
      <c r="G38" s="46"/>
      <c r="H38" s="47"/>
      <c r="I38" s="47"/>
      <c r="J38" s="47"/>
      <c r="K38" s="43"/>
    </row>
    <row r="39" spans="1:11">
      <c r="A39" s="43"/>
      <c r="B39" s="43"/>
      <c r="C39" s="43"/>
      <c r="D39" s="44"/>
      <c r="E39" s="45"/>
      <c r="F39" s="46"/>
      <c r="G39" s="46"/>
      <c r="H39" s="47"/>
      <c r="I39" s="47"/>
      <c r="J39" s="47"/>
      <c r="K39" s="43"/>
    </row>
    <row r="40" spans="1:11">
      <c r="A40" s="43"/>
      <c r="B40" s="43"/>
      <c r="C40" s="43"/>
      <c r="D40" s="44"/>
      <c r="E40" s="45"/>
      <c r="F40" s="46"/>
      <c r="G40" s="46"/>
      <c r="H40" s="47"/>
      <c r="I40" s="47"/>
      <c r="J40" s="47"/>
      <c r="K40" s="43"/>
    </row>
    <row r="41" spans="1:11">
      <c r="A41" s="43"/>
      <c r="B41" s="43"/>
      <c r="C41" s="43"/>
      <c r="D41" s="44"/>
      <c r="E41" s="45"/>
      <c r="F41" s="46"/>
      <c r="G41" s="46"/>
      <c r="H41" s="47"/>
      <c r="I41" s="47"/>
      <c r="J41" s="47"/>
      <c r="K41" s="43"/>
    </row>
    <row r="42" spans="1:11">
      <c r="A42" s="43"/>
      <c r="B42" s="43"/>
      <c r="C42" s="43"/>
      <c r="D42" s="44"/>
      <c r="E42" s="45"/>
      <c r="F42" s="46"/>
      <c r="G42" s="46"/>
      <c r="H42" s="47"/>
      <c r="I42" s="47"/>
      <c r="J42" s="47"/>
      <c r="K42" s="43"/>
    </row>
    <row r="43" spans="1:11">
      <c r="A43" s="43"/>
      <c r="B43" s="43"/>
      <c r="C43" s="43"/>
      <c r="D43" s="44"/>
      <c r="E43" s="45"/>
      <c r="F43" s="46"/>
      <c r="G43" s="46"/>
      <c r="H43" s="47"/>
      <c r="I43" s="47"/>
      <c r="J43" s="47"/>
      <c r="K43" s="43"/>
    </row>
    <row r="44" spans="1:11">
      <c r="A44" s="43"/>
      <c r="B44" s="43"/>
      <c r="C44" s="43"/>
      <c r="D44" s="44"/>
      <c r="E44" s="45"/>
      <c r="F44" s="46"/>
      <c r="G44" s="46"/>
      <c r="H44" s="47"/>
      <c r="I44" s="47"/>
      <c r="J44" s="47"/>
      <c r="K44" s="43"/>
    </row>
    <row r="45" spans="1:11">
      <c r="A45" s="43"/>
      <c r="B45" s="43"/>
      <c r="C45" s="43"/>
      <c r="D45" s="44"/>
      <c r="E45" s="45"/>
      <c r="F45" s="46"/>
      <c r="G45" s="46"/>
      <c r="H45" s="47"/>
      <c r="I45" s="47"/>
      <c r="J45" s="47"/>
      <c r="K45" s="43"/>
    </row>
    <row r="46" spans="1:11">
      <c r="A46" s="43"/>
      <c r="B46" s="43"/>
      <c r="C46" s="43"/>
      <c r="D46" s="44"/>
      <c r="E46" s="45"/>
      <c r="F46" s="46"/>
      <c r="G46" s="46"/>
      <c r="H46" s="47"/>
      <c r="I46" s="47"/>
      <c r="J46" s="47"/>
      <c r="K46" s="43"/>
    </row>
    <row r="47" spans="1:11">
      <c r="A47" s="43"/>
      <c r="B47" s="43"/>
      <c r="C47" s="43"/>
      <c r="D47" s="44"/>
      <c r="E47" s="45"/>
      <c r="F47" s="46"/>
      <c r="G47" s="46"/>
      <c r="H47" s="47"/>
      <c r="I47" s="47"/>
      <c r="J47" s="47"/>
      <c r="K47" s="43"/>
    </row>
    <row r="48" spans="1:11">
      <c r="A48" s="43"/>
      <c r="B48" s="43"/>
      <c r="C48" s="43"/>
      <c r="D48" s="44"/>
      <c r="E48" s="45"/>
      <c r="F48" s="46"/>
      <c r="G48" s="46"/>
      <c r="H48" s="47"/>
      <c r="I48" s="47"/>
      <c r="J48" s="47"/>
      <c r="K48" s="43"/>
    </row>
    <row r="49" spans="1:11">
      <c r="A49" s="43"/>
      <c r="B49" s="43"/>
      <c r="C49" s="43"/>
      <c r="D49" s="44"/>
      <c r="E49" s="45"/>
      <c r="F49" s="46"/>
      <c r="G49" s="46"/>
      <c r="H49" s="47"/>
      <c r="I49" s="47"/>
      <c r="J49" s="47"/>
      <c r="K49" s="43"/>
    </row>
    <row r="50" spans="1:11">
      <c r="A50" s="43"/>
      <c r="B50" s="43"/>
      <c r="C50" s="43"/>
      <c r="D50" s="44"/>
      <c r="E50" s="45"/>
      <c r="F50" s="46"/>
      <c r="G50" s="46"/>
      <c r="H50" s="47"/>
      <c r="I50" s="47"/>
      <c r="J50" s="47"/>
      <c r="K50" s="43"/>
    </row>
    <row r="51" spans="1:11">
      <c r="A51" s="43"/>
      <c r="B51" s="43"/>
      <c r="C51" s="43"/>
      <c r="D51" s="44"/>
      <c r="E51" s="45"/>
      <c r="F51" s="46"/>
      <c r="G51" s="46"/>
      <c r="H51" s="47"/>
      <c r="I51" s="47"/>
      <c r="J51" s="47"/>
      <c r="K51" s="43"/>
    </row>
    <row r="52" spans="1:11">
      <c r="A52" s="43"/>
      <c r="B52" s="43"/>
      <c r="C52" s="43"/>
      <c r="D52" s="44"/>
      <c r="E52" s="45"/>
      <c r="F52" s="46"/>
      <c r="G52" s="46"/>
      <c r="H52" s="47"/>
      <c r="I52" s="47"/>
      <c r="J52" s="47"/>
      <c r="K52" s="43"/>
    </row>
    <row r="53" spans="1:11">
      <c r="A53" s="43"/>
      <c r="B53" s="43"/>
      <c r="C53" s="43"/>
      <c r="D53" s="44"/>
      <c r="E53" s="45"/>
      <c r="F53" s="46"/>
      <c r="G53" s="46"/>
      <c r="H53" s="47"/>
      <c r="I53" s="47"/>
      <c r="J53" s="47"/>
      <c r="K53" s="43"/>
    </row>
    <row r="54" spans="1:11">
      <c r="A54" s="43"/>
      <c r="B54" s="43"/>
      <c r="C54" s="43"/>
      <c r="D54" s="44"/>
      <c r="E54" s="45"/>
      <c r="F54" s="46"/>
      <c r="G54" s="46"/>
      <c r="H54" s="47"/>
      <c r="I54" s="47"/>
      <c r="J54" s="47"/>
      <c r="K54" s="43"/>
    </row>
    <row r="55" spans="1:11">
      <c r="A55" s="43"/>
      <c r="B55" s="43"/>
      <c r="C55" s="43"/>
      <c r="D55" s="44"/>
      <c r="E55" s="45"/>
      <c r="F55" s="46"/>
      <c r="G55" s="46"/>
      <c r="H55" s="47"/>
      <c r="I55" s="47"/>
      <c r="J55" s="47"/>
      <c r="K55" s="43"/>
    </row>
    <row r="56" spans="1:11">
      <c r="A56" s="43"/>
      <c r="B56" s="43"/>
      <c r="C56" s="43"/>
      <c r="D56" s="44"/>
      <c r="E56" s="45"/>
      <c r="F56" s="46"/>
      <c r="G56" s="46"/>
      <c r="H56" s="47"/>
      <c r="I56" s="47"/>
      <c r="J56" s="47"/>
      <c r="K56" s="43"/>
    </row>
    <row r="57" spans="1:11">
      <c r="A57" s="43"/>
      <c r="B57" s="43"/>
      <c r="C57" s="43"/>
      <c r="D57" s="44"/>
      <c r="E57" s="45"/>
      <c r="F57" s="46"/>
      <c r="G57" s="46"/>
      <c r="H57" s="47"/>
      <c r="I57" s="47"/>
      <c r="J57" s="47"/>
      <c r="K57" s="43"/>
    </row>
    <row r="58" spans="1:11">
      <c r="A58" s="43"/>
      <c r="B58" s="43"/>
      <c r="C58" s="43"/>
      <c r="D58" s="44"/>
      <c r="E58" s="45"/>
      <c r="F58" s="46"/>
      <c r="G58" s="46"/>
      <c r="H58" s="47"/>
      <c r="I58" s="47"/>
      <c r="J58" s="47"/>
      <c r="K58" s="43"/>
    </row>
    <row r="59" spans="1:11">
      <c r="A59" s="43"/>
      <c r="B59" s="43"/>
      <c r="C59" s="43"/>
      <c r="D59" s="44"/>
      <c r="E59" s="45"/>
      <c r="F59" s="46"/>
      <c r="G59" s="46"/>
      <c r="H59" s="47"/>
      <c r="I59" s="47"/>
      <c r="J59" s="47"/>
      <c r="K59" s="43"/>
    </row>
    <row r="60" spans="1:11">
      <c r="A60" s="43"/>
      <c r="B60" s="43"/>
      <c r="C60" s="43"/>
      <c r="D60" s="44"/>
      <c r="E60" s="45"/>
      <c r="F60" s="46"/>
      <c r="G60" s="46"/>
      <c r="H60" s="47"/>
      <c r="I60" s="47"/>
      <c r="J60" s="47"/>
      <c r="K60" s="43"/>
    </row>
    <row r="61" spans="1:11">
      <c r="A61" s="43"/>
      <c r="B61" s="43"/>
      <c r="C61" s="43"/>
      <c r="D61" s="44"/>
      <c r="E61" s="45"/>
      <c r="F61" s="46"/>
      <c r="G61" s="46"/>
      <c r="H61" s="47"/>
      <c r="I61" s="47"/>
      <c r="J61" s="47"/>
      <c r="K61" s="43"/>
    </row>
    <row r="62" spans="1:11">
      <c r="A62" s="43"/>
      <c r="B62" s="43"/>
      <c r="C62" s="43"/>
      <c r="D62" s="44"/>
      <c r="E62" s="45"/>
      <c r="F62" s="46"/>
      <c r="G62" s="46"/>
      <c r="H62" s="47"/>
      <c r="I62" s="47"/>
      <c r="J62" s="47"/>
      <c r="K62" s="43"/>
    </row>
    <row r="63" spans="1:11">
      <c r="A63" s="43"/>
      <c r="B63" s="43"/>
      <c r="C63" s="43"/>
      <c r="D63" s="44"/>
      <c r="E63" s="45"/>
      <c r="F63" s="46"/>
      <c r="G63" s="46"/>
      <c r="H63" s="47"/>
      <c r="I63" s="47"/>
      <c r="J63" s="47"/>
      <c r="K63" s="43"/>
    </row>
    <row r="64" spans="1:11">
      <c r="A64" s="43"/>
      <c r="B64" s="43"/>
      <c r="C64" s="43"/>
      <c r="D64" s="44"/>
      <c r="E64" s="45"/>
      <c r="F64" s="46"/>
      <c r="G64" s="46"/>
      <c r="H64" s="47"/>
      <c r="I64" s="47"/>
      <c r="J64" s="47"/>
      <c r="K64" s="43"/>
    </row>
    <row r="65" spans="1:11">
      <c r="A65" s="43"/>
      <c r="B65" s="43"/>
      <c r="C65" s="43"/>
      <c r="D65" s="44"/>
      <c r="E65" s="45"/>
      <c r="F65" s="46"/>
      <c r="G65" s="46"/>
      <c r="H65" s="47"/>
      <c r="I65" s="47"/>
      <c r="J65" s="47"/>
      <c r="K65" s="43"/>
    </row>
    <row r="66" spans="1:11">
      <c r="A66" s="43"/>
      <c r="B66" s="43"/>
      <c r="C66" s="43"/>
      <c r="D66" s="44"/>
      <c r="E66" s="45"/>
      <c r="F66" s="46"/>
      <c r="G66" s="46"/>
      <c r="H66" s="47"/>
      <c r="I66" s="47"/>
      <c r="J66" s="47"/>
      <c r="K66" s="43"/>
    </row>
    <row r="67" spans="1:11">
      <c r="A67" s="43"/>
      <c r="B67" s="43"/>
      <c r="C67" s="43"/>
      <c r="D67" s="44"/>
      <c r="E67" s="45"/>
      <c r="F67" s="46"/>
      <c r="G67" s="46"/>
      <c r="H67" s="47"/>
      <c r="I67" s="47"/>
      <c r="J67" s="47"/>
      <c r="K67" s="43"/>
    </row>
    <row r="68" spans="1:11">
      <c r="A68" s="43"/>
      <c r="B68" s="43"/>
      <c r="C68" s="43"/>
      <c r="D68" s="44"/>
      <c r="E68" s="45"/>
      <c r="F68" s="46"/>
      <c r="G68" s="46"/>
      <c r="H68" s="47"/>
      <c r="I68" s="47"/>
      <c r="J68" s="47"/>
      <c r="K68" s="43"/>
    </row>
    <row r="69" spans="1:11">
      <c r="A69" s="43"/>
      <c r="B69" s="43"/>
      <c r="C69" s="43"/>
      <c r="D69" s="44"/>
      <c r="E69" s="45"/>
      <c r="F69" s="46"/>
      <c r="G69" s="46"/>
      <c r="H69" s="47"/>
      <c r="I69" s="47"/>
      <c r="J69" s="47"/>
      <c r="K69" s="43"/>
    </row>
    <row r="70" spans="1:11">
      <c r="A70" s="43"/>
      <c r="B70" s="43"/>
      <c r="C70" s="43"/>
      <c r="D70" s="44"/>
      <c r="E70" s="45"/>
      <c r="F70" s="46"/>
      <c r="G70" s="46"/>
      <c r="H70" s="47"/>
      <c r="I70" s="47"/>
      <c r="J70" s="47"/>
      <c r="K70" s="43"/>
    </row>
    <row r="71" spans="1:11">
      <c r="A71" s="43"/>
      <c r="B71" s="43"/>
      <c r="C71" s="43"/>
      <c r="D71" s="44"/>
      <c r="E71" s="45"/>
      <c r="F71" s="46"/>
      <c r="G71" s="46"/>
      <c r="H71" s="47"/>
      <c r="I71" s="47"/>
      <c r="J71" s="47"/>
      <c r="K71" s="43"/>
    </row>
    <row r="72" spans="1:11">
      <c r="A72" s="43"/>
      <c r="B72" s="43"/>
      <c r="C72" s="43"/>
      <c r="D72" s="44"/>
      <c r="E72" s="45"/>
      <c r="F72" s="46"/>
      <c r="G72" s="46"/>
      <c r="H72" s="47"/>
      <c r="I72" s="47"/>
      <c r="J72" s="47"/>
      <c r="K72" s="43"/>
    </row>
    <row r="73" spans="1:11">
      <c r="A73" s="43"/>
      <c r="B73" s="43"/>
      <c r="C73" s="43"/>
      <c r="D73" s="44"/>
      <c r="E73" s="45"/>
      <c r="F73" s="46"/>
      <c r="G73" s="46"/>
      <c r="H73" s="47"/>
      <c r="I73" s="47"/>
      <c r="J73" s="47"/>
      <c r="K73" s="43"/>
    </row>
    <row r="74" spans="1:11">
      <c r="A74" s="43"/>
      <c r="B74" s="43"/>
      <c r="C74" s="43"/>
      <c r="D74" s="44"/>
      <c r="E74" s="45"/>
      <c r="F74" s="46"/>
      <c r="G74" s="46"/>
      <c r="H74" s="47"/>
      <c r="I74" s="47"/>
      <c r="J74" s="47"/>
      <c r="K74" s="43"/>
    </row>
    <row r="75" spans="1:11">
      <c r="A75" s="43"/>
      <c r="B75" s="43"/>
      <c r="C75" s="43"/>
      <c r="D75" s="44"/>
      <c r="E75" s="45"/>
      <c r="F75" s="46"/>
      <c r="G75" s="46"/>
      <c r="H75" s="47"/>
      <c r="I75" s="47"/>
      <c r="J75" s="47"/>
      <c r="K75" s="43"/>
    </row>
    <row r="76" spans="1:11">
      <c r="A76" s="43"/>
      <c r="B76" s="43"/>
      <c r="C76" s="43"/>
      <c r="D76" s="44"/>
      <c r="E76" s="45"/>
      <c r="F76" s="46"/>
      <c r="G76" s="46"/>
      <c r="H76" s="47"/>
      <c r="I76" s="47"/>
      <c r="J76" s="47"/>
      <c r="K76" s="43"/>
    </row>
    <row r="77" spans="1:11">
      <c r="A77" s="43"/>
      <c r="B77" s="43"/>
      <c r="C77" s="43"/>
      <c r="D77" s="44"/>
      <c r="E77" s="45"/>
      <c r="F77" s="46"/>
      <c r="G77" s="46"/>
      <c r="H77" s="47"/>
      <c r="I77" s="47"/>
      <c r="J77" s="47"/>
      <c r="K77" s="43"/>
    </row>
    <row r="78" spans="1:11">
      <c r="A78" s="43"/>
      <c r="B78" s="43"/>
      <c r="C78" s="43"/>
      <c r="D78" s="44"/>
      <c r="E78" s="45"/>
      <c r="F78" s="46"/>
      <c r="G78" s="46"/>
      <c r="H78" s="47"/>
      <c r="I78" s="47"/>
      <c r="J78" s="47"/>
      <c r="K78" s="43"/>
    </row>
    <row r="79" spans="1:11">
      <c r="A79" s="43"/>
      <c r="B79" s="43"/>
      <c r="C79" s="43"/>
      <c r="D79" s="44"/>
      <c r="E79" s="45"/>
      <c r="F79" s="46"/>
      <c r="G79" s="46"/>
      <c r="H79" s="47"/>
      <c r="I79" s="47"/>
      <c r="J79" s="47"/>
      <c r="K79" s="43"/>
    </row>
    <row r="80" spans="1:11">
      <c r="A80" s="43"/>
      <c r="B80" s="43"/>
      <c r="C80" s="43"/>
      <c r="D80" s="44"/>
      <c r="E80" s="45"/>
      <c r="F80" s="46"/>
      <c r="G80" s="46"/>
      <c r="H80" s="47"/>
      <c r="I80" s="47"/>
      <c r="J80" s="47"/>
      <c r="K80" s="43"/>
    </row>
    <row r="81" spans="1:11">
      <c r="A81" s="43"/>
      <c r="B81" s="43"/>
      <c r="C81" s="43"/>
      <c r="D81" s="44"/>
      <c r="E81" s="45"/>
      <c r="F81" s="46"/>
      <c r="G81" s="46"/>
      <c r="H81" s="47"/>
      <c r="I81" s="47"/>
      <c r="J81" s="47"/>
      <c r="K81" s="43"/>
    </row>
    <row r="82" spans="1:11">
      <c r="A82" s="43"/>
      <c r="B82" s="43"/>
      <c r="C82" s="43"/>
      <c r="D82" s="44"/>
      <c r="E82" s="45"/>
      <c r="F82" s="46"/>
      <c r="G82" s="46"/>
      <c r="H82" s="47"/>
      <c r="I82" s="47"/>
      <c r="J82" s="47"/>
      <c r="K82" s="43"/>
    </row>
    <row r="83" spans="1:11">
      <c r="A83" s="43"/>
      <c r="B83" s="43"/>
      <c r="C83" s="43"/>
      <c r="D83" s="44"/>
      <c r="E83" s="45"/>
      <c r="F83" s="46"/>
      <c r="G83" s="46"/>
      <c r="H83" s="47"/>
      <c r="I83" s="47"/>
      <c r="J83" s="47"/>
      <c r="K83" s="43"/>
    </row>
    <row r="84" spans="1:11">
      <c r="A84" s="43"/>
      <c r="B84" s="43"/>
      <c r="C84" s="43"/>
      <c r="D84" s="44"/>
      <c r="E84" s="45"/>
      <c r="F84" s="46"/>
      <c r="G84" s="46"/>
      <c r="H84" s="47"/>
      <c r="I84" s="47"/>
      <c r="J84" s="47"/>
      <c r="K84" s="43"/>
    </row>
    <row r="85" spans="1:11">
      <c r="A85" s="43"/>
      <c r="B85" s="43"/>
      <c r="C85" s="43"/>
      <c r="D85" s="44"/>
      <c r="E85" s="45"/>
      <c r="F85" s="46"/>
      <c r="G85" s="46"/>
      <c r="H85" s="47"/>
      <c r="I85" s="47"/>
      <c r="J85" s="47"/>
      <c r="K85" s="43"/>
    </row>
    <row r="86" spans="1:11">
      <c r="A86" s="43"/>
      <c r="B86" s="43"/>
      <c r="C86" s="43"/>
      <c r="D86" s="44"/>
      <c r="E86" s="45"/>
      <c r="F86" s="46"/>
      <c r="G86" s="46"/>
      <c r="H86" s="47"/>
      <c r="I86" s="47"/>
      <c r="J86" s="47"/>
      <c r="K86" s="43"/>
    </row>
    <row r="87" spans="1:11">
      <c r="A87" s="43"/>
      <c r="B87" s="43"/>
      <c r="C87" s="43"/>
      <c r="D87" s="44"/>
      <c r="E87" s="45"/>
      <c r="F87" s="46"/>
      <c r="G87" s="46"/>
      <c r="H87" s="47"/>
      <c r="I87" s="47"/>
      <c r="J87" s="47"/>
      <c r="K87" s="43"/>
    </row>
    <row r="88" spans="1:11">
      <c r="A88" s="43"/>
      <c r="B88" s="43"/>
      <c r="C88" s="43"/>
      <c r="D88" s="44"/>
      <c r="E88" s="45"/>
      <c r="F88" s="46"/>
      <c r="G88" s="46"/>
      <c r="H88" s="47"/>
      <c r="I88" s="47"/>
      <c r="J88" s="47"/>
      <c r="K88" s="43"/>
    </row>
    <row r="89" spans="1:11">
      <c r="A89" s="43"/>
      <c r="B89" s="43"/>
      <c r="C89" s="43"/>
      <c r="D89" s="44"/>
      <c r="E89" s="45"/>
      <c r="F89" s="46"/>
      <c r="G89" s="46"/>
      <c r="H89" s="47"/>
      <c r="I89" s="47"/>
      <c r="J89" s="47"/>
      <c r="K89" s="43"/>
    </row>
    <row r="90" spans="1:11">
      <c r="A90" s="43"/>
      <c r="B90" s="43"/>
      <c r="C90" s="43"/>
      <c r="D90" s="44"/>
      <c r="E90" s="45"/>
      <c r="F90" s="46"/>
      <c r="G90" s="46"/>
      <c r="H90" s="47"/>
      <c r="I90" s="47"/>
      <c r="J90" s="47"/>
      <c r="K90" s="43"/>
    </row>
    <row r="91" spans="1:11">
      <c r="A91" s="43"/>
      <c r="B91" s="43"/>
      <c r="C91" s="43"/>
      <c r="D91" s="44"/>
      <c r="E91" s="45"/>
      <c r="F91" s="46"/>
      <c r="G91" s="46"/>
      <c r="H91" s="47"/>
      <c r="I91" s="47"/>
      <c r="J91" s="47"/>
      <c r="K91" s="43"/>
    </row>
    <row r="92" spans="1:11">
      <c r="A92" s="43"/>
      <c r="B92" s="43"/>
      <c r="C92" s="43"/>
      <c r="D92" s="44"/>
      <c r="E92" s="45"/>
      <c r="F92" s="46"/>
      <c r="G92" s="46"/>
      <c r="H92" s="47"/>
      <c r="I92" s="47"/>
      <c r="J92" s="47"/>
      <c r="K92" s="43"/>
    </row>
    <row r="93" spans="1:11">
      <c r="A93" s="43"/>
      <c r="B93" s="43"/>
      <c r="C93" s="43"/>
      <c r="D93" s="44"/>
      <c r="E93" s="45"/>
      <c r="F93" s="46"/>
      <c r="G93" s="46"/>
      <c r="H93" s="47"/>
      <c r="I93" s="47"/>
      <c r="J93" s="47"/>
      <c r="K93" s="43"/>
    </row>
    <row r="94" spans="1:11">
      <c r="A94" s="43"/>
      <c r="B94" s="43"/>
      <c r="C94" s="43"/>
      <c r="D94" s="44"/>
      <c r="E94" s="45"/>
      <c r="F94" s="46"/>
      <c r="G94" s="46"/>
      <c r="H94" s="47"/>
      <c r="I94" s="47"/>
      <c r="J94" s="47"/>
      <c r="K94" s="43"/>
    </row>
    <row r="95" spans="1:11">
      <c r="A95" s="43"/>
      <c r="B95" s="43"/>
      <c r="C95" s="43"/>
      <c r="D95" s="44"/>
      <c r="E95" s="45"/>
      <c r="F95" s="46"/>
      <c r="G95" s="46"/>
      <c r="H95" s="47"/>
      <c r="I95" s="47"/>
      <c r="J95" s="47"/>
      <c r="K95" s="4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F5" sqref="F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2971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40.465338760825503</v>
      </c>
      <c r="H5" s="13">
        <v>0.53585717258975196</v>
      </c>
      <c r="I5" s="13">
        <v>1.6950253537601401</v>
      </c>
      <c r="J5" s="16" t="str">
        <f>A5</f>
        <v>RHUDB</v>
      </c>
    </row>
    <row r="6" spans="1:10">
      <c r="A6" s="16" t="s">
        <v>2972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65.649575686091296</v>
      </c>
      <c r="H6" s="13">
        <v>2.7098309264301701</v>
      </c>
      <c r="I6" s="13">
        <v>8.5842850487173905</v>
      </c>
      <c r="J6" s="16" t="str">
        <f t="shared" ref="J6:J15" si="0">A6</f>
        <v>RHRDB</v>
      </c>
    </row>
    <row r="7" spans="1:10">
      <c r="A7" s="16" t="s">
        <v>2973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49.657910149698999</v>
      </c>
      <c r="H7" s="13">
        <v>0.65758864609566403</v>
      </c>
      <c r="I7" s="13">
        <v>2.0800867926989701</v>
      </c>
      <c r="J7" s="16" t="str">
        <f t="shared" si="0"/>
        <v>RHUMB</v>
      </c>
    </row>
    <row r="8" spans="1:10">
      <c r="A8" s="16" t="s">
        <v>2974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3.3825754033842999</v>
      </c>
      <c r="H8" s="13">
        <v>0.13962325488441499</v>
      </c>
      <c r="I8" s="13">
        <v>0.44230280482350398</v>
      </c>
      <c r="J8" s="16" t="str">
        <f t="shared" si="0"/>
        <v>RHRMB</v>
      </c>
    </row>
    <row r="9" spans="1:10">
      <c r="A9" s="16" t="s">
        <v>2975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40.465338760825503</v>
      </c>
      <c r="H9" s="13">
        <v>0.53585717258975196</v>
      </c>
      <c r="I9" s="13">
        <v>1.6950253537601401</v>
      </c>
      <c r="J9" s="16" t="str">
        <f t="shared" si="0"/>
        <v>RCUDB</v>
      </c>
    </row>
    <row r="10" spans="1:10">
      <c r="A10" s="16" t="s">
        <v>2976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65.649575686091296</v>
      </c>
      <c r="H10" s="13">
        <v>2.7098309264301701</v>
      </c>
      <c r="I10" s="13">
        <v>8.5842850487173905</v>
      </c>
      <c r="J10" s="16" t="str">
        <f t="shared" si="0"/>
        <v>RCRDB</v>
      </c>
    </row>
    <row r="11" spans="1:10">
      <c r="A11" s="16" t="s">
        <v>2977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49.657910149698999</v>
      </c>
      <c r="H11" s="13">
        <v>0.65758864609566403</v>
      </c>
      <c r="I11" s="13">
        <v>2.0800867926989701</v>
      </c>
      <c r="J11" s="16" t="str">
        <f t="shared" si="0"/>
        <v>RCUMB</v>
      </c>
    </row>
    <row r="12" spans="1:10">
      <c r="A12" s="16" t="s">
        <v>2978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3.3825754033842999</v>
      </c>
      <c r="H12" s="13">
        <v>0.13962325488441499</v>
      </c>
      <c r="I12" s="13">
        <v>0.44230280482350398</v>
      </c>
      <c r="J12" s="16" t="str">
        <f t="shared" si="0"/>
        <v>RCRMB</v>
      </c>
    </row>
    <row r="13" spans="1:10">
      <c r="A13" s="16" t="s">
        <v>2979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21.829041917451399</v>
      </c>
      <c r="H13" s="13">
        <v>0.55450605865754099</v>
      </c>
      <c r="I13" s="13">
        <v>1.75582384207283</v>
      </c>
      <c r="J13" s="16" t="str">
        <f t="shared" si="0"/>
        <v>RWDEM</v>
      </c>
    </row>
    <row r="14" spans="1:10">
      <c r="A14" s="16" t="s">
        <v>2980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21.235047748892899</v>
      </c>
      <c r="H14" s="13">
        <v>0.53941728991915605</v>
      </c>
      <c r="I14" s="13">
        <v>1.7080457890024601</v>
      </c>
      <c r="J14" s="16" t="str">
        <f t="shared" si="0"/>
        <v>RADEM</v>
      </c>
    </row>
    <row r="15" spans="1:10">
      <c r="A15" s="16" t="s">
        <v>2981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4.7353184813817197</v>
      </c>
      <c r="H15" s="13">
        <v>0.12028758740437399</v>
      </c>
      <c r="I15" s="13">
        <v>0.38088639532874402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3073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3074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3075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3076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3077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3078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3079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3080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3081</v>
      </c>
      <c r="C5" s="16" t="s">
        <v>9</v>
      </c>
      <c r="D5" s="17" t="s">
        <v>10</v>
      </c>
      <c r="E5" s="48" t="s">
        <v>11</v>
      </c>
      <c r="F5" s="48">
        <v>2019</v>
      </c>
      <c r="G5" s="13">
        <v>39.988840562999997</v>
      </c>
      <c r="H5" s="13">
        <v>0</v>
      </c>
      <c r="I5" s="13">
        <v>0</v>
      </c>
      <c r="J5" s="16" t="s">
        <v>3081</v>
      </c>
    </row>
    <row r="6" spans="1:10">
      <c r="A6" s="16" t="s">
        <v>3082</v>
      </c>
      <c r="C6" s="16" t="s">
        <v>9</v>
      </c>
      <c r="D6" s="17" t="s">
        <v>10</v>
      </c>
      <c r="E6" s="48" t="s">
        <v>11</v>
      </c>
      <c r="F6" s="48">
        <v>2019</v>
      </c>
      <c r="G6" s="13">
        <v>1.6616629512000001</v>
      </c>
      <c r="H6" s="13">
        <v>0</v>
      </c>
      <c r="I6" s="13">
        <v>0</v>
      </c>
      <c r="J6" s="16" t="s">
        <v>3082</v>
      </c>
    </row>
    <row r="7" spans="1:10">
      <c r="A7" s="16" t="s">
        <v>3083</v>
      </c>
      <c r="C7" s="16" t="s">
        <v>9</v>
      </c>
      <c r="D7" s="17" t="s">
        <v>10</v>
      </c>
      <c r="E7" s="48" t="s">
        <v>11</v>
      </c>
      <c r="F7" s="48">
        <v>2019</v>
      </c>
      <c r="G7" s="13">
        <v>0.54008711553241096</v>
      </c>
      <c r="H7" s="13">
        <v>0</v>
      </c>
      <c r="I7" s="13">
        <v>0</v>
      </c>
      <c r="J7" s="16" t="s">
        <v>3083</v>
      </c>
    </row>
    <row r="8" spans="1:10">
      <c r="A8" s="16" t="s">
        <v>3084</v>
      </c>
      <c r="C8" s="16" t="s">
        <v>9</v>
      </c>
      <c r="D8" s="17" t="s">
        <v>10</v>
      </c>
      <c r="E8" s="48" t="s">
        <v>11</v>
      </c>
      <c r="F8" s="48">
        <v>2019</v>
      </c>
      <c r="G8" s="13">
        <v>3.9786352912990801</v>
      </c>
      <c r="H8" s="13">
        <v>0</v>
      </c>
      <c r="I8" s="13">
        <v>0</v>
      </c>
      <c r="J8" s="16" t="s">
        <v>3084</v>
      </c>
    </row>
    <row r="9" spans="1:10">
      <c r="A9" s="16" t="s">
        <v>3085</v>
      </c>
      <c r="C9" s="16" t="s">
        <v>9</v>
      </c>
      <c r="D9" s="17" t="s">
        <v>10</v>
      </c>
      <c r="E9" s="48" t="s">
        <v>11</v>
      </c>
      <c r="F9" s="48">
        <v>2019</v>
      </c>
      <c r="G9" s="13">
        <v>11.9087699091373</v>
      </c>
      <c r="H9" s="13">
        <v>0</v>
      </c>
      <c r="I9" s="13">
        <v>0</v>
      </c>
      <c r="J9" s="16" t="s">
        <v>3085</v>
      </c>
    </row>
    <row r="10" spans="1:10">
      <c r="A10" s="16" t="s">
        <v>3086</v>
      </c>
      <c r="C10" s="16" t="s">
        <v>9</v>
      </c>
      <c r="D10" s="17" t="s">
        <v>10</v>
      </c>
      <c r="E10" s="48" t="s">
        <v>11</v>
      </c>
      <c r="F10" s="48">
        <v>2019</v>
      </c>
      <c r="G10" s="13">
        <v>84.016547000000003</v>
      </c>
      <c r="H10" s="13">
        <v>0</v>
      </c>
      <c r="I10" s="13">
        <v>0</v>
      </c>
      <c r="J10" s="16" t="s">
        <v>3086</v>
      </c>
    </row>
    <row r="11" spans="1:10">
      <c r="A11" s="16" t="s">
        <v>3087</v>
      </c>
      <c r="C11" s="16" t="s">
        <v>9</v>
      </c>
      <c r="D11" s="17" t="s">
        <v>10</v>
      </c>
      <c r="E11" s="48" t="s">
        <v>11</v>
      </c>
      <c r="F11" s="48">
        <v>2019</v>
      </c>
      <c r="G11" s="13">
        <v>6.6226275000000001</v>
      </c>
      <c r="H11" s="13">
        <v>0</v>
      </c>
      <c r="I11" s="13">
        <v>0</v>
      </c>
      <c r="J11" s="16" t="s">
        <v>3087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workbookViewId="0">
      <selection activeCell="M35" sqref="M35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2982</v>
      </c>
      <c r="D5" s="16" t="s">
        <v>9</v>
      </c>
      <c r="E5" s="17" t="s">
        <v>10</v>
      </c>
      <c r="F5" s="48" t="s">
        <v>11</v>
      </c>
      <c r="G5" s="48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2983</v>
      </c>
      <c r="D6" s="16" t="s">
        <v>9</v>
      </c>
      <c r="E6" s="17" t="s">
        <v>10</v>
      </c>
      <c r="F6" s="48" t="s">
        <v>11</v>
      </c>
      <c r="G6" s="48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2984</v>
      </c>
      <c r="D7" s="16" t="s">
        <v>9</v>
      </c>
      <c r="E7" s="17" t="s">
        <v>10</v>
      </c>
      <c r="F7" s="48" t="s">
        <v>11</v>
      </c>
      <c r="G7" s="48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2985</v>
      </c>
      <c r="D8" s="16" t="s">
        <v>9</v>
      </c>
      <c r="E8" s="17" t="s">
        <v>10</v>
      </c>
      <c r="F8" s="48" t="s">
        <v>11</v>
      </c>
      <c r="G8" s="48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2986</v>
      </c>
      <c r="D9" s="16" t="s">
        <v>9</v>
      </c>
      <c r="E9" s="17" t="s">
        <v>10</v>
      </c>
      <c r="F9" s="48" t="s">
        <v>11</v>
      </c>
      <c r="G9" s="48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2987</v>
      </c>
      <c r="D10" s="16" t="s">
        <v>9</v>
      </c>
      <c r="E10" s="17" t="s">
        <v>10</v>
      </c>
      <c r="F10" s="48" t="s">
        <v>11</v>
      </c>
      <c r="G10" s="48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2988</v>
      </c>
      <c r="D11" s="16" t="s">
        <v>9</v>
      </c>
      <c r="E11" s="17" t="s">
        <v>10</v>
      </c>
      <c r="F11" s="48" t="s">
        <v>11</v>
      </c>
      <c r="G11" s="48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2989</v>
      </c>
      <c r="D12" s="16" t="s">
        <v>9</v>
      </c>
      <c r="E12" s="17" t="s">
        <v>10</v>
      </c>
      <c r="F12" s="48" t="s">
        <v>11</v>
      </c>
      <c r="G12" s="48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2990</v>
      </c>
      <c r="D13" s="16" t="s">
        <v>9</v>
      </c>
      <c r="E13" s="17" t="s">
        <v>10</v>
      </c>
      <c r="F13" s="48" t="s">
        <v>11</v>
      </c>
      <c r="G13" s="48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2991</v>
      </c>
      <c r="D14" s="16" t="s">
        <v>9</v>
      </c>
      <c r="E14" s="17" t="s">
        <v>10</v>
      </c>
      <c r="F14" s="48" t="s">
        <v>11</v>
      </c>
      <c r="G14" s="48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2992</v>
      </c>
      <c r="D15" s="16" t="s">
        <v>9</v>
      </c>
      <c r="E15" s="17" t="s">
        <v>10</v>
      </c>
      <c r="F15" s="48" t="s">
        <v>11</v>
      </c>
      <c r="G15" s="48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2993</v>
      </c>
      <c r="D16" s="16" t="s">
        <v>9</v>
      </c>
      <c r="E16" s="17" t="s">
        <v>10</v>
      </c>
      <c r="F16" s="48" t="s">
        <v>11</v>
      </c>
      <c r="G16" s="48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2994</v>
      </c>
      <c r="D17" s="16" t="s">
        <v>9</v>
      </c>
      <c r="E17" s="17" t="s">
        <v>10</v>
      </c>
      <c r="F17" s="48" t="s">
        <v>11</v>
      </c>
      <c r="G17" s="48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2995</v>
      </c>
      <c r="D18" s="16" t="s">
        <v>9</v>
      </c>
      <c r="E18" s="17" t="s">
        <v>10</v>
      </c>
      <c r="F18" s="48" t="s">
        <v>11</v>
      </c>
      <c r="G18" s="48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2996</v>
      </c>
      <c r="D19" s="16" t="s">
        <v>9</v>
      </c>
      <c r="E19" s="17" t="s">
        <v>10</v>
      </c>
      <c r="F19" s="48" t="s">
        <v>11</v>
      </c>
      <c r="G19" s="48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2997</v>
      </c>
      <c r="D20" s="16" t="s">
        <v>9</v>
      </c>
      <c r="E20" s="17" t="s">
        <v>10</v>
      </c>
      <c r="F20" s="48" t="s">
        <v>11</v>
      </c>
      <c r="G20" s="48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2998</v>
      </c>
      <c r="D21" s="16" t="s">
        <v>9</v>
      </c>
      <c r="E21" s="17" t="s">
        <v>10</v>
      </c>
      <c r="F21" s="48" t="s">
        <v>11</v>
      </c>
      <c r="G21" s="48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2999</v>
      </c>
      <c r="D22" s="16" t="s">
        <v>9</v>
      </c>
      <c r="E22" s="17" t="s">
        <v>10</v>
      </c>
      <c r="F22" s="48" t="s">
        <v>11</v>
      </c>
      <c r="G22" s="48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3000</v>
      </c>
      <c r="D23" s="16" t="s">
        <v>9</v>
      </c>
      <c r="E23" s="17" t="s">
        <v>10</v>
      </c>
      <c r="F23" s="48" t="s">
        <v>11</v>
      </c>
      <c r="G23" s="48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3001</v>
      </c>
      <c r="D24" s="16" t="s">
        <v>9</v>
      </c>
      <c r="E24" s="17" t="s">
        <v>10</v>
      </c>
      <c r="F24" s="48" t="s">
        <v>11</v>
      </c>
      <c r="G24" s="48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3002</v>
      </c>
      <c r="D25" s="16" t="s">
        <v>9</v>
      </c>
      <c r="E25" s="17" t="s">
        <v>10</v>
      </c>
      <c r="F25" s="48" t="s">
        <v>11</v>
      </c>
      <c r="G25" s="48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3003</v>
      </c>
      <c r="D26" s="16" t="s">
        <v>9</v>
      </c>
      <c r="E26" s="17" t="s">
        <v>10</v>
      </c>
      <c r="F26" s="48" t="s">
        <v>11</v>
      </c>
      <c r="G26" s="48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3004</v>
      </c>
      <c r="D27" s="16" t="s">
        <v>9</v>
      </c>
      <c r="E27" s="17" t="s">
        <v>10</v>
      </c>
      <c r="F27" s="48" t="s">
        <v>11</v>
      </c>
      <c r="G27" s="48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3005</v>
      </c>
      <c r="D28" s="16" t="s">
        <v>9</v>
      </c>
      <c r="E28" s="17" t="s">
        <v>10</v>
      </c>
      <c r="F28" s="48" t="s">
        <v>11</v>
      </c>
      <c r="G28" s="48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3006</v>
      </c>
      <c r="D29" s="16" t="s">
        <v>9</v>
      </c>
      <c r="E29" s="17" t="s">
        <v>10</v>
      </c>
      <c r="F29" s="48" t="s">
        <v>11</v>
      </c>
      <c r="G29" s="48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3007</v>
      </c>
      <c r="D30" s="16" t="s">
        <v>9</v>
      </c>
      <c r="E30" s="17" t="s">
        <v>10</v>
      </c>
      <c r="F30" s="48" t="s">
        <v>11</v>
      </c>
      <c r="G30" s="48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3008</v>
      </c>
      <c r="D31" s="16" t="s">
        <v>9</v>
      </c>
      <c r="E31" s="17" t="s">
        <v>10</v>
      </c>
      <c r="F31" s="48" t="s">
        <v>11</v>
      </c>
      <c r="G31" s="48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3009</v>
      </c>
      <c r="D32" s="16" t="s">
        <v>9</v>
      </c>
      <c r="E32" s="17" t="s">
        <v>10</v>
      </c>
      <c r="F32" s="48" t="s">
        <v>11</v>
      </c>
      <c r="G32" s="48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3010</v>
      </c>
      <c r="D33" s="16" t="s">
        <v>9</v>
      </c>
      <c r="E33" s="17" t="s">
        <v>10</v>
      </c>
      <c r="F33" s="48" t="s">
        <v>11</v>
      </c>
      <c r="G33" s="48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3011</v>
      </c>
      <c r="D34" s="16" t="s">
        <v>9</v>
      </c>
      <c r="E34" s="17" t="s">
        <v>10</v>
      </c>
      <c r="F34" s="48" t="s">
        <v>11</v>
      </c>
      <c r="G34" s="48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3012</v>
      </c>
      <c r="D35" s="16" t="s">
        <v>9</v>
      </c>
      <c r="E35" s="17" t="s">
        <v>10</v>
      </c>
      <c r="F35" s="48" t="s">
        <v>11</v>
      </c>
      <c r="G35" s="48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3013</v>
      </c>
      <c r="D36" s="16" t="s">
        <v>9</v>
      </c>
      <c r="E36" s="17" t="s">
        <v>10</v>
      </c>
      <c r="F36" s="48" t="s">
        <v>11</v>
      </c>
      <c r="G36" s="48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3014</v>
      </c>
      <c r="D37" s="16" t="s">
        <v>9</v>
      </c>
      <c r="E37" s="17" t="s">
        <v>10</v>
      </c>
      <c r="F37" s="48" t="s">
        <v>11</v>
      </c>
      <c r="G37" s="48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3015</v>
      </c>
      <c r="D38" s="16" t="s">
        <v>9</v>
      </c>
      <c r="E38" s="17" t="s">
        <v>10</v>
      </c>
      <c r="F38" s="48" t="s">
        <v>11</v>
      </c>
      <c r="G38" s="48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3016</v>
      </c>
      <c r="D39" s="16" t="s">
        <v>9</v>
      </c>
      <c r="E39" s="17" t="s">
        <v>10</v>
      </c>
      <c r="F39" s="48" t="s">
        <v>11</v>
      </c>
      <c r="G39" s="48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3017</v>
      </c>
      <c r="D40" s="16" t="s">
        <v>9</v>
      </c>
      <c r="E40" s="17" t="s">
        <v>10</v>
      </c>
      <c r="F40" s="48" t="s">
        <v>11</v>
      </c>
      <c r="G40" s="48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3018</v>
      </c>
      <c r="D41" s="16" t="s">
        <v>9</v>
      </c>
      <c r="E41" s="17" t="s">
        <v>10</v>
      </c>
      <c r="F41" s="48" t="s">
        <v>11</v>
      </c>
      <c r="G41" s="48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3019</v>
      </c>
      <c r="D42" s="16" t="s">
        <v>9</v>
      </c>
      <c r="E42" s="17" t="s">
        <v>10</v>
      </c>
      <c r="F42" s="48" t="s">
        <v>11</v>
      </c>
      <c r="G42" s="48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3020</v>
      </c>
      <c r="D43" s="16" t="s">
        <v>9</v>
      </c>
      <c r="E43" s="17" t="s">
        <v>10</v>
      </c>
      <c r="F43" s="48" t="s">
        <v>11</v>
      </c>
      <c r="G43" s="48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3021</v>
      </c>
      <c r="D44" s="16" t="s">
        <v>9</v>
      </c>
      <c r="E44" s="17" t="s">
        <v>10</v>
      </c>
      <c r="F44" s="48" t="s">
        <v>11</v>
      </c>
      <c r="G44" s="48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3022</v>
      </c>
      <c r="D45" s="16" t="s">
        <v>9</v>
      </c>
      <c r="E45" s="17" t="s">
        <v>10</v>
      </c>
      <c r="F45" s="48" t="s">
        <v>11</v>
      </c>
      <c r="G45" s="48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3023</v>
      </c>
      <c r="D46" s="16" t="s">
        <v>9</v>
      </c>
      <c r="E46" s="17" t="s">
        <v>10</v>
      </c>
      <c r="F46" s="48" t="s">
        <v>11</v>
      </c>
      <c r="G46" s="48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3024</v>
      </c>
      <c r="D47" s="16" t="s">
        <v>9</v>
      </c>
      <c r="E47" s="17" t="s">
        <v>10</v>
      </c>
      <c r="F47" s="48" t="s">
        <v>11</v>
      </c>
      <c r="G47" s="48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3025</v>
      </c>
      <c r="D48" s="16" t="s">
        <v>9</v>
      </c>
      <c r="E48" s="17" t="s">
        <v>10</v>
      </c>
      <c r="F48" s="48" t="s">
        <v>11</v>
      </c>
      <c r="G48" s="48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3026</v>
      </c>
      <c r="D49" s="16" t="s">
        <v>9</v>
      </c>
      <c r="E49" s="17" t="s">
        <v>10</v>
      </c>
      <c r="F49" s="48" t="s">
        <v>11</v>
      </c>
      <c r="G49" s="48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3027</v>
      </c>
      <c r="D50" s="16" t="s">
        <v>9</v>
      </c>
      <c r="E50" s="17" t="s">
        <v>10</v>
      </c>
      <c r="F50" s="48" t="s">
        <v>11</v>
      </c>
      <c r="G50" s="48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3028</v>
      </c>
      <c r="D51" s="16" t="s">
        <v>9</v>
      </c>
      <c r="E51" s="17" t="s">
        <v>10</v>
      </c>
      <c r="F51" s="48" t="s">
        <v>11</v>
      </c>
      <c r="G51" s="48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3029</v>
      </c>
      <c r="D52" s="16" t="s">
        <v>9</v>
      </c>
      <c r="E52" s="17" t="s">
        <v>10</v>
      </c>
      <c r="F52" s="48" t="s">
        <v>11</v>
      </c>
      <c r="G52" s="48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3030</v>
      </c>
      <c r="D53" s="16" t="s">
        <v>9</v>
      </c>
      <c r="E53" s="17" t="s">
        <v>10</v>
      </c>
      <c r="F53" s="48" t="s">
        <v>11</v>
      </c>
      <c r="G53" s="48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3031</v>
      </c>
      <c r="D54" s="16" t="s">
        <v>9</v>
      </c>
      <c r="E54" s="17" t="s">
        <v>10</v>
      </c>
      <c r="F54" s="48" t="s">
        <v>11</v>
      </c>
      <c r="G54" s="48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3032</v>
      </c>
      <c r="D55" s="16" t="s">
        <v>9</v>
      </c>
      <c r="E55" s="17" t="s">
        <v>10</v>
      </c>
      <c r="F55" s="48" t="s">
        <v>11</v>
      </c>
      <c r="G55" s="48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3033</v>
      </c>
      <c r="D56" s="16" t="s">
        <v>9</v>
      </c>
      <c r="E56" s="17" t="s">
        <v>10</v>
      </c>
      <c r="F56" s="48" t="s">
        <v>11</v>
      </c>
      <c r="G56" s="48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3034</v>
      </c>
      <c r="D57" s="16" t="s">
        <v>9</v>
      </c>
      <c r="E57" s="17" t="s">
        <v>10</v>
      </c>
      <c r="F57" s="48" t="s">
        <v>11</v>
      </c>
      <c r="G57" s="48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3035</v>
      </c>
      <c r="D58" s="16" t="s">
        <v>9</v>
      </c>
      <c r="E58" s="17" t="s">
        <v>10</v>
      </c>
      <c r="F58" s="48" t="s">
        <v>11</v>
      </c>
      <c r="G58" s="48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3036</v>
      </c>
      <c r="D59" s="16" t="s">
        <v>9</v>
      </c>
      <c r="E59" s="17" t="s">
        <v>10</v>
      </c>
      <c r="F59" s="48" t="s">
        <v>11</v>
      </c>
      <c r="G59" s="48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3037</v>
      </c>
      <c r="D60" s="16" t="s">
        <v>9</v>
      </c>
      <c r="E60" s="17" t="s">
        <v>10</v>
      </c>
      <c r="F60" s="48" t="s">
        <v>11</v>
      </c>
      <c r="G60" s="48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3038</v>
      </c>
      <c r="D61" s="16" t="s">
        <v>9</v>
      </c>
      <c r="E61" s="17" t="s">
        <v>10</v>
      </c>
      <c r="F61" s="48" t="s">
        <v>11</v>
      </c>
      <c r="G61" s="48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3039</v>
      </c>
      <c r="D62" s="16" t="s">
        <v>9</v>
      </c>
      <c r="E62" s="17" t="s">
        <v>10</v>
      </c>
      <c r="F62" s="48" t="s">
        <v>11</v>
      </c>
      <c r="G62" s="48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3040</v>
      </c>
      <c r="D63" s="16" t="s">
        <v>9</v>
      </c>
      <c r="E63" s="17" t="s">
        <v>10</v>
      </c>
      <c r="F63" s="48" t="s">
        <v>11</v>
      </c>
      <c r="G63" s="48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3041</v>
      </c>
      <c r="D64" s="16" t="s">
        <v>9</v>
      </c>
      <c r="E64" s="17" t="s">
        <v>10</v>
      </c>
      <c r="F64" s="48" t="s">
        <v>11</v>
      </c>
      <c r="G64" s="48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3042</v>
      </c>
      <c r="D65" s="16" t="s">
        <v>9</v>
      </c>
      <c r="E65" s="17" t="s">
        <v>10</v>
      </c>
      <c r="F65" s="48" t="s">
        <v>11</v>
      </c>
      <c r="G65" s="48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3043</v>
      </c>
      <c r="D66" s="16" t="s">
        <v>9</v>
      </c>
      <c r="E66" s="17" t="s">
        <v>10</v>
      </c>
      <c r="F66" s="48" t="s">
        <v>11</v>
      </c>
      <c r="G66" s="48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3044</v>
      </c>
      <c r="D67" s="16" t="s">
        <v>9</v>
      </c>
      <c r="E67" s="17" t="s">
        <v>10</v>
      </c>
      <c r="F67" s="48" t="s">
        <v>11</v>
      </c>
      <c r="G67" s="48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3045</v>
      </c>
      <c r="D68" s="16" t="s">
        <v>9</v>
      </c>
      <c r="E68" s="17" t="s">
        <v>10</v>
      </c>
      <c r="F68" s="48" t="s">
        <v>11</v>
      </c>
      <c r="G68" s="48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3046</v>
      </c>
      <c r="D69" s="16" t="s">
        <v>9</v>
      </c>
      <c r="E69" s="17" t="s">
        <v>10</v>
      </c>
      <c r="F69" s="48" t="s">
        <v>11</v>
      </c>
      <c r="G69" s="48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3047</v>
      </c>
      <c r="D70" s="16" t="s">
        <v>9</v>
      </c>
      <c r="E70" s="17" t="s">
        <v>10</v>
      </c>
      <c r="F70" s="48" t="s">
        <v>11</v>
      </c>
      <c r="G70" s="48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3048</v>
      </c>
      <c r="D71" s="16" t="s">
        <v>9</v>
      </c>
      <c r="E71" s="17" t="s">
        <v>10</v>
      </c>
      <c r="F71" s="48" t="s">
        <v>11</v>
      </c>
      <c r="G71" s="48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3049</v>
      </c>
      <c r="D72" s="16" t="s">
        <v>9</v>
      </c>
      <c r="E72" s="17" t="s">
        <v>10</v>
      </c>
      <c r="F72" s="48" t="s">
        <v>11</v>
      </c>
      <c r="G72" s="48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3050</v>
      </c>
      <c r="D73" s="16" t="s">
        <v>9</v>
      </c>
      <c r="E73" s="17" t="s">
        <v>10</v>
      </c>
      <c r="F73" s="48" t="s">
        <v>11</v>
      </c>
      <c r="G73" s="48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3051</v>
      </c>
      <c r="D74" s="16" t="s">
        <v>9</v>
      </c>
      <c r="E74" s="17" t="s">
        <v>10</v>
      </c>
      <c r="F74" s="48" t="s">
        <v>11</v>
      </c>
      <c r="G74" s="48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3052</v>
      </c>
      <c r="D75" s="16" t="s">
        <v>9</v>
      </c>
      <c r="E75" s="17" t="s">
        <v>10</v>
      </c>
      <c r="F75" s="48" t="s">
        <v>11</v>
      </c>
      <c r="G75" s="48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3053</v>
      </c>
      <c r="D76" s="16" t="s">
        <v>9</v>
      </c>
      <c r="E76" s="17" t="s">
        <v>10</v>
      </c>
      <c r="F76" s="48" t="s">
        <v>11</v>
      </c>
      <c r="G76" s="48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3054</v>
      </c>
      <c r="D77" s="16" t="s">
        <v>9</v>
      </c>
      <c r="E77" s="17" t="s">
        <v>10</v>
      </c>
      <c r="F77" s="48" t="s">
        <v>11</v>
      </c>
      <c r="G77" s="48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3055</v>
      </c>
      <c r="D78" s="16" t="s">
        <v>9</v>
      </c>
      <c r="E78" s="17" t="s">
        <v>10</v>
      </c>
      <c r="F78" s="48" t="s">
        <v>11</v>
      </c>
      <c r="G78" s="48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3056</v>
      </c>
      <c r="D79" s="16" t="s">
        <v>9</v>
      </c>
      <c r="E79" s="17" t="s">
        <v>10</v>
      </c>
      <c r="F79" s="48" t="s">
        <v>11</v>
      </c>
      <c r="G79" s="48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3057</v>
      </c>
      <c r="D80" s="16" t="s">
        <v>9</v>
      </c>
      <c r="E80" s="17" t="s">
        <v>10</v>
      </c>
      <c r="F80" s="48" t="s">
        <v>11</v>
      </c>
      <c r="G80" s="48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3058</v>
      </c>
      <c r="D81" s="16" t="s">
        <v>9</v>
      </c>
      <c r="E81" s="17" t="s">
        <v>10</v>
      </c>
      <c r="F81" s="48" t="s">
        <v>11</v>
      </c>
      <c r="G81" s="48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3059</v>
      </c>
      <c r="D82" s="16" t="s">
        <v>9</v>
      </c>
      <c r="E82" s="17" t="s">
        <v>10</v>
      </c>
      <c r="F82" s="48" t="s">
        <v>11</v>
      </c>
      <c r="G82" s="48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3060</v>
      </c>
      <c r="D83" s="16" t="s">
        <v>9</v>
      </c>
      <c r="E83" s="17" t="s">
        <v>10</v>
      </c>
      <c r="F83" s="48" t="s">
        <v>11</v>
      </c>
      <c r="G83" s="48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3061</v>
      </c>
      <c r="D84" s="16" t="s">
        <v>9</v>
      </c>
      <c r="E84" s="17" t="s">
        <v>10</v>
      </c>
      <c r="F84" s="48" t="s">
        <v>11</v>
      </c>
      <c r="G84" s="48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3062</v>
      </c>
      <c r="D85" s="16" t="s">
        <v>9</v>
      </c>
      <c r="E85" s="17" t="s">
        <v>10</v>
      </c>
      <c r="F85" s="48" t="s">
        <v>11</v>
      </c>
      <c r="G85" s="48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3063</v>
      </c>
      <c r="D86" s="16" t="s">
        <v>9</v>
      </c>
      <c r="E86" s="17" t="s">
        <v>10</v>
      </c>
      <c r="F86" s="48" t="s">
        <v>11</v>
      </c>
      <c r="G86" s="48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3064</v>
      </c>
      <c r="D87" s="16" t="s">
        <v>9</v>
      </c>
      <c r="E87" s="17" t="s">
        <v>10</v>
      </c>
      <c r="F87" s="48" t="s">
        <v>11</v>
      </c>
      <c r="G87" s="48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3065</v>
      </c>
      <c r="D88" s="16" t="s">
        <v>9</v>
      </c>
      <c r="E88" s="17" t="s">
        <v>10</v>
      </c>
      <c r="F88" s="48" t="s">
        <v>11</v>
      </c>
      <c r="G88" s="48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3066</v>
      </c>
      <c r="D89" s="16" t="s">
        <v>9</v>
      </c>
      <c r="E89" s="17" t="s">
        <v>10</v>
      </c>
      <c r="F89" s="48" t="s">
        <v>11</v>
      </c>
      <c r="G89" s="48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3067</v>
      </c>
      <c r="D90" s="16" t="s">
        <v>9</v>
      </c>
      <c r="E90" s="17" t="s">
        <v>10</v>
      </c>
      <c r="F90" s="48" t="s">
        <v>11</v>
      </c>
      <c r="G90" s="48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3068</v>
      </c>
      <c r="D91" s="16" t="s">
        <v>9</v>
      </c>
      <c r="E91" s="17" t="s">
        <v>10</v>
      </c>
      <c r="F91" s="48" t="s">
        <v>11</v>
      </c>
      <c r="G91" s="48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3069</v>
      </c>
      <c r="D92" s="16" t="s">
        <v>9</v>
      </c>
      <c r="E92" s="17" t="s">
        <v>10</v>
      </c>
      <c r="F92" s="48" t="s">
        <v>11</v>
      </c>
      <c r="G92" s="48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3070</v>
      </c>
      <c r="D93" s="16" t="s">
        <v>9</v>
      </c>
      <c r="E93" s="17" t="s">
        <v>10</v>
      </c>
      <c r="F93" s="48" t="s">
        <v>11</v>
      </c>
      <c r="G93" s="48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3071</v>
      </c>
      <c r="D94" s="16" t="s">
        <v>9</v>
      </c>
      <c r="E94" s="17" t="s">
        <v>10</v>
      </c>
      <c r="F94" s="48" t="s">
        <v>11</v>
      </c>
      <c r="G94" s="48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3072</v>
      </c>
      <c r="D95" s="16" t="s">
        <v>9</v>
      </c>
      <c r="E95" s="17" t="s">
        <v>10</v>
      </c>
      <c r="F95" s="48" t="s">
        <v>11</v>
      </c>
      <c r="G95" s="48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topLeftCell="A3" workbookViewId="0">
      <selection activeCell="L9" sqref="L9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665686.98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588759.58191901457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598179.73522971885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607750.61099339428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617474.62076928862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627354.21470159723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637391.88213682279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647590.15225101192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657951.59468702821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668478.8202020207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679174.48132525303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690041.27302645706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701081.93339488038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712299.24432919838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723696.03223846562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735275.16875428101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747039.57145434956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758992.20459761913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771136.07987118105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783474.25714911998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796009.84526350594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808746.00278772204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821685.93883232563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834832.91385364288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848190.24047530117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861761.28432290605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875549.46487207257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889558.25631002581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903791.18841098633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918251.8474255621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932943.87698437111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947870.97901612113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963036.91468037898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978445.50531526515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994100.63340030937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1010006.2435347143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1026166.3434312697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1042585.00492617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1059266.3650049889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1076214.6268450688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1093434.0608745897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1110929.0058485831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1128703.8699421606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1146763.131861235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1165111.3419710149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1183753.1234425514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1202693.173417632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1221936.2641923141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1241487.2444193913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1261351.0403301015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1281532.6569753832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1302037.1794869893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1322869.7743587811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1344035.6907485216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1365540.2618004978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1387388.9059893058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1409587.1284851346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1432140.5225408967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1455054.770901551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1478335.6472359761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1501989.0175917516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1526020.8418732197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1550437.1753431913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1575244.1701486825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1600448.0768710615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1626055.2461009985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1652072.1300386146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1678505.2841192326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1705361.3686651404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1732647.1505637825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1760369.5049728029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1788535.4170523679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1817151.983725206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1846226.4154648094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1875766.0381122464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1905778.2947220425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1936270.7474375954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1967251.0793965969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1998727.0966669424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2030706.7302136135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2063198.0378970313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2096209.2065033838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207802.28700000001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183788.46408553023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186729.07951089874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189716.74478307311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192752.2126996023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195836.24810279591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198969.62807244065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202153.1421215997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205387.5923955453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208673.79387387406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212012.57457585604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215404.77576906973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218851.25218137485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222352.87221627682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225910.51817173726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229525.08646248505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233197.48784588481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236928.64765141899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240719.50601384169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244571.01811006316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248484.15439982415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252459.90087022135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256499.25928414491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260603.24743269122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264772.89939161431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269009.26578188018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273313.41403439024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277686.42865894054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282129.41151748359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286643.48210176331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291229.77781539154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295889.45426043781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300623.68552860484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305433.66449706251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310320.60312901554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315285.73277907976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320330.30450354505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325455.58937560173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330662.8788056114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335953.48486650118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341328.74062436522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346790.00047435507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352338.64048194472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357976.05872965587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363703.67566933035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369522.93448003969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375435.30143172032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381442.26625462784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387545.34251470189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393746.06799493713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400046.00508285611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406446.74116418179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412949.8890228087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419557.08724717365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426270.00064312841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433090.32065341843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440019.76578387315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447060.08203641511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454213.04334899771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461480.45204258175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468864.13927526306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476365.96550366731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483987.820951726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491731.62608695362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499599.33210434485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507592.92141801439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515714.40816070267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523965.83869127394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532349.29211033438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540866.88078409981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549520.75087664532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558313.08289067168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567246.09221692244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576322.02969239326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585543.18216747162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594911.87308215117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604430.46305146557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614101.35046028905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623926.97206765367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633909.80362073611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644052.36047866789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654357.19824632665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26087.733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23073.010642772191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23442.178813056547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23817.253674065454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24198.329732850503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24585.50300857611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24978.871056713328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25378.532993620742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25784.589521518672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26197.142953862975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26616.297241124783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27042.15799698278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27474.832524934503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27914.429845333452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28361.060722858787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28814.837694424528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29275.875097535321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29744.289099095888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30220.19772468142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30703.720888276326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31194.980422488745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31694.100109248564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32201.205710996543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32716.425002372493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33239.887802410456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33771.726007249024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34312.07362336501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34861.066801338849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35418.843870160272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35985.545372082837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36561.314098036164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37146.295123604745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37740.635845582423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38344.48601911174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38957.997795417534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39581.325760144209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40214.62697230652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40858.061003863419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41511.789979925241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42175.978619604044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42850.794277517707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43536.40698595799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44232.989497733317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44940.71732969705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45659.768806972206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46390.325107883764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47132.57030960991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47886.691434563669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48652.878497516685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49431.324553476952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50222.22574633258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51025.781358273904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51842.193860006286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52671.668961766387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53514.415665154651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54370.646315797123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55240.576656849873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56124.425883359472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57022.416697493216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57934.775364653113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58861.731770487568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59803.519478815375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60760.375790476421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61732.541803124048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62720.262471974027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63723.786671525617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64743.367258270031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65779.261134402361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66831.729312552794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67901.03698155364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68987.453573258506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70091.252830430632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71212.712875717538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72352.116281729017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73509.750142236691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74685.906144512483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75880.88064282469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77094.974733109877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78328.494328839632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79581.750238101071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80855.058241910694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82148.739173781258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50016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44236.105157504251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44943.882840024329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45662.984965464719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46393.592724912152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47135.890208510747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47890.06445184692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48656.305483076467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49434.806370805694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50225.763272738594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51029.375485102413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51845.845492864049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52675.379020749868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53518.185085081866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54374.476046443175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55244.467663186268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56128.379145797247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57026.433212130003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57938.856143524084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58865.877841820467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59807.731887289599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60764.655597486228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61736.890087046013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62724.68032843875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63728.275213693778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64747.92761711288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65783.894458986688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66836.436770330489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67905.81975865578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68992.312874794268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70096.189880790975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71217.728918883644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72357.212581585773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73514.927982891153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74691.166830617411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75886.22549990729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77100.405107905797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78334.011589632297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79587.355775066419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80860.753467467483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82154.525522946962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83468.997931314108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84804.501898215138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86161.373928586574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87539.955911443976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88940.595206027079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90363.644729323511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91809.463044992692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93278.414453712569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94770.869084971971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96287.202990331527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97827.798238176838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99393.043009987668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100983.33169814746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102599.06500531783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104240.6500454029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105908.50044612934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107603.03645326741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109324.68503651969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111073.87999710401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112851.06207705768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114656.67907029061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116491.18593541527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118355.04491038191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120248.72562894801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122172.70523901119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124127.46852283538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126113.50801920076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128131.32414750797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130181.42533386812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132264.32813921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134380.55738943737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136530.64630766836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138715.13664859105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140934.57883496853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143189.53209632804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145480.5646098693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147808.25364362722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150173.18570192525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152575.95667315603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155017.17197992653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157497.44673160536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6252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5529.5131446880314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5617.9853550030411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5707.8731206830898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5799.199090614019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5891.9862760638434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5986.258056480865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6082.0381853845583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6179.3507963507118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6278.2204090923242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6378.6719356378017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6480.7306866080062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6584.4223775937335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6689.7731356352333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6796.8095058053968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6905.5584578982835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7016.0473932246559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7128.3041515162504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7242.3570179405106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7358.2347302275584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7475.9664859111999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7595.5819496857785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7717.1112608807516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7840.5850410548437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7966.0344017117222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8093.49095213911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8222.986807373336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8354.5545962913111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8488.2274698319725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8624.0391093492835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8762.0237350988718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8902.2161148604555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9044.6515726982216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9189.3659978613941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9336.3958538271763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9485.7781874884113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9637.5506384882246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9791.7514487040371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9948.4194718833023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10107.594183433435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10269.31569036837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10433.624741414264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10600.562737276892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10770.171741073322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10942.494488930497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11117.574400753385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11295.455591165439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11476.182880624086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11659.801806714071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11846.358635621496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12035.900373791441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12228.474779772105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12424.130376248459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12622.916462268433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12824.883125664728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13030.081255675363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13238.562555766168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13450.379556658427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13665.585629564961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13884.234999638002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14106.38275963221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14332.084883786327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14561.398241926909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14794.380613797739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15031.090703618502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15271.588154876399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15515.933565354422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15764.188502400095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16016.415518438496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16272.678166733514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16533.04101740125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16797.569673679671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17066.330788458545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17339.392081073882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17616.822354371066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17898.691512041005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18185.070576233662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18476.031705453403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18771.648212740656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19071.994584144504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19377.146497490816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19687.18084145067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6252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5529.5131446880314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5617.9853550030411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5707.8731206830898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5799.199090614019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5891.9862760638434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5986.258056480865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6082.0381853845583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6179.3507963507118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6278.2204090923242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6378.6719356378017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6480.7306866080062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6584.4223775937335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6689.7731356352333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6796.8095058053968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6905.5584578982835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7016.0473932246559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7128.3041515162504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7242.3570179405106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7358.2347302275584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7475.9664859111999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7595.5819496857785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7717.1112608807516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7840.5850410548437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7966.0344017117222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8093.49095213911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8222.986807373336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8354.5545962913111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8488.2274698319725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8624.0391093492835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8762.0237350988718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8902.2161148604555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9044.6515726982216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9189.3659978613941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9336.3958538271763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9485.7781874884113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9637.5506384882246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9791.7514487040371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9948.4194718833023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10107.594183433435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10269.31569036837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10433.624741414264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10600.562737276892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10770.171741073322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10942.494488930497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11117.574400753385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11295.455591165439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11476.182880624086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11659.801806714071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11846.358635621496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12035.900373791441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12228.474779772105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12424.130376248459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12622.916462268433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12824.883125664728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13030.081255675363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13238.562555766168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13450.379556658427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13665.585629564961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13884.234999638002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14106.38275963221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14332.084883786327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14561.398241926909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14794.380613797739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15031.090703618502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15271.588154876399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15515.933565354422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15764.188502400095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16016.415518438496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16272.678166733514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16533.04101740125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16797.569673679671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17066.330788458545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17339.392081073882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17616.822354371066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17898.691512041005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18185.070576233662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18476.031705453403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18771.648212740656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19071.994584144504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19377.146497490816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19687.18084145067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76392.024000000005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67564.091627850867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68645.117093896493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69743.438967398833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70859.333990877218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71993.083334731258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73144.97266808695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74315.292230776337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75504.336906468758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76712.406296972273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77939.804797723831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79186.841674487412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80453.83114127921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81741.092439539672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83048.949918572296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84377.733117269468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85727.776847145768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87099.421276700115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88493.012017127316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89908.900209401341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91347.442612751765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92809.001694555802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94293.945721668701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95802.648853215404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97335.491234866859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98892.859094624728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100475.14484013873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102082.74715758096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103716.07111210226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105375.5282498959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107061.53670189423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108774.52128912455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110514.91362975053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112283.15224782655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114079.68268379178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115904.95760673244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117759.43692844016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119643.5879192952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121557.88532600393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123502.81149122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125478.85647507952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127486.5181786808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129526.30246953969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131598.72330905232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133704.30288199717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135843.57172810912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138017.06887575888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140225.34197777102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142468.94744941534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144748.45060860598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147064.42581834368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149417.45663143721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151808.13593754018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154237.06611254084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156704.85917034149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159212.13691706693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161759.53110774001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164347.68360546383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166977.24654315124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169648.88248784168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172363.26460764717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175121.07684136953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177923.01407083144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180769.78229596477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183662.09881270019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186600.69239370339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189586.30347200268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192619.68432755471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195701.5992767956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198832.82486522436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202014.15006306794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205246.37646407704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208530.31848750229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211866.80358330233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215256.67244063519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218700.77919968535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222199.99166688032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225755.19153355042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229367.27459808721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233037.15099165661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236765.74540752312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240553.9973340435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23759.723999999998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21014.028498426054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21350.252954400872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21691.857001671287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22038.926713698031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22391.549541117198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22749.814333775073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23113.811363115474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23483.632344925321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23859.370462444131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24241.120389843236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24628.978316080727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25023.041969138019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25423.410640644226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25830.185210894531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26243.468174268844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26663.363665057146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27089.977483698061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27523.41712343723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27963.791797412225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28411.212466170822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28865.791865629555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29327.644535479631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29796.886848047307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30273.637037616063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30758.015230217923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31250.143473901411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31750.145769483835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32258.148101795578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32774.27847142431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33298.666926967097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33831.445597798578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34372.748727363352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34922.71270700117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35481.476110313182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36049.179728078198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36625.966603727444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37211.982069387086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37807.373782497285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38412.291763017238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39026.888431225518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39651.318646125124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40285.739744463128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40930.311580374531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41585.196565660532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42250.559710711103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42926.568666082479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43613.393764739798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44311.208064975632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45020.187394015244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45740.510392319491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46472.358558596599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47215.916295534145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47971.37095626269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48738.912891562897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49518.735497827896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50311.035265793143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51116.011830045834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51933.868019326561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52764.809907635798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53609.046866157973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54466.791616016497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55338.260281872768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56223.672446382734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57123.251205524852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58037.223224813257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58965.818796410269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59909.271897152837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60867.82024750729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61841.705371467411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62831.172657410883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63836.471419929461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64857.854962648336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65895.580642050714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66949.909932323528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68021.10849124071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69109.446227100561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70215.197366734181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71338.640524601928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72480.058772995544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73639.73971336348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74817.975548777307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100.252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88.666786913190109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90.085455503801157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91.526822791861974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92.991251956531769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94.479111987836276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95.990777779641661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97.52663022411592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99.087056307701772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100.67244920862503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102.28320839596303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103.91973973029843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105.5824555659832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107.27177485503893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108.98812325271955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110.73193322476305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112.50364415635927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114.30370246286103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116.1325617022668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117.99068268950307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119.87853361253512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121.79659015033567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123.74533559274106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125.72526096222492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127.73686513762053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129.78065497982246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131.85714545949963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133.96685978685164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136.11032954344125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138.28809481613632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140.50070433319451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142.74871560252564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145.03269505216605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147.3532181730007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149.7108696637687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152.10624357838901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154.53994347564324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157.01258257125352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159.5247838923936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162.0771804346719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164.67041532162665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167.30514196677268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169.98202423824102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172.70173662605288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175.46496441206975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178.27240384266287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181.12476230414549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184.02275850101182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186.96712263702801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189.95859659922044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192.99793414480797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196.0859010911249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199.2232755085829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202.41084791672023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205.64942148338775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208.93981222712193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212.28284922275589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215.67937481031998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219.1302448072851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222.63632872420166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226.19850998378891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229.81768614352953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233.49476912182601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237.23068542777526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241.02637639461963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244.88279841693358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248.80092319160454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252.78173796267021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256.82624577007294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260.93546570239414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265.11043315363241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269.35220008409055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273.66183528543604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278.04042465000305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282.48907144440307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287.00889658751356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291.60103893291381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296.26665555584043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301.00692204473387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305.82303279744957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310.7162013222088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315.68766054336413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10450.200133071899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9242.5654191365466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9390.4464658427314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9540.6936092962151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9693.3447070449565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9848.4382223576758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10006.013233915397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10166.109445658043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10328.767196788573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10494.02747193719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10661.931911488187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10832.522822071996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11005.843187225149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11181.936678220751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11360.847665072282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11542.621227713438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11727.303167356855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11914.940018034564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12105.579058323117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12299.268323256287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12496.056616428388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12695.993522291241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12899.129418647903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13105.51548934627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13315.203737175811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13528.246996970624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13744.698948922154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13964.614132104911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14188.047958218589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14415.056725550088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14645.69763315889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14880.028795289432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15118.109256014064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15359.999004110288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15605.758988176054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15855.451131986871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16109.138350098659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16366.884563700238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16628.754716719443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16894.814792186957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17165.131828861948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17439.773938123737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17718.810321133718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18002.311286271855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18290.348266852208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18582.993839121842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18880.321740547795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19182.406888396559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19489.325398610901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19801.154604988678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20117.973078668496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20439.860647927191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20766.898418294029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21099.168792986733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21436.755493674518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21779.743581573312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22128.219478878484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22482.270990540539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22841.987326389186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23207.459123611414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23578.778469589201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23956.038925102628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24339.335547904269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24728.764916670742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25124.425155337471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25526.415957822872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25934.83861314804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26349.796030958409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26771.392767453744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27199.735051733005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27634.930812560735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28077.089705561706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28526.323140850694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28982.74431110431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29446.468220081981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29917.611711603291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30396.293498988947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30882.634194972772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31376.756342092336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31878.784443565812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32388.844994662864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32907.066514577469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31350.6003992156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27727.696257409552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28171.339397528107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28622.080827888556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29080.034121134777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29545.314667072933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30018.0397017461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30498.328336974035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30986.30159036562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31482.082415811474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31985.79573446446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32497.568466215889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33017.529561675343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33545.810034662143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34082.54299521674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34627.863683140211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35181.909502070455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35744.820054103584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36316.737174969239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36897.804969768746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37488.169849285048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38087.980566873608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38697.388255943588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39316.546468038687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39945.611211527306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40584.740990911749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41234.096846766333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41893.842396314598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42564.143874655638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43245.170176650128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43937.092899476535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44640.086385868155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45354.327768042051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46079.997012330721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46817.276964528013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47566.353395960461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48327.415050295829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49100.653691100561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49886.264150158175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50684.444376560707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51495.395486585679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52319.321814371047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53156.430963400984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54006.933858815399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54871.044800556447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55748.981517365355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56640.9652216432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57547.220665189496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58467.976195832525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59403.463814965842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60353.919236005298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61319.581943781384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62300.695254881888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63297.506378959995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64310.266481023355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65339.230744719724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66384.658436635247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67446.812971621403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68525.961979167347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69622.37737083403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70736.33540876738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71868.116775307659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73018.006643712579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74186.294750011992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75373.275466012172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76579.247873468368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77804.515839443877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79049.388092874986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80314.17830236099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81599.205155198768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82904.792437681943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84231.269116684853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85578.969422551818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86948.232933312654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88339.404660245666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89752.835134809604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91188.880496966551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92647.902584918018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94130.269026276714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95636.353330697137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97166.534983988284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98721.199543732102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28332.199467712599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25058.104506500331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25459.034178604339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25866.378725462007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26280.240785069404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26700.724637630512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27127.936231832602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27561.983211541923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28002.974942926594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28451.022542013423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28906.238902685636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29368.738725128605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29838.638544730664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30316.056761446351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30801.113669629493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31293.931488343565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31794.634392157062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32303.348542431577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32820.20211911048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33345.325353016247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33878.850558664511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34420.912167603143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34971.646762284792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35531.193110481356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36099.692200249054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36677.287275453047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37264.123871860291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37860.349853810061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38466.115451471022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39081.573298694559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39706.878471473676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40342.188527017257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40987.663543449533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41643.46616014473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42309.761618707045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42986.717804606356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43674.505289480054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44373.297374111738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45083.270132097532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45804.60245421109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46537.476093478464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47282.075710974124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48038.588922349707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48807.206345107305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49588.121646629021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50381.531592975094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51187.636098462695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52006.638276038095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52838.744488454708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53684.164400269976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54543.111030674299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55415.800807165091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56302.45362007973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57203.292878001004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58118.545564049018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59048.4422930738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59993.217369762984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60953.108847679185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61928.358589242052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62919.212326669927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63925.919723896652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64948.734439479005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65987.914190510666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67043.720817558846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68116.42035063979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69206.283076250023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70313.583605470034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71438.600943157551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72581.618558248083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73742.924455180051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74922.811246462923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76121.576226406338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77339.521446028841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78576.953789165316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79834.185049791966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81111.532010588635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82409.316522758061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83727.865587122185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85067.511436516143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86428.591619500396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87811.449085412416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89216.432270779012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13441.195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11887.918175434268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12078.124866241218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12271.374864101077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12467.716861926696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12667.200331717522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12869.875537025004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13075.793545617402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13285.006242347281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13497.56634222484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13713.527403700438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13932.943842159644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14155.870943634198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14382.364878732344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14612.482716792061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14846.282440260735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15083.822959304907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15325.164126653786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15570.366752680246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15819.492620723129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16072.6045026547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16329.766174697175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16591.04243349233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16856.49911242821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17126.203098227063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17400.222347798695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17678.625905363475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17961.483919849292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18248.867662566881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18540.849545167952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18837.503137890642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19138.903188096891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19445.125639106442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19756.247649332145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20072.34761172146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20393.505173509002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20719.801256285147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21051.318076385709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21388.139165607881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21730.349392257609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22078.034982533729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22431.28354225427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22790.184078930339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23154.827024193222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23525.304256580315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23901.709124685603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24284.136470680573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24672.682654211461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25067.445576678845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25468.524705905707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25876.021101200196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26290.037438819403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26710.678037840513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27138.048886445958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27572.257668629096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28013.413791327159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28461.628411988393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28917.014466580207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29379.686698045487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29849.76168521422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30327.35787217765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30812.595598132491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31305.597127702615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31806.486681745857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32315.39046865379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32832.436716152253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33357.755703610688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33891.479794868465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34433.743471586364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34984.683367131744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35544.438301005852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36113.149313821945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36690.959702843102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37278.015058088589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37874.463299018011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38480.454711802304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39096.141987191142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39721.680258986198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40357.227143129981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41002.942777420059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41658.989861858776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42325.53369964852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11923.546735182977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12400.021518290558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12876.496301398134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13352.971084505714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13829.445867613293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14305.920650720871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14782.395433828451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15258.870216936028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15735.34500004361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16211.819783151186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16688.294566258766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17164.769349366343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17641.244132473923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18117.718915581503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18594.19369868908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19070.668481796656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19547.143264904236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20023.61804801182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20500.092831119393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20976.567614226973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21453.042397334553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21929.517180442133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22405.99196354971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22882.46674665729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23358.941529764867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23835.416312872447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24311.891095980027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24788.365879087607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25264.840662195187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25741.31544530276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26217.79022841034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26637.274872064914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27063.471270017948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27496.486810338232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27936.430599303651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28383.4134888925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28837.54810471478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29298.948874390226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29767.732056380468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30244.015769282552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30727.920021591075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31219.566741936527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31719.079809807517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32226.585086764437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32742.210448152673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33266.085815323117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33798.343188368286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34339.116679382183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34888.542546252298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35446.759226992326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36013.907374624214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36590.129892618199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37175.571970900084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37770.38112243449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38374.707220393437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38988.702535919721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39612.521776494446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40246.322124918348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40890.263278917053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41544.507491379729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42209.219611241802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42884.567125021676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43570.720199022027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44267.851722206375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44976.137349761681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45695.755547357861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46426.8876361156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47169.717838293443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47924.433323706151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48691.224256885442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49470.283844995618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50261.808386515535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51065.997320699789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51883.053277831001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52713.182130276291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53556.593044360714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54413.498533070488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55284.114509599618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56168.660341753217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57067.358907221264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57980.43664973681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19325.178139883064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20097.428231841532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20869.678323799995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21641.928415758463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22414.178507716922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23186.428599675386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23958.678691633853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24730.928783592317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25503.178875550784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26275.428967509248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27047.679059467715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27819.929151426179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28592.179243384639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29364.429335343106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30136.679427301569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30908.929519260033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31681.1796112185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32453.429703176967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33225.679795135424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33997.929887093895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34770.179979052358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35542.430071010822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36314.680162969285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37086.930254927756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37859.180346886213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38631.430438844676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39403.680530803147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40175.930622761611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40948.180714720082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41720.430806678538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42492.680898637009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43172.563793015208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43863.324813703446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44565.138010722694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45278.180218894275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46002.631102396561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46738.673200034907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47486.491971235482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48246.275842775249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49018.21625625965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49802.507716359803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50599.347839821552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51408.937405258708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52231.480403742848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53067.18409020274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53916.259035645984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54778.919180216319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55655.381887099786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56545.867997293382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57450.601885250071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58369.811515414076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59303.728499660705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60252.58815565527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61216.629566145763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62196.095639204083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63191.233169431332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64202.292900142245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65229.529586544508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66273.202059929245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67333.573292888104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68410.910465574314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69505.485033023506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70617.572793551895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71747.45395824872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72895.413221580704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74061.73983312599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75246.727670456021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76450.67531318331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77673.886118194263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78916.66829608535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80179.334988822739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81462.204348643878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82765.599618222201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84089.849212113768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85435.286799507594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86802.251388299701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88191.087410512511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89602.14480908071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91035.779126026013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92492.351592042411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93972.229217515109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4947.7147718854567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5145.4295437709143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5343.1443156563701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5540.8590875418276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5738.5738594272843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5936.288631312741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6134.0034031981986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6331.7181750836544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6529.432946969112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6727.1477188545687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6924.8624907400263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7122.5772626254829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7320.2920345109387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7518.0068063963963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7715.721578281853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7913.4363501673097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8111.1511220527673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8308.865893938224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8506.5806658236797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8704.2954377091373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8902.0102095945949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9099.7249814800507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9297.4397533655083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9495.1545252509659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9692.8692971364198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9890.5840690218774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10088.298840907335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10286.013612792793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10483.72838467825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10681.443156563706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10879.157928449164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11053.224455304353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11230.07604658922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11409.757263334646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11592.313379548004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11777.790393620768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11966.2350399187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12157.694800557403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12352.217917366323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12549.853404044183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12750.651058508889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12954.661475445029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13161.936059052152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13372.527035996985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13586.487468572941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13803.871268070108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14024.73320835923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14249.128939692979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14477.115002728066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14708.748842771713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14944.088824256063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15183.19424544416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15426.125353371264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15672.943359025207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15923.710452769606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16178.489820013916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16437.345657134145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16700.343187648286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16967.548678650663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17239.029457509074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17514.85392882922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17795.091591690489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18079.813057157538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18369.090066072054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18662.99550712921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18961.603435243276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19264.989090207175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19573.228915650488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19886.400578300898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20204.582987553709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20527.856315354573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20856.302016400241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21190.002848662647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21529.042894241255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21873.507580549114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22223.4837018379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22579.059441067307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22940.324392124385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23307.369582398376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23680.287495716748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24059.17209564822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4947.7147718854567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5145.4295437709143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5343.1443156563701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5540.8590875418276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5738.5738594272843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5936.288631312741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6134.0034031981986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6331.7181750836544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6529.432946969112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6727.1477188545687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6924.8624907400263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7122.5772626254829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7320.2920345109387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7518.0068063963963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7715.721578281853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7913.4363501673097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8111.1511220527673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8308.865893938224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8506.5806658236797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8704.2954377091373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8902.0102095945949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9099.7249814800507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9297.4397533655083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9495.1545252509659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9692.8692971364198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9890.5840690218774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10088.298840907335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10286.013612792793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10483.72838467825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10681.443156563706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10879.157928449164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11053.224455304353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11230.07604658922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11409.757263334646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11592.313379548004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11777.790393620768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11966.2350399187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12157.694800557403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12352.217917366323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12549.853404044183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12750.651058508889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12954.661475445029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13161.936059052152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13372.527035996985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13586.487468572941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13803.871268070108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14024.73320835923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14249.128939692979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14477.115002728066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14708.748842771713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14944.088824256063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15183.19424544416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15426.125353371264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15672.943359025207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15923.710452769606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16178.489820013916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16437.345657134145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16700.343187648286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16967.548678650663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17239.029457509074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17514.85392882922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17795.091591690489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18079.813057157538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18369.090066072054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18662.99550712921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18961.603435243276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19264.989090207175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19573.228915650488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19886.400578300898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20204.582987553709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20527.856315354573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20856.302016400241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21190.002848662647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21529.042894241255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21873.507580549114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22223.4837018379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22579.059441067307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22940.324392124385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23307.369582398376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23680.287495716748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24059.17209564822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94786.753943023505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98574.510977866928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102362.26801271034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106150.02504755376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109937.78208239717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113725.53911724058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117513.296152084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121301.05318692741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125088.81022177084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128876.56725661425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132664.32429145768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136452.08132630109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140239.8383611445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144027.59539598791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147815.35243083132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151603.10946567473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155390.86650051817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159178.62353536158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162966.38057020496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166754.1376050484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170541.89463989183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174329.65167473524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178117.40870957865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181905.16574442206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185692.92277926544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189480.67981410888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193268.43684895232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197056.19388379573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200843.95091863917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204631.70795348255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208419.46498832598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211754.17642813924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215142.24325098944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218584.51914300525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222081.87144929339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225635.18139248202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229245.34429476171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232913.26980347798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236639.88212033361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240426.12023425894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244272.93815800708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248181.30516853518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252152.20605123177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256186.64134805146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260285.62760962034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264450.19765137427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268681.40081379627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272980.30322681699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277347.98807844613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281785.55588770116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286294.12478190445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290874.83077841497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295528.82807086955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300257.28932000347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305061.40594912349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309942.38844430936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314901.46665941842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319939.89012596902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325058.9283679846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330259.8712218724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335544.02916142234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340912.73362800514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346367.33736605325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351909.21476391004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357539.76220013265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363260.39839533472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369072.56476966018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374977.72580597474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380977.36941887037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387073.00732957222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393266.17544684547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399558.4342539949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405951.36920205888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412446.59110929194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419045.73656704061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425750.46835211321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432562.4758457471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439483.47545927903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446515.21106662753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453659.45444369351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460918.0057147927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29555.539425991468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30736.603210987043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31917.66699598261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33098.730780978185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34279.794565973752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35460.85835096932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36641.922135964895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37822.985920960462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39004.049705956029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40185.113490951597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41366.177275947171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42547.241060942739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43728.304845938306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44909.368630933881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46090.432415929448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47271.496200925016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48452.55998592059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49633.623770916165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50814.687555911725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51995.7513409073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53176.815125902875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54357.878910898442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55538.942695894009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56720.006480889584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57901.070265885144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59082.134050880719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60263.197835876286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61444.261620871861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62625.325405867436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63806.389190862996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64987.45297585857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66027.252223472329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67083.688259047864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68157.027271192623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69247.539707531731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70355.500342852218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71481.188348337848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72624.887361911271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73786.885559701856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74967.475728657082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76166.955340315588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77385.626625760633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78623.79665177282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79881.777398201186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81159.885836572415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82458.444009957573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83777.7791141169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85118.223579942773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86480.115157221851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87863.796999737388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89269.617751733196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90697.931635760935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92149.098541933097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93623.484118604043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95121.459864501696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96643.403222333698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98189.69767389106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99760.732836673284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101356.90456206008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102978.61503505305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104626.27287561391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106300.29324162373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108001.09793348973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109729.11550042554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111484.78134843237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113268.53785000727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115080.83445560742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116922.12780689713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118792.8818518075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120693.56796143641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122624.66504881941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124586.65968960049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126580.04624463411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128605.3269845483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130663.01221630107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132753.62041176186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134877.67833835009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137035.72119176367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139228.29273083189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141455.94541452519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143719.24054115763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100.54532512294195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104.56319942196022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108.58107372097847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112.59894801999674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116.616822319015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120.63469661803325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124.65257091705152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128.67044521606977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132.68831951508804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136.70619381410629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140.72406811312456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144.74194241214281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148.75981671116105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152.77769101017932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156.79556530919757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160.81343960821584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164.83131390723412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168.84918820625236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172.86706250527061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176.88493680428888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180.90281110330716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184.9206854023254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188.93855970134365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192.95643400036192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196.97430829938014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200.99218259839841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205.01005689741669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209.02793119643496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213.04580549545324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217.06367979447145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221.08155409348973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224.61885895898564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228.21276070232938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231.86416487356661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235.57399151154374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239.34317537572835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243.17266618174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247.06342884064793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251.01644370209829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255.03270680133184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259.11323011015315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263.25904179191559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267.47118646058624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271.75072544395562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276.098737051059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280.51631684387593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285.00457791337794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289.56465115999202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294.1976855785519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298.90484854780868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303.68732612457364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308.54632334256684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313.48306451604788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318.49879354830466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323.59477424507747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328.77229063299865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334.03264728312672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339.37716963965664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344.80720435389122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350.32411962355354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355.92930553753041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361.62417442613088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367.41016121694901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373.28872379642013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379.26134337716292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385.32952487119752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391.49479726913677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397.75871402544288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404.12285344985008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410.58881910504761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417.15824021072848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423.83277205410002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430.61409640696564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437.50392194947722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444.50398470066881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451.61604845587954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458.84190523117366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466.18337571487245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473.64230972631037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481.22058668193131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488.92011606884233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2904.0481650561373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3020.0963301122752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3136.144495168413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3252.1926602245508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3368.2408252806881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3484.2889903368255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3600.3371553929637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3716.3853204491011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3832.4334855052389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3948.4816505613762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4064.5298156175145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4180.5779806736518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4296.6261457297887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4412.6743107859274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4528.7224758420643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4644.7706408982021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4760.81880595434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4876.8669710104778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4992.9151360666147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5108.9633011227525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5225.0114661788903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5341.0596312350281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5457.107796291165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5573.1559613473037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5689.2041264034397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5805.2522914595784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5921.3004565157162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6037.348621571854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6153.3967866279918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6269.4449516841287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6385.4931167402665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6487.661006608113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6591.4635827138418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6696.9270000372626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6804.0778320378604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6912.9430773504637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7023.5501665880711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7135.9269692534826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7250.1018007615376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7366.1034295737218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7483.9610844469016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7603.7044617980509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7725.3637331868213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7848.9695529178098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7974.5530657644968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8102.1459148167287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8231.7802494537955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8363.4887334450577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8497.3045531801781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8633.2614260310602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8771.3936088475584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8911.7359065891196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9054.3236810945436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9199.1928599920575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9346.379945751929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9495.9220248839574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9647.8567772821043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9802.2224857186156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9959.0580454901155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10118.402974217957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10280.297421805446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10444.782180554334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10611.898695443204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10781.689074570293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10954.19609976342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11129.463237359632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11307.534649157389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11488.455203543906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11672.270486800611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11859.026814589419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12048.771243622852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12241.551583520815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12437.416408857151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12636.415071398867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12838.597712541248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13044.015275941909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13252.719520356981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13464.763032682693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13680.199241205615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13899.082429064905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14121.467747929944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6963050.8170537921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7241300.0831075851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7519549.3491613762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7797798.6152151693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8076047.8812689614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8354297.1473227525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8632546.4133765455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8910795.6794303376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9189044.9454841316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9467294.2115379218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9745543.4775917158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10023792.743645508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10302042.0096993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10580291.275753092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10858540.541806884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11136789.807860676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11415039.073914468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11693288.339968262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11971537.606022052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12249786.872075845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12528036.138129639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12806285.404183431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13084534.670237221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13362783.936291015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13641033.202344805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13919282.468398599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14197531.734452391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14475781.000506185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14754030.266559977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15032279.532613767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15310528.798667561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15555497.259446245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15804385.215597384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16057255.379046939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16314171.465111695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16575198.208553476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16840401.379890334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17109847.801968582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17383605.366800081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17661743.052668881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17944330.941511583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18231440.236575764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18523143.280360978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18819513.572846755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19120625.790012307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19426555.802652504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19737380.695494942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20053178.786622863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20374029.647208832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20700014.121564168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21031214.347509198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21367713.777069345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21709597.197502453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22056950.752662495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22409861.964705091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22768419.756140366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23132714.472238619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23502837.90379443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23878883.310255148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24260945.44321923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24649120.570310738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25043506.499435712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25444202.603426687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25851309.845081508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26264930.802602816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26685169.695444461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27112132.410571579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27545926.529140722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27986661.353606977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28434447.935264684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28889399.102228925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29351629.48786458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29821255.559670419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30298395.648625154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30783169.979003154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31275700.698667202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31776111.909845881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32284529.700403415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32801082.175609872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33325899.490419626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33859113.88226635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M905"/>
  <sheetViews>
    <sheetView topLeftCell="A888" workbookViewId="0">
      <selection activeCell="M4" sqref="M4:M905"/>
    </sheetView>
  </sheetViews>
  <sheetFormatPr defaultColWidth="8.77734375" defaultRowHeight="14.4"/>
  <cols>
    <col min="1" max="16384" width="8.77734375" style="16"/>
  </cols>
  <sheetData>
    <row r="2" spans="2:13">
      <c r="B2" s="1" t="s">
        <v>12</v>
      </c>
      <c r="D2" s="2"/>
    </row>
    <row r="3" spans="2:13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13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J4*$M4</f>
        <v>40.465338760825503</v>
      </c>
      <c r="G4" s="16">
        <f>K4*$M4</f>
        <v>0.53585717258975196</v>
      </c>
      <c r="H4" s="16">
        <f>L4*$M4</f>
        <v>1.6950253537601401</v>
      </c>
      <c r="J4" s="16">
        <f>VLOOKUP($C4,'Growth rate'!$B$3:$T$93,3,FALSE)*VLOOKUP($E4,BY_RES_Demand_Drivers!$A$5:$I$100,7,FALSE)</f>
        <v>40.465338760825503</v>
      </c>
      <c r="K4" s="16">
        <f>VLOOKUP($C4,'Growth rate'!$B$3:$T$93,3,FALSE)*VLOOKUP($E4,BY_RES_Demand_Drivers!$A$5:$I$100,8,FALSE)</f>
        <v>0.53585717258975196</v>
      </c>
      <c r="L4" s="16">
        <f>VLOOKUP($C4,'Growth rate'!$B$3:$T$93,3,FALSE)*VLOOKUP($E4,BY_RES_Demand_Drivers!$A$5:$I$100,9,FALSE)</f>
        <v>1.6950253537601401</v>
      </c>
      <c r="M4" s="49">
        <v>1</v>
      </c>
    </row>
    <row r="5" spans="2:13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 t="shared" ref="F5:F68" si="0">J5*$M5</f>
        <v>35.789127092488599</v>
      </c>
      <c r="G5" s="16">
        <f t="shared" ref="G5:G68" si="1">K5*$M5</f>
        <v>0.47393302615329441</v>
      </c>
      <c r="H5" s="16">
        <f t="shared" ref="H5:H68" si="2">L5*$M5</f>
        <v>1.4991466689373283</v>
      </c>
      <c r="J5" s="16">
        <f>VLOOKUP($C5,'Growth rate'!$B$3:$T$93,3,FALSE)*VLOOKUP($E5,BY_RES_Demand_Drivers!$A$5:$I$100,7,FALSE)</f>
        <v>35.789127092488599</v>
      </c>
      <c r="K5" s="16">
        <f>VLOOKUP($C5,'Growth rate'!$B$3:$T$93,3,FALSE)*VLOOKUP($E5,BY_RES_Demand_Drivers!$A$5:$I$100,8,FALSE)</f>
        <v>0.47393302615329441</v>
      </c>
      <c r="L5" s="16">
        <f>VLOOKUP($C5,'Growth rate'!$B$3:$T$93,3,FALSE)*VLOOKUP($E5,BY_RES_Demand_Drivers!$A$5:$I$100,9,FALSE)</f>
        <v>1.4991466689373283</v>
      </c>
      <c r="M5" s="49">
        <v>1</v>
      </c>
    </row>
    <row r="6" spans="2:13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 t="shared" si="0"/>
        <v>36.36175312596842</v>
      </c>
      <c r="G6" s="16">
        <f t="shared" si="1"/>
        <v>0.48151595457174717</v>
      </c>
      <c r="H6" s="16">
        <f t="shared" si="2"/>
        <v>1.5231330156403255</v>
      </c>
      <c r="J6" s="16">
        <f>VLOOKUP($C6,'Growth rate'!$B$3:$T$93,3,FALSE)*VLOOKUP($E6,BY_RES_Demand_Drivers!$A$5:$I$100,7,FALSE)</f>
        <v>36.36175312596842</v>
      </c>
      <c r="K6" s="16">
        <f>VLOOKUP($C6,'Growth rate'!$B$3:$T$93,3,FALSE)*VLOOKUP($E6,BY_RES_Demand_Drivers!$A$5:$I$100,8,FALSE)</f>
        <v>0.48151595457174717</v>
      </c>
      <c r="L6" s="16">
        <f>VLOOKUP($C6,'Growth rate'!$B$3:$T$93,3,FALSE)*VLOOKUP($E6,BY_RES_Demand_Drivers!$A$5:$I$100,9,FALSE)</f>
        <v>1.5231330156403255</v>
      </c>
      <c r="M6" s="49">
        <v>1</v>
      </c>
    </row>
    <row r="7" spans="2:13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 t="shared" si="0"/>
        <v>36.943541175983917</v>
      </c>
      <c r="G7" s="16">
        <f t="shared" si="1"/>
        <v>0.48922020984489517</v>
      </c>
      <c r="H7" s="16">
        <f t="shared" si="2"/>
        <v>1.5475031438905709</v>
      </c>
      <c r="J7" s="16">
        <f>VLOOKUP($C7,'Growth rate'!$B$3:$T$93,3,FALSE)*VLOOKUP($E7,BY_RES_Demand_Drivers!$A$5:$I$100,7,FALSE)</f>
        <v>36.943541175983917</v>
      </c>
      <c r="K7" s="16">
        <f>VLOOKUP($C7,'Growth rate'!$B$3:$T$93,3,FALSE)*VLOOKUP($E7,BY_RES_Demand_Drivers!$A$5:$I$100,8,FALSE)</f>
        <v>0.48922020984489517</v>
      </c>
      <c r="L7" s="16">
        <f>VLOOKUP($C7,'Growth rate'!$B$3:$T$93,3,FALSE)*VLOOKUP($E7,BY_RES_Demand_Drivers!$A$5:$I$100,9,FALSE)</f>
        <v>1.5475031438905709</v>
      </c>
      <c r="M7" s="49">
        <v>1</v>
      </c>
    </row>
    <row r="8" spans="2:13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 t="shared" si="0"/>
        <v>37.534637834799661</v>
      </c>
      <c r="G8" s="16">
        <f t="shared" si="1"/>
        <v>0.49704773320241352</v>
      </c>
      <c r="H8" s="16">
        <f t="shared" si="2"/>
        <v>1.57226319419282</v>
      </c>
      <c r="J8" s="16">
        <f>VLOOKUP($C8,'Growth rate'!$B$3:$T$93,3,FALSE)*VLOOKUP($E8,BY_RES_Demand_Drivers!$A$5:$I$100,7,FALSE)</f>
        <v>37.534637834799661</v>
      </c>
      <c r="K8" s="16">
        <f>VLOOKUP($C8,'Growth rate'!$B$3:$T$93,3,FALSE)*VLOOKUP($E8,BY_RES_Demand_Drivers!$A$5:$I$100,8,FALSE)</f>
        <v>0.49704773320241352</v>
      </c>
      <c r="L8" s="16">
        <f>VLOOKUP($C8,'Growth rate'!$B$3:$T$93,3,FALSE)*VLOOKUP($E8,BY_RES_Demand_Drivers!$A$5:$I$100,9,FALSE)</f>
        <v>1.57226319419282</v>
      </c>
      <c r="M8" s="49">
        <v>1</v>
      </c>
    </row>
    <row r="9" spans="2:13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 t="shared" si="0"/>
        <v>38.135192040156454</v>
      </c>
      <c r="G9" s="16">
        <f t="shared" si="1"/>
        <v>0.50500049693365212</v>
      </c>
      <c r="H9" s="16">
        <f t="shared" si="2"/>
        <v>1.5974194052999051</v>
      </c>
      <c r="J9" s="16">
        <f>VLOOKUP($C9,'Growth rate'!$B$3:$T$93,3,FALSE)*VLOOKUP($E9,BY_RES_Demand_Drivers!$A$5:$I$100,7,FALSE)</f>
        <v>38.135192040156454</v>
      </c>
      <c r="K9" s="16">
        <f>VLOOKUP($C9,'Growth rate'!$B$3:$T$93,3,FALSE)*VLOOKUP($E9,BY_RES_Demand_Drivers!$A$5:$I$100,8,FALSE)</f>
        <v>0.50500049693365212</v>
      </c>
      <c r="L9" s="16">
        <f>VLOOKUP($C9,'Growth rate'!$B$3:$T$93,3,FALSE)*VLOOKUP($E9,BY_RES_Demand_Drivers!$A$5:$I$100,9,FALSE)</f>
        <v>1.5974194052999051</v>
      </c>
      <c r="M9" s="49">
        <v>1</v>
      </c>
    </row>
    <row r="10" spans="2:13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 t="shared" si="0"/>
        <v>34.870819601519067</v>
      </c>
      <c r="G10" s="16">
        <f t="shared" si="1"/>
        <v>0.46177245439613152</v>
      </c>
      <c r="H10" s="16">
        <f t="shared" si="2"/>
        <v>1.4606803042062333</v>
      </c>
      <c r="J10" s="16">
        <f>VLOOKUP($C10,'Growth rate'!$B$3:$T$93,3,FALSE)*VLOOKUP($E10,BY_RES_Demand_Drivers!$A$5:$I$100,7,FALSE)</f>
        <v>38.745355112798961</v>
      </c>
      <c r="K10" s="16">
        <f>VLOOKUP($C10,'Growth rate'!$B$3:$T$93,3,FALSE)*VLOOKUP($E10,BY_RES_Demand_Drivers!$A$5:$I$100,8,FALSE)</f>
        <v>0.51308050488459056</v>
      </c>
      <c r="L10" s="16">
        <f>VLOOKUP($C10,'Growth rate'!$B$3:$T$93,3,FALSE)*VLOOKUP($E10,BY_RES_Demand_Drivers!$A$5:$I$100,9,FALSE)</f>
        <v>1.6229781157847036</v>
      </c>
      <c r="M10" s="49">
        <v>0.9</v>
      </c>
    </row>
    <row r="11" spans="2:13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 t="shared" si="0"/>
        <v>35.035099907197328</v>
      </c>
      <c r="G11" s="16">
        <f t="shared" si="1"/>
        <v>0.46394791573684219</v>
      </c>
      <c r="H11" s="16">
        <f t="shared" si="2"/>
        <v>1.4675617314171603</v>
      </c>
      <c r="J11" s="16">
        <f>VLOOKUP($C11,'Growth rate'!$B$3:$T$93,3,FALSE)*VLOOKUP($E11,BY_RES_Demand_Drivers!$A$5:$I$100,7,FALSE)</f>
        <v>39.365280794603741</v>
      </c>
      <c r="K11" s="16">
        <f>VLOOKUP($C11,'Growth rate'!$B$3:$T$93,3,FALSE)*VLOOKUP($E11,BY_RES_Demand_Drivers!$A$5:$I$100,8,FALSE)</f>
        <v>0.52128979296274403</v>
      </c>
      <c r="L11" s="16">
        <f>VLOOKUP($C11,'Growth rate'!$B$3:$T$93,3,FALSE)*VLOOKUP($E11,BY_RES_Demand_Drivers!$A$5:$I$100,9,FALSE)</f>
        <v>1.6489457656372588</v>
      </c>
      <c r="M11" s="49">
        <v>0.89</v>
      </c>
    </row>
    <row r="12" spans="2:13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 t="shared" si="0"/>
        <v>35.195710252839312</v>
      </c>
      <c r="G12" s="16">
        <f t="shared" si="1"/>
        <v>0.4660747780921301</v>
      </c>
      <c r="H12" s="16">
        <f t="shared" si="2"/>
        <v>1.4742894301409604</v>
      </c>
      <c r="J12" s="16">
        <f>VLOOKUP($C12,'Growth rate'!$B$3:$T$93,3,FALSE)*VLOOKUP($E12,BY_RES_Demand_Drivers!$A$5:$I$100,7,FALSE)</f>
        <v>39.9951252873174</v>
      </c>
      <c r="K12" s="16">
        <f>VLOOKUP($C12,'Growth rate'!$B$3:$T$93,3,FALSE)*VLOOKUP($E12,BY_RES_Demand_Drivers!$A$5:$I$100,8,FALSE)</f>
        <v>0.52963042965014784</v>
      </c>
      <c r="L12" s="16">
        <f>VLOOKUP($C12,'Growth rate'!$B$3:$T$93,3,FALSE)*VLOOKUP($E12,BY_RES_Demand_Drivers!$A$5:$I$100,9,FALSE)</f>
        <v>1.675328897887455</v>
      </c>
      <c r="M12" s="49">
        <v>0.88</v>
      </c>
    </row>
    <row r="13" spans="2:13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 t="shared" si="0"/>
        <v>35.352491143965601</v>
      </c>
      <c r="G13" s="16">
        <f t="shared" si="1"/>
        <v>0.46815092937635872</v>
      </c>
      <c r="H13" s="16">
        <f t="shared" si="2"/>
        <v>1.4808567194206792</v>
      </c>
      <c r="J13" s="16">
        <f>VLOOKUP($C13,'Growth rate'!$B$3:$T$93,3,FALSE)*VLOOKUP($E13,BY_RES_Demand_Drivers!$A$5:$I$100,7,FALSE)</f>
        <v>40.635047291914482</v>
      </c>
      <c r="K13" s="16">
        <f>VLOOKUP($C13,'Growth rate'!$B$3:$T$93,3,FALSE)*VLOOKUP($E13,BY_RES_Demand_Drivers!$A$5:$I$100,8,FALSE)</f>
        <v>0.53810451652455027</v>
      </c>
      <c r="L13" s="16">
        <f>VLOOKUP($C13,'Growth rate'!$B$3:$T$93,3,FALSE)*VLOOKUP($E13,BY_RES_Demand_Drivers!$A$5:$I$100,9,FALSE)</f>
        <v>1.7021341602536544</v>
      </c>
      <c r="M13" s="49">
        <v>0.87</v>
      </c>
    </row>
    <row r="14" spans="2:13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 t="shared" si="0"/>
        <v>35.505278921783201</v>
      </c>
      <c r="G14" s="16">
        <f t="shared" si="1"/>
        <v>0.47017420235849111</v>
      </c>
      <c r="H14" s="16">
        <f t="shared" si="2"/>
        <v>1.4872567438632331</v>
      </c>
      <c r="J14" s="16">
        <f>VLOOKUP($C14,'Growth rate'!$B$3:$T$93,3,FALSE)*VLOOKUP($E14,BY_RES_Demand_Drivers!$A$5:$I$100,7,FALSE)</f>
        <v>41.285208048585119</v>
      </c>
      <c r="K14" s="16">
        <f>VLOOKUP($C14,'Growth rate'!$B$3:$T$93,3,FALSE)*VLOOKUP($E14,BY_RES_Demand_Drivers!$A$5:$I$100,8,FALSE)</f>
        <v>0.54671418878894318</v>
      </c>
      <c r="L14" s="16">
        <f>VLOOKUP($C14,'Growth rate'!$B$3:$T$93,3,FALSE)*VLOOKUP($E14,BY_RES_Demand_Drivers!$A$5:$I$100,9,FALSE)</f>
        <v>1.729368306817713</v>
      </c>
      <c r="M14" s="49">
        <v>0.86</v>
      </c>
    </row>
    <row r="15" spans="2:13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 t="shared" si="0"/>
        <v>35.653905670758107</v>
      </c>
      <c r="G15" s="16">
        <f t="shared" si="1"/>
        <v>0.47214237343813126</v>
      </c>
      <c r="H15" s="16">
        <f t="shared" si="2"/>
        <v>1.4934824697677769</v>
      </c>
      <c r="J15" s="16">
        <f>VLOOKUP($C15,'Growth rate'!$B$3:$T$93,3,FALSE)*VLOOKUP($E15,BY_RES_Demand_Drivers!$A$5:$I$100,7,FALSE)</f>
        <v>41.945771377362476</v>
      </c>
      <c r="K15" s="16">
        <f>VLOOKUP($C15,'Growth rate'!$B$3:$T$93,3,FALSE)*VLOOKUP($E15,BY_RES_Demand_Drivers!$A$5:$I$100,8,FALSE)</f>
        <v>0.55546161580956621</v>
      </c>
      <c r="L15" s="16">
        <f>VLOOKUP($C15,'Growth rate'!$B$3:$T$93,3,FALSE)*VLOOKUP($E15,BY_RES_Demand_Drivers!$A$5:$I$100,9,FALSE)</f>
        <v>1.7570381997267963</v>
      </c>
      <c r="M15" s="49">
        <v>0.85</v>
      </c>
    </row>
    <row r="16" spans="2:13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 t="shared" si="0"/>
        <v>35.691656864997732</v>
      </c>
      <c r="G16" s="16">
        <f t="shared" si="1"/>
        <v>0.47264228889235987</v>
      </c>
      <c r="H16" s="16">
        <f t="shared" si="2"/>
        <v>1.495063804147531</v>
      </c>
      <c r="J16" s="16">
        <f>VLOOKUP($C16,'Growth rate'!$B$3:$T$93,3,FALSE)*VLOOKUP($E16,BY_RES_Demand_Drivers!$A$5:$I$100,7,FALSE)</f>
        <v>42.616903719400277</v>
      </c>
      <c r="K16" s="16">
        <f>VLOOKUP($C16,'Growth rate'!$B$3:$T$93,3,FALSE)*VLOOKUP($E16,BY_RES_Demand_Drivers!$A$5:$I$100,8,FALSE)</f>
        <v>0.56434900166251922</v>
      </c>
      <c r="L16" s="16">
        <f>VLOOKUP($C16,'Growth rate'!$B$3:$T$93,3,FALSE)*VLOOKUP($E16,BY_RES_Demand_Drivers!$A$5:$I$100,9,FALSE)</f>
        <v>1.785150810922425</v>
      </c>
      <c r="M16" s="49">
        <f t="shared" ref="M16:M33" si="3">($M$35-$M$15)/($C$35-$C$15)*(C16-$C$15)+$M$15</f>
        <v>0.83750000000000002</v>
      </c>
    </row>
    <row r="17" spans="2:13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 t="shared" si="0"/>
        <v>35.721488697601309</v>
      </c>
      <c r="G17" s="16">
        <f t="shared" si="1"/>
        <v>0.47303733319352353</v>
      </c>
      <c r="H17" s="16">
        <f t="shared" si="2"/>
        <v>1.4963134097151765</v>
      </c>
      <c r="J17" s="16">
        <f>VLOOKUP($C17,'Growth rate'!$B$3:$T$93,3,FALSE)*VLOOKUP($E17,BY_RES_Demand_Drivers!$A$5:$I$100,7,FALSE)</f>
        <v>43.298774178910676</v>
      </c>
      <c r="K17" s="16">
        <f>VLOOKUP($C17,'Growth rate'!$B$3:$T$93,3,FALSE)*VLOOKUP($E17,BY_RES_Demand_Drivers!$A$5:$I$100,8,FALSE)</f>
        <v>0.57337858568911948</v>
      </c>
      <c r="L17" s="16">
        <f>VLOOKUP($C17,'Growth rate'!$B$3:$T$93,3,FALSE)*VLOOKUP($E17,BY_RES_Demand_Drivers!$A$5:$I$100,9,FALSE)</f>
        <v>1.8137132238971838</v>
      </c>
      <c r="M17" s="49">
        <f t="shared" si="3"/>
        <v>0.82499999999999996</v>
      </c>
    </row>
    <row r="18" spans="2:13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 t="shared" si="0"/>
        <v>35.743138084690763</v>
      </c>
      <c r="G18" s="16">
        <f t="shared" si="1"/>
        <v>0.47332402248636818</v>
      </c>
      <c r="H18" s="16">
        <f t="shared" si="2"/>
        <v>1.497220266327125</v>
      </c>
      <c r="J18" s="16">
        <f>VLOOKUP($C18,'Growth rate'!$B$3:$T$93,3,FALSE)*VLOOKUP($E18,BY_RES_Demand_Drivers!$A$5:$I$100,7,FALSE)</f>
        <v>43.991554565773249</v>
      </c>
      <c r="K18" s="16">
        <f>VLOOKUP($C18,'Growth rate'!$B$3:$T$93,3,FALSE)*VLOOKUP($E18,BY_RES_Demand_Drivers!$A$5:$I$100,8,FALSE)</f>
        <v>0.58255264306014543</v>
      </c>
      <c r="L18" s="16">
        <f>VLOOKUP($C18,'Growth rate'!$B$3:$T$93,3,FALSE)*VLOOKUP($E18,BY_RES_Demand_Drivers!$A$5:$I$100,9,FALSE)</f>
        <v>1.8427326354795386</v>
      </c>
      <c r="M18" s="49">
        <f t="shared" si="3"/>
        <v>0.8125</v>
      </c>
    </row>
    <row r="19" spans="2:13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 t="shared" si="0"/>
        <v>35.756335551060495</v>
      </c>
      <c r="G19" s="16">
        <f t="shared" si="1"/>
        <v>0.47349878827928615</v>
      </c>
      <c r="H19" s="16">
        <f t="shared" si="2"/>
        <v>1.4977730861177689</v>
      </c>
      <c r="J19" s="16">
        <f>VLOOKUP($C19,'Growth rate'!$B$3:$T$93,3,FALSE)*VLOOKUP($E19,BY_RES_Demand_Drivers!$A$5:$I$100,7,FALSE)</f>
        <v>44.695419438825624</v>
      </c>
      <c r="K19" s="16">
        <f>VLOOKUP($C19,'Growth rate'!$B$3:$T$93,3,FALSE)*VLOOKUP($E19,BY_RES_Demand_Drivers!$A$5:$I$100,8,FALSE)</f>
        <v>0.59187348534910778</v>
      </c>
      <c r="L19" s="16">
        <f>VLOOKUP($C19,'Growth rate'!$B$3:$T$93,3,FALSE)*VLOOKUP($E19,BY_RES_Demand_Drivers!$A$5:$I$100,9,FALSE)</f>
        <v>1.8722163576472113</v>
      </c>
      <c r="M19" s="49">
        <f t="shared" si="3"/>
        <v>0.79999999999999993</v>
      </c>
    </row>
    <row r="20" spans="2:13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 t="shared" si="0"/>
        <v>35.760805093004379</v>
      </c>
      <c r="G20" s="16">
        <f t="shared" si="1"/>
        <v>0.47355797562782109</v>
      </c>
      <c r="H20" s="16">
        <f t="shared" si="2"/>
        <v>1.4979603077535337</v>
      </c>
      <c r="J20" s="16">
        <f>VLOOKUP($C20,'Growth rate'!$B$3:$T$93,3,FALSE)*VLOOKUP($E20,BY_RES_Demand_Drivers!$A$5:$I$100,7,FALSE)</f>
        <v>45.41054614984683</v>
      </c>
      <c r="K20" s="16">
        <f>VLOOKUP($C20,'Growth rate'!$B$3:$T$93,3,FALSE)*VLOOKUP($E20,BY_RES_Demand_Drivers!$A$5:$I$100,8,FALSE)</f>
        <v>0.6013434611146935</v>
      </c>
      <c r="L20" s="16">
        <f>VLOOKUP($C20,'Growth rate'!$B$3:$T$93,3,FALSE)*VLOOKUP($E20,BY_RES_Demand_Drivers!$A$5:$I$100,9,FALSE)</f>
        <v>1.9021718193695667</v>
      </c>
      <c r="M20" s="49">
        <f t="shared" si="3"/>
        <v>0.78749999999999998</v>
      </c>
    </row>
    <row r="21" spans="2:13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 t="shared" si="0"/>
        <v>35.756264038389396</v>
      </c>
      <c r="G21" s="16">
        <f t="shared" si="1"/>
        <v>0.47349784128170957</v>
      </c>
      <c r="H21" s="16">
        <f t="shared" si="2"/>
        <v>1.4977700905715967</v>
      </c>
      <c r="J21" s="16">
        <f>VLOOKUP($C21,'Growth rate'!$B$3:$T$93,3,FALSE)*VLOOKUP($E21,BY_RES_Demand_Drivers!$A$5:$I$100,7,FALSE)</f>
        <v>46.137114888244383</v>
      </c>
      <c r="K21" s="16">
        <f>VLOOKUP($C21,'Growth rate'!$B$3:$T$93,3,FALSE)*VLOOKUP($E21,BY_RES_Demand_Drivers!$A$5:$I$100,8,FALSE)</f>
        <v>0.61096495649252858</v>
      </c>
      <c r="L21" s="16">
        <f>VLOOKUP($C21,'Growth rate'!$B$3:$T$93,3,FALSE)*VLOOKUP($E21,BY_RES_Demand_Drivers!$A$5:$I$100,9,FALSE)</f>
        <v>1.9326065684794798</v>
      </c>
      <c r="M21" s="49">
        <f t="shared" si="3"/>
        <v>0.77499999999999991</v>
      </c>
    </row>
    <row r="22" spans="2:13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 t="shared" si="0"/>
        <v>35.742422903922922</v>
      </c>
      <c r="G22" s="16">
        <f t="shared" si="1"/>
        <v>0.4733145517947619</v>
      </c>
      <c r="H22" s="16">
        <f t="shared" si="2"/>
        <v>1.497190308601053</v>
      </c>
      <c r="J22" s="16">
        <f>VLOOKUP($C22,'Growth rate'!$B$3:$T$93,3,FALSE)*VLOOKUP($E22,BY_RES_Demand_Drivers!$A$5:$I$100,7,FALSE)</f>
        <v>46.875308726456296</v>
      </c>
      <c r="K22" s="16">
        <f>VLOOKUP($C22,'Growth rate'!$B$3:$T$93,3,FALSE)*VLOOKUP($E22,BY_RES_Demand_Drivers!$A$5:$I$100,8,FALSE)</f>
        <v>0.62074039579640905</v>
      </c>
      <c r="L22" s="16">
        <f>VLOOKUP($C22,'Growth rate'!$B$3:$T$93,3,FALSE)*VLOOKUP($E22,BY_RES_Demand_Drivers!$A$5:$I$100,9,FALSE)</f>
        <v>1.9635282735751516</v>
      </c>
      <c r="M22" s="49">
        <f t="shared" si="3"/>
        <v>0.76249999999999996</v>
      </c>
    </row>
    <row r="23" spans="2:13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 t="shared" si="0"/>
        <v>35.718985249559694</v>
      </c>
      <c r="G23" s="16">
        <f t="shared" si="1"/>
        <v>0.47300418159686375</v>
      </c>
      <c r="H23" s="16">
        <f t="shared" si="2"/>
        <v>1.4962085444642654</v>
      </c>
      <c r="J23" s="16">
        <f>VLOOKUP($C23,'Growth rate'!$B$3:$T$93,3,FALSE)*VLOOKUP($E23,BY_RES_Demand_Drivers!$A$5:$I$100,7,FALSE)</f>
        <v>47.625313666079592</v>
      </c>
      <c r="K23" s="16">
        <f>VLOOKUP($C23,'Growth rate'!$B$3:$T$93,3,FALSE)*VLOOKUP($E23,BY_RES_Demand_Drivers!$A$5:$I$100,8,FALSE)</f>
        <v>0.63067224212915163</v>
      </c>
      <c r="L23" s="16">
        <f>VLOOKUP($C23,'Growth rate'!$B$3:$T$93,3,FALSE)*VLOOKUP($E23,BY_RES_Demand_Drivers!$A$5:$I$100,9,FALSE)</f>
        <v>1.9949447259523538</v>
      </c>
      <c r="M23" s="49">
        <f t="shared" si="3"/>
        <v>0.75</v>
      </c>
    </row>
    <row r="24" spans="2:13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 t="shared" si="0"/>
        <v>35.685647529993439</v>
      </c>
      <c r="G24" s="16">
        <f t="shared" si="1"/>
        <v>0.47256271102737324</v>
      </c>
      <c r="H24" s="16">
        <f t="shared" si="2"/>
        <v>1.4948120831560987</v>
      </c>
      <c r="J24" s="16">
        <f>VLOOKUP($C24,'Growth rate'!$B$3:$T$93,3,FALSE)*VLOOKUP($E24,BY_RES_Demand_Drivers!$A$5:$I$100,7,FALSE)</f>
        <v>48.387318684736869</v>
      </c>
      <c r="K24" s="16">
        <f>VLOOKUP($C24,'Growth rate'!$B$3:$T$93,3,FALSE)*VLOOKUP($E24,BY_RES_Demand_Drivers!$A$5:$I$100,8,FALSE)</f>
        <v>0.64076299800321801</v>
      </c>
      <c r="L24" s="16">
        <f>VLOOKUP($C24,'Growth rate'!$B$3:$T$93,3,FALSE)*VLOOKUP($E24,BY_RES_Demand_Drivers!$A$5:$I$100,9,FALSE)</f>
        <v>2.0268638415675917</v>
      </c>
      <c r="M24" s="49">
        <f t="shared" si="3"/>
        <v>0.73749999999999993</v>
      </c>
    </row>
    <row r="25" spans="2:13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 t="shared" si="0"/>
        <v>35.642098943177174</v>
      </c>
      <c r="G25" s="16">
        <f t="shared" si="1"/>
        <v>0.47198602432917036</v>
      </c>
      <c r="H25" s="16">
        <f t="shared" si="2"/>
        <v>1.4929879056986879</v>
      </c>
      <c r="J25" s="16">
        <f>VLOOKUP($C25,'Growth rate'!$B$3:$T$93,3,FALSE)*VLOOKUP($E25,BY_RES_Demand_Drivers!$A$5:$I$100,7,FALSE)</f>
        <v>49.161515783692657</v>
      </c>
      <c r="K25" s="16">
        <f>VLOOKUP($C25,'Growth rate'!$B$3:$T$93,3,FALSE)*VLOOKUP($E25,BY_RES_Demand_Drivers!$A$5:$I$100,8,FALSE)</f>
        <v>0.65101520597126949</v>
      </c>
      <c r="L25" s="16">
        <f>VLOOKUP($C25,'Growth rate'!$B$3:$T$93,3,FALSE)*VLOOKUP($E25,BY_RES_Demand_Drivers!$A$5:$I$100,9,FALSE)</f>
        <v>2.059293663032673</v>
      </c>
      <c r="M25" s="49">
        <f t="shared" si="3"/>
        <v>0.72499999999999998</v>
      </c>
    </row>
    <row r="26" spans="2:13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 t="shared" si="0"/>
        <v>35.588021275815116</v>
      </c>
      <c r="G26" s="16">
        <f t="shared" si="1"/>
        <v>0.47126990760260196</v>
      </c>
      <c r="H26" s="16">
        <f t="shared" si="2"/>
        <v>1.4907226826693518</v>
      </c>
      <c r="J26" s="16">
        <f>VLOOKUP($C26,'Growth rate'!$B$3:$T$93,3,FALSE)*VLOOKUP($E26,BY_RES_Demand_Drivers!$A$5:$I$100,7,FALSE)</f>
        <v>49.948100036231743</v>
      </c>
      <c r="K26" s="16">
        <f>VLOOKUP($C26,'Growth rate'!$B$3:$T$93,3,FALSE)*VLOOKUP($E26,BY_RES_Demand_Drivers!$A$5:$I$100,8,FALSE)</f>
        <v>0.66143144926680986</v>
      </c>
      <c r="L26" s="16">
        <f>VLOOKUP($C26,'Growth rate'!$B$3:$T$93,3,FALSE)*VLOOKUP($E26,BY_RES_Demand_Drivers!$A$5:$I$100,9,FALSE)</f>
        <v>2.0922423616411958</v>
      </c>
      <c r="M26" s="49">
        <f t="shared" si="3"/>
        <v>0.71249999999999991</v>
      </c>
    </row>
    <row r="27" spans="2:13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 t="shared" si="0"/>
        <v>35.523088745768014</v>
      </c>
      <c r="G27" s="16">
        <f t="shared" si="1"/>
        <v>0.47041004671855519</v>
      </c>
      <c r="H27" s="16">
        <f t="shared" si="2"/>
        <v>1.4880027675992185</v>
      </c>
      <c r="J27" s="16">
        <f>VLOOKUP($C27,'Growth rate'!$B$3:$T$93,3,FALSE)*VLOOKUP($E27,BY_RES_Demand_Drivers!$A$5:$I$100,7,FALSE)</f>
        <v>50.747269636811453</v>
      </c>
      <c r="K27" s="16">
        <f>VLOOKUP($C27,'Growth rate'!$B$3:$T$93,3,FALSE)*VLOOKUP($E27,BY_RES_Demand_Drivers!$A$5:$I$100,8,FALSE)</f>
        <v>0.6720143524550789</v>
      </c>
      <c r="L27" s="16">
        <f>VLOOKUP($C27,'Growth rate'!$B$3:$T$93,3,FALSE)*VLOOKUP($E27,BY_RES_Demand_Drivers!$A$5:$I$100,9,FALSE)</f>
        <v>2.1257182394274552</v>
      </c>
      <c r="M27" s="49">
        <f t="shared" si="3"/>
        <v>0.7</v>
      </c>
    </row>
    <row r="28" spans="2:13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 t="shared" si="0"/>
        <v>35.446967841312805</v>
      </c>
      <c r="G28" s="16">
        <f t="shared" si="1"/>
        <v>0.46940202518987262</v>
      </c>
      <c r="H28" s="16">
        <f t="shared" si="2"/>
        <v>1.4848141902400773</v>
      </c>
      <c r="J28" s="16">
        <f>VLOOKUP($C28,'Growth rate'!$B$3:$T$93,3,FALSE)*VLOOKUP($E28,BY_RES_Demand_Drivers!$A$5:$I$100,7,FALSE)</f>
        <v>51.559225951000442</v>
      </c>
      <c r="K28" s="16">
        <f>VLOOKUP($C28,'Growth rate'!$B$3:$T$93,3,FALSE)*VLOOKUP($E28,BY_RES_Demand_Drivers!$A$5:$I$100,8,FALSE)</f>
        <v>0.68276658209436014</v>
      </c>
      <c r="L28" s="16">
        <f>VLOOKUP($C28,'Growth rate'!$B$3:$T$93,3,FALSE)*VLOOKUP($E28,BY_RES_Demand_Drivers!$A$5:$I$100,9,FALSE)</f>
        <v>2.1597297312582944</v>
      </c>
      <c r="M28" s="49">
        <f t="shared" si="3"/>
        <v>0.6875</v>
      </c>
    </row>
    <row r="29" spans="2:13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 t="shared" si="0"/>
        <v>35.359317157196095</v>
      </c>
      <c r="G29" s="16">
        <f t="shared" si="1"/>
        <v>0.46824132200031221</v>
      </c>
      <c r="H29" s="16">
        <f t="shared" si="2"/>
        <v>1.4811426496969382</v>
      </c>
      <c r="J29" s="16">
        <f>VLOOKUP($C29,'Growth rate'!$B$3:$T$93,3,FALSE)*VLOOKUP($E29,BY_RES_Demand_Drivers!$A$5:$I$100,7,FALSE)</f>
        <v>52.384173566216447</v>
      </c>
      <c r="K29" s="16">
        <f>VLOOKUP($C29,'Growth rate'!$B$3:$T$93,3,FALSE)*VLOOKUP($E29,BY_RES_Demand_Drivers!$A$5:$I$100,8,FALSE)</f>
        <v>0.69369084740787001</v>
      </c>
      <c r="L29" s="16">
        <f>VLOOKUP($C29,'Growth rate'!$B$3:$T$93,3,FALSE)*VLOOKUP($E29,BY_RES_Demand_Drivers!$A$5:$I$100,9,FALSE)</f>
        <v>2.1942854069584272</v>
      </c>
      <c r="M29" s="49">
        <f t="shared" si="3"/>
        <v>0.67499999999999993</v>
      </c>
    </row>
    <row r="30" spans="2:13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 t="shared" si="0"/>
        <v>35.259787227420297</v>
      </c>
      <c r="G30" s="16">
        <f t="shared" si="1"/>
        <v>0.4669233093902373</v>
      </c>
      <c r="H30" s="16">
        <f t="shared" si="2"/>
        <v>1.4769735074237176</v>
      </c>
      <c r="J30" s="16">
        <f>VLOOKUP($C30,'Growth rate'!$B$3:$T$93,3,FALSE)*VLOOKUP($E30,BY_RES_Demand_Drivers!$A$5:$I$100,7,FALSE)</f>
        <v>53.222320343275918</v>
      </c>
      <c r="K30" s="16">
        <f>VLOOKUP($C30,'Growth rate'!$B$3:$T$93,3,FALSE)*VLOOKUP($E30,BY_RES_Demand_Drivers!$A$5:$I$100,8,FALSE)</f>
        <v>0.70478990096639593</v>
      </c>
      <c r="L30" s="16">
        <f>VLOOKUP($C30,'Growth rate'!$B$3:$T$93,3,FALSE)*VLOOKUP($E30,BY_RES_Demand_Drivers!$A$5:$I$100,9,FALSE)</f>
        <v>2.2293939734697625</v>
      </c>
      <c r="M30" s="49">
        <f t="shared" si="3"/>
        <v>0.66249999999999998</v>
      </c>
    </row>
    <row r="31" spans="2:13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 t="shared" si="0"/>
        <v>35.148020354699412</v>
      </c>
      <c r="G31" s="16">
        <f t="shared" si="1"/>
        <v>0.46544325059820779</v>
      </c>
      <c r="H31" s="16">
        <f t="shared" si="2"/>
        <v>1.4722917800794311</v>
      </c>
      <c r="J31" s="16">
        <f>VLOOKUP($C31,'Growth rate'!$B$3:$T$93,3,FALSE)*VLOOKUP($E31,BY_RES_Demand_Drivers!$A$5:$I$100,7,FALSE)</f>
        <v>54.07387746876833</v>
      </c>
      <c r="K31" s="16">
        <f>VLOOKUP($C31,'Growth rate'!$B$3:$T$93,3,FALSE)*VLOOKUP($E31,BY_RES_Demand_Drivers!$A$5:$I$100,8,FALSE)</f>
        <v>0.71606653938185827</v>
      </c>
      <c r="L31" s="16">
        <f>VLOOKUP($C31,'Growth rate'!$B$3:$T$93,3,FALSE)*VLOOKUP($E31,BY_RES_Demand_Drivers!$A$5:$I$100,9,FALSE)</f>
        <v>2.2650642770452789</v>
      </c>
      <c r="M31" s="49">
        <f t="shared" si="3"/>
        <v>0.64999999999999991</v>
      </c>
    </row>
    <row r="32" spans="2:13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 t="shared" si="0"/>
        <v>35.023650436521251</v>
      </c>
      <c r="G32" s="16">
        <f t="shared" si="1"/>
        <v>0.46379629755762963</v>
      </c>
      <c r="H32" s="16">
        <f t="shared" si="2"/>
        <v>1.4670821322422272</v>
      </c>
      <c r="J32" s="16">
        <f>VLOOKUP($C32,'Growth rate'!$B$3:$T$93,3,FALSE)*VLOOKUP($E32,BY_RES_Demand_Drivers!$A$5:$I$100,7,FALSE)</f>
        <v>54.939059508268627</v>
      </c>
      <c r="K32" s="16">
        <f>VLOOKUP($C32,'Growth rate'!$B$3:$T$93,3,FALSE)*VLOOKUP($E32,BY_RES_Demand_Drivers!$A$5:$I$100,8,FALSE)</f>
        <v>0.72752360401196814</v>
      </c>
      <c r="L32" s="16">
        <f>VLOOKUP($C32,'Growth rate'!$B$3:$T$93,3,FALSE)*VLOOKUP($E32,BY_RES_Demand_Drivers!$A$5:$I$100,9,FALSE)</f>
        <v>2.3013053054780035</v>
      </c>
      <c r="M32" s="49">
        <f t="shared" si="3"/>
        <v>0.63749999999999996</v>
      </c>
    </row>
    <row r="33" spans="2:13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 t="shared" si="0"/>
        <v>34.88630278775058</v>
      </c>
      <c r="G33" s="16">
        <f t="shared" si="1"/>
        <v>0.46197748854759974</v>
      </c>
      <c r="H33" s="16">
        <f t="shared" si="2"/>
        <v>1.4613288689785322</v>
      </c>
      <c r="J33" s="16">
        <f>VLOOKUP($C33,'Growth rate'!$B$3:$T$93,3,FALSE)*VLOOKUP($E33,BY_RES_Demand_Drivers!$A$5:$I$100,7,FALSE)</f>
        <v>55.818084460400932</v>
      </c>
      <c r="K33" s="16">
        <f>VLOOKUP($C33,'Growth rate'!$B$3:$T$93,3,FALSE)*VLOOKUP($E33,BY_RES_Demand_Drivers!$A$5:$I$100,8,FALSE)</f>
        <v>0.7391639816761596</v>
      </c>
      <c r="L33" s="16">
        <f>VLOOKUP($C33,'Growth rate'!$B$3:$T$93,3,FALSE)*VLOOKUP($E33,BY_RES_Demand_Drivers!$A$5:$I$100,9,FALSE)</f>
        <v>2.3381261903656516</v>
      </c>
      <c r="M33" s="49">
        <f t="shared" si="3"/>
        <v>0.625</v>
      </c>
    </row>
    <row r="34" spans="2:13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 t="shared" si="0"/>
        <v>34.735593959707494</v>
      </c>
      <c r="G34" s="16">
        <f t="shared" si="1"/>
        <v>0.45998174579707413</v>
      </c>
      <c r="H34" s="16">
        <f t="shared" si="2"/>
        <v>1.4550159282645447</v>
      </c>
      <c r="J34" s="16">
        <f>VLOOKUP($C34,'Growth rate'!$B$3:$T$93,3,FALSE)*VLOOKUP($E34,BY_RES_Demand_Drivers!$A$5:$I$100,7,FALSE)</f>
        <v>56.711173811767345</v>
      </c>
      <c r="K34" s="16">
        <f>VLOOKUP($C34,'Growth rate'!$B$3:$T$93,3,FALSE)*VLOOKUP($E34,BY_RES_Demand_Drivers!$A$5:$I$100,8,FALSE)</f>
        <v>0.75099060538297824</v>
      </c>
      <c r="L34" s="16">
        <f>VLOOKUP($C34,'Growth rate'!$B$3:$T$93,3,FALSE)*VLOOKUP($E34,BY_RES_Demand_Drivers!$A$5:$I$100,9,FALSE)</f>
        <v>2.3755362094115018</v>
      </c>
      <c r="M34" s="49">
        <f>($M$35-$M$15)/($C$35-$C$15)*(C34-$C$15)+$M$15</f>
        <v>0.61249999999999993</v>
      </c>
    </row>
    <row r="35" spans="2:13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 t="shared" si="0"/>
        <v>34.571131555653373</v>
      </c>
      <c r="G35" s="16">
        <f t="shared" si="1"/>
        <v>0.45780387304146353</v>
      </c>
      <c r="H35" s="16">
        <f t="shared" si="2"/>
        <v>1.4481268732572516</v>
      </c>
      <c r="J35" s="16">
        <f>VLOOKUP($C35,'Growth rate'!$B$3:$T$93,3,FALSE)*VLOOKUP($E35,BY_RES_Demand_Drivers!$A$5:$I$100,7,FALSE)</f>
        <v>57.618552592755627</v>
      </c>
      <c r="K35" s="16">
        <f>VLOOKUP($C35,'Growth rate'!$B$3:$T$93,3,FALSE)*VLOOKUP($E35,BY_RES_Demand_Drivers!$A$5:$I$100,8,FALSE)</f>
        <v>0.76300645506910592</v>
      </c>
      <c r="L35" s="16">
        <f>VLOOKUP($C35,'Growth rate'!$B$3:$T$93,3,FALSE)*VLOOKUP($E35,BY_RES_Demand_Drivers!$A$5:$I$100,9,FALSE)</f>
        <v>2.4135447887620862</v>
      </c>
      <c r="M35" s="49">
        <v>0.6</v>
      </c>
    </row>
    <row r="36" spans="2:13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 t="shared" si="0"/>
        <v>35.124269660543831</v>
      </c>
      <c r="G36" s="16">
        <f t="shared" si="1"/>
        <v>0.46512873501012691</v>
      </c>
      <c r="H36" s="16">
        <f t="shared" si="2"/>
        <v>1.4712969032293677</v>
      </c>
      <c r="J36" s="16">
        <f>VLOOKUP($C36,'Growth rate'!$B$3:$T$93,3,FALSE)*VLOOKUP($E36,BY_RES_Demand_Drivers!$A$5:$I$100,7,FALSE)</f>
        <v>58.540449434239719</v>
      </c>
      <c r="K36" s="16">
        <f>VLOOKUP($C36,'Growth rate'!$B$3:$T$93,3,FALSE)*VLOOKUP($E36,BY_RES_Demand_Drivers!$A$5:$I$100,8,FALSE)</f>
        <v>0.77521455835021158</v>
      </c>
      <c r="L36" s="16">
        <f>VLOOKUP($C36,'Growth rate'!$B$3:$T$93,3,FALSE)*VLOOKUP($E36,BY_RES_Demand_Drivers!$A$5:$I$100,9,FALSE)</f>
        <v>2.4521615053822794</v>
      </c>
      <c r="M36" s="49">
        <f>M35</f>
        <v>0.6</v>
      </c>
    </row>
    <row r="37" spans="2:13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 t="shared" si="0"/>
        <v>35.686257975112532</v>
      </c>
      <c r="G37" s="16">
        <f t="shared" si="1"/>
        <v>0.47257079477028896</v>
      </c>
      <c r="H37" s="16">
        <f t="shared" si="2"/>
        <v>1.4948376536810377</v>
      </c>
      <c r="J37" s="16">
        <f>VLOOKUP($C37,'Growth rate'!$B$3:$T$93,3,FALSE)*VLOOKUP($E37,BY_RES_Demand_Drivers!$A$5:$I$100,7,FALSE)</f>
        <v>59.477096625187556</v>
      </c>
      <c r="K37" s="16">
        <f>VLOOKUP($C37,'Growth rate'!$B$3:$T$93,3,FALSE)*VLOOKUP($E37,BY_RES_Demand_Drivers!$A$5:$I$100,8,FALSE)</f>
        <v>0.78761799128381493</v>
      </c>
      <c r="L37" s="16">
        <f>VLOOKUP($C37,'Growth rate'!$B$3:$T$93,3,FALSE)*VLOOKUP($E37,BY_RES_Demand_Drivers!$A$5:$I$100,9,FALSE)</f>
        <v>2.4913960894683962</v>
      </c>
      <c r="M37" s="49">
        <f t="shared" ref="M37:M85" si="4">M36</f>
        <v>0.6</v>
      </c>
    </row>
    <row r="38" spans="2:13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 t="shared" si="0"/>
        <v>36.257238102714332</v>
      </c>
      <c r="G38" s="16">
        <f t="shared" si="1"/>
        <v>0.4801319274866136</v>
      </c>
      <c r="H38" s="16">
        <f t="shared" si="2"/>
        <v>1.5187550561399341</v>
      </c>
      <c r="J38" s="16">
        <f>VLOOKUP($C38,'Growth rate'!$B$3:$T$93,3,FALSE)*VLOOKUP($E38,BY_RES_Demand_Drivers!$A$5:$I$100,7,FALSE)</f>
        <v>60.428730171190551</v>
      </c>
      <c r="K38" s="16">
        <f>VLOOKUP($C38,'Growth rate'!$B$3:$T$93,3,FALSE)*VLOOKUP($E38,BY_RES_Demand_Drivers!$A$5:$I$100,8,FALSE)</f>
        <v>0.80021987914435599</v>
      </c>
      <c r="L38" s="16">
        <f>VLOOKUP($C38,'Growth rate'!$B$3:$T$93,3,FALSE)*VLOOKUP($E38,BY_RES_Demand_Drivers!$A$5:$I$100,9,FALSE)</f>
        <v>2.5312584268998903</v>
      </c>
      <c r="M38" s="49">
        <f t="shared" si="4"/>
        <v>0.6</v>
      </c>
    </row>
    <row r="39" spans="2:13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 t="shared" si="0"/>
        <v>36.837353912357763</v>
      </c>
      <c r="G39" s="16">
        <f t="shared" si="1"/>
        <v>0.48781403832639941</v>
      </c>
      <c r="H39" s="16">
        <f t="shared" si="2"/>
        <v>1.5430551370381731</v>
      </c>
      <c r="J39" s="16">
        <f>VLOOKUP($C39,'Growth rate'!$B$3:$T$93,3,FALSE)*VLOOKUP($E39,BY_RES_Demand_Drivers!$A$5:$I$100,7,FALSE)</f>
        <v>61.395589853929607</v>
      </c>
      <c r="K39" s="16">
        <f>VLOOKUP($C39,'Growth rate'!$B$3:$T$93,3,FALSE)*VLOOKUP($E39,BY_RES_Demand_Drivers!$A$5:$I$100,8,FALSE)</f>
        <v>0.81302339721066574</v>
      </c>
      <c r="L39" s="16">
        <f>VLOOKUP($C39,'Growth rate'!$B$3:$T$93,3,FALSE)*VLOOKUP($E39,BY_RES_Demand_Drivers!$A$5:$I$100,9,FALSE)</f>
        <v>2.5717585617302885</v>
      </c>
      <c r="M39" s="49">
        <f t="shared" si="4"/>
        <v>0.6</v>
      </c>
    </row>
    <row r="40" spans="2:13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 t="shared" si="0"/>
        <v>37.426751574955482</v>
      </c>
      <c r="G40" s="16">
        <f t="shared" si="1"/>
        <v>0.49561906293962177</v>
      </c>
      <c r="H40" s="16">
        <f t="shared" si="2"/>
        <v>1.5677440192307837</v>
      </c>
      <c r="J40" s="16">
        <f>VLOOKUP($C40,'Growth rate'!$B$3:$T$93,3,FALSE)*VLOOKUP($E40,BY_RES_Demand_Drivers!$A$5:$I$100,7,FALSE)</f>
        <v>62.377919291592477</v>
      </c>
      <c r="K40" s="16">
        <f>VLOOKUP($C40,'Growth rate'!$B$3:$T$93,3,FALSE)*VLOOKUP($E40,BY_RES_Demand_Drivers!$A$5:$I$100,8,FALSE)</f>
        <v>0.82603177156603635</v>
      </c>
      <c r="L40" s="16">
        <f>VLOOKUP($C40,'Growth rate'!$B$3:$T$93,3,FALSE)*VLOOKUP($E40,BY_RES_Demand_Drivers!$A$5:$I$100,9,FALSE)</f>
        <v>2.612906698717973</v>
      </c>
      <c r="M40" s="49">
        <f t="shared" si="4"/>
        <v>0.6</v>
      </c>
    </row>
    <row r="41" spans="2:13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 t="shared" si="0"/>
        <v>38.025579600154771</v>
      </c>
      <c r="G41" s="16">
        <f t="shared" si="1"/>
        <v>0.50354896794665571</v>
      </c>
      <c r="H41" s="16">
        <f t="shared" si="2"/>
        <v>1.5928279235384764</v>
      </c>
      <c r="J41" s="16">
        <f>VLOOKUP($C41,'Growth rate'!$B$3:$T$93,3,FALSE)*VLOOKUP($E41,BY_RES_Demand_Drivers!$A$5:$I$100,7,FALSE)</f>
        <v>63.375966000257954</v>
      </c>
      <c r="K41" s="16">
        <f>VLOOKUP($C41,'Growth rate'!$B$3:$T$93,3,FALSE)*VLOOKUP($E41,BY_RES_Demand_Drivers!$A$5:$I$100,8,FALSE)</f>
        <v>0.83924827991109296</v>
      </c>
      <c r="L41" s="16">
        <f>VLOOKUP($C41,'Growth rate'!$B$3:$T$93,3,FALSE)*VLOOKUP($E41,BY_RES_Demand_Drivers!$A$5:$I$100,9,FALSE)</f>
        <v>2.6547132058974605</v>
      </c>
      <c r="M41" s="49">
        <f t="shared" si="4"/>
        <v>0.6</v>
      </c>
    </row>
    <row r="42" spans="2:13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 t="shared" si="0"/>
        <v>38.633988873757254</v>
      </c>
      <c r="G42" s="16">
        <f t="shared" si="1"/>
        <v>0.51160575143380227</v>
      </c>
      <c r="H42" s="16">
        <f t="shared" si="2"/>
        <v>1.6183131703150921</v>
      </c>
      <c r="J42" s="16">
        <f>VLOOKUP($C42,'Growth rate'!$B$3:$T$93,3,FALSE)*VLOOKUP($E42,BY_RES_Demand_Drivers!$A$5:$I$100,7,FALSE)</f>
        <v>64.389981456262092</v>
      </c>
      <c r="K42" s="16">
        <f>VLOOKUP($C42,'Growth rate'!$B$3:$T$93,3,FALSE)*VLOOKUP($E42,BY_RES_Demand_Drivers!$A$5:$I$100,8,FALSE)</f>
        <v>0.85267625238967049</v>
      </c>
      <c r="L42" s="16">
        <f>VLOOKUP($C42,'Growth rate'!$B$3:$T$93,3,FALSE)*VLOOKUP($E42,BY_RES_Demand_Drivers!$A$5:$I$100,9,FALSE)</f>
        <v>2.6971886171918205</v>
      </c>
      <c r="M42" s="49">
        <f t="shared" si="4"/>
        <v>0.6</v>
      </c>
    </row>
    <row r="43" spans="2:13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 t="shared" si="0"/>
        <v>39.252132695737373</v>
      </c>
      <c r="G43" s="16">
        <f t="shared" si="1"/>
        <v>0.51979144345674311</v>
      </c>
      <c r="H43" s="16">
        <f t="shared" si="2"/>
        <v>1.6442061810401336</v>
      </c>
      <c r="J43" s="16">
        <f>VLOOKUP($C43,'Growth rate'!$B$3:$T$93,3,FALSE)*VLOOKUP($E43,BY_RES_Demand_Drivers!$A$5:$I$100,7,FALSE)</f>
        <v>65.420221159562288</v>
      </c>
      <c r="K43" s="16">
        <f>VLOOKUP($C43,'Growth rate'!$B$3:$T$93,3,FALSE)*VLOOKUP($E43,BY_RES_Demand_Drivers!$A$5:$I$100,8,FALSE)</f>
        <v>0.86631907242790518</v>
      </c>
      <c r="L43" s="16">
        <f>VLOOKUP($C43,'Growth rate'!$B$3:$T$93,3,FALSE)*VLOOKUP($E43,BY_RES_Demand_Drivers!$A$5:$I$100,9,FALSE)</f>
        <v>2.7403436350668895</v>
      </c>
      <c r="M43" s="49">
        <f t="shared" si="4"/>
        <v>0.6</v>
      </c>
    </row>
    <row r="44" spans="2:13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 t="shared" si="0"/>
        <v>39.880166818869171</v>
      </c>
      <c r="G44" s="16">
        <f t="shared" si="1"/>
        <v>0.52810810655205098</v>
      </c>
      <c r="H44" s="16">
        <f t="shared" si="2"/>
        <v>1.6705134799367758</v>
      </c>
      <c r="J44" s="16">
        <f>VLOOKUP($C44,'Growth rate'!$B$3:$T$93,3,FALSE)*VLOOKUP($E44,BY_RES_Demand_Drivers!$A$5:$I$100,7,FALSE)</f>
        <v>66.466944698115284</v>
      </c>
      <c r="K44" s="16">
        <f>VLOOKUP($C44,'Growth rate'!$B$3:$T$93,3,FALSE)*VLOOKUP($E44,BY_RES_Demand_Drivers!$A$5:$I$100,8,FALSE)</f>
        <v>0.88018017758675171</v>
      </c>
      <c r="L44" s="16">
        <f>VLOOKUP($C44,'Growth rate'!$B$3:$T$93,3,FALSE)*VLOOKUP($E44,BY_RES_Demand_Drivers!$A$5:$I$100,9,FALSE)</f>
        <v>2.7841891332279598</v>
      </c>
      <c r="M44" s="49">
        <f t="shared" si="4"/>
        <v>0.6</v>
      </c>
    </row>
    <row r="45" spans="2:13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 t="shared" si="0"/>
        <v>40.518249487971069</v>
      </c>
      <c r="G45" s="16">
        <f t="shared" si="1"/>
        <v>0.5365578362568838</v>
      </c>
      <c r="H45" s="16">
        <f t="shared" si="2"/>
        <v>1.6972416956157641</v>
      </c>
      <c r="J45" s="16">
        <f>VLOOKUP($C45,'Growth rate'!$B$3:$T$93,3,FALSE)*VLOOKUP($E45,BY_RES_Demand_Drivers!$A$5:$I$100,7,FALSE)</f>
        <v>67.530415813285117</v>
      </c>
      <c r="K45" s="16">
        <f>VLOOKUP($C45,'Growth rate'!$B$3:$T$93,3,FALSE)*VLOOKUP($E45,BY_RES_Demand_Drivers!$A$5:$I$100,8,FALSE)</f>
        <v>0.89426306042813974</v>
      </c>
      <c r="L45" s="16">
        <f>VLOOKUP($C45,'Growth rate'!$B$3:$T$93,3,FALSE)*VLOOKUP($E45,BY_RES_Demand_Drivers!$A$5:$I$100,9,FALSE)</f>
        <v>2.828736159359607</v>
      </c>
      <c r="M45" s="49">
        <f t="shared" si="4"/>
        <v>0.6</v>
      </c>
    </row>
    <row r="46" spans="2:13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 t="shared" si="0"/>
        <v>41.166541479778608</v>
      </c>
      <c r="G46" s="16">
        <f t="shared" si="1"/>
        <v>0.54514276163699393</v>
      </c>
      <c r="H46" s="16">
        <f t="shared" si="2"/>
        <v>1.7243975627456163</v>
      </c>
      <c r="J46" s="16">
        <f>VLOOKUP($C46,'Growth rate'!$B$3:$T$93,3,FALSE)*VLOOKUP($E46,BY_RES_Demand_Drivers!$A$5:$I$100,7,FALSE)</f>
        <v>68.610902466297688</v>
      </c>
      <c r="K46" s="16">
        <f>VLOOKUP($C46,'Growth rate'!$B$3:$T$93,3,FALSE)*VLOOKUP($E46,BY_RES_Demand_Drivers!$A$5:$I$100,8,FALSE)</f>
        <v>0.90857126939499</v>
      </c>
      <c r="L46" s="16">
        <f>VLOOKUP($C46,'Growth rate'!$B$3:$T$93,3,FALSE)*VLOOKUP($E46,BY_RES_Demand_Drivers!$A$5:$I$100,9,FALSE)</f>
        <v>2.8739959379093607</v>
      </c>
      <c r="M46" s="49">
        <f t="shared" si="4"/>
        <v>0.6</v>
      </c>
    </row>
    <row r="47" spans="2:13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 t="shared" si="0"/>
        <v>41.82520614345507</v>
      </c>
      <c r="G47" s="16">
        <f t="shared" si="1"/>
        <v>0.55386504582318585</v>
      </c>
      <c r="H47" s="16">
        <f t="shared" si="2"/>
        <v>1.7519879237495461</v>
      </c>
      <c r="J47" s="16">
        <f>VLOOKUP($C47,'Growth rate'!$B$3:$T$93,3,FALSE)*VLOOKUP($E47,BY_RES_Demand_Drivers!$A$5:$I$100,7,FALSE)</f>
        <v>69.708676905758452</v>
      </c>
      <c r="K47" s="16">
        <f>VLOOKUP($C47,'Growth rate'!$B$3:$T$93,3,FALSE)*VLOOKUP($E47,BY_RES_Demand_Drivers!$A$5:$I$100,8,FALSE)</f>
        <v>0.92310840970530972</v>
      </c>
      <c r="L47" s="16">
        <f>VLOOKUP($C47,'Growth rate'!$B$3:$T$93,3,FALSE)*VLOOKUP($E47,BY_RES_Demand_Drivers!$A$5:$I$100,9,FALSE)</f>
        <v>2.9199798729159103</v>
      </c>
      <c r="M47" s="49">
        <f t="shared" si="4"/>
        <v>0.6</v>
      </c>
    </row>
    <row r="48" spans="2:13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 t="shared" si="0"/>
        <v>42.494409441750349</v>
      </c>
      <c r="G48" s="16">
        <f t="shared" si="1"/>
        <v>0.56272688655635683</v>
      </c>
      <c r="H48" s="16">
        <f t="shared" si="2"/>
        <v>1.7800197305295391</v>
      </c>
      <c r="J48" s="16">
        <f>VLOOKUP($C48,'Growth rate'!$B$3:$T$93,3,FALSE)*VLOOKUP($E48,BY_RES_Demand_Drivers!$A$5:$I$100,7,FALSE)</f>
        <v>70.824015736250587</v>
      </c>
      <c r="K48" s="16">
        <f>VLOOKUP($C48,'Growth rate'!$B$3:$T$93,3,FALSE)*VLOOKUP($E48,BY_RES_Demand_Drivers!$A$5:$I$100,8,FALSE)</f>
        <v>0.93787814426059479</v>
      </c>
      <c r="L48" s="16">
        <f>VLOOKUP($C48,'Growth rate'!$B$3:$T$93,3,FALSE)*VLOOKUP($E48,BY_RES_Demand_Drivers!$A$5:$I$100,9,FALSE)</f>
        <v>2.9666995508825651</v>
      </c>
      <c r="M48" s="49">
        <f t="shared" si="4"/>
        <v>0.6</v>
      </c>
    </row>
    <row r="49" spans="2:13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 t="shared" si="0"/>
        <v>43.174319992818354</v>
      </c>
      <c r="G49" s="16">
        <f t="shared" si="1"/>
        <v>0.57173051674125863</v>
      </c>
      <c r="H49" s="16">
        <f t="shared" si="2"/>
        <v>1.8085000462180116</v>
      </c>
      <c r="J49" s="16">
        <f>VLOOKUP($C49,'Growth rate'!$B$3:$T$93,3,FALSE)*VLOOKUP($E49,BY_RES_Demand_Drivers!$A$5:$I$100,7,FALSE)</f>
        <v>71.957199988030595</v>
      </c>
      <c r="K49" s="16">
        <f>VLOOKUP($C49,'Growth rate'!$B$3:$T$93,3,FALSE)*VLOOKUP($E49,BY_RES_Demand_Drivers!$A$5:$I$100,8,FALSE)</f>
        <v>0.95288419456876439</v>
      </c>
      <c r="L49" s="16">
        <f>VLOOKUP($C49,'Growth rate'!$B$3:$T$93,3,FALSE)*VLOOKUP($E49,BY_RES_Demand_Drivers!$A$5:$I$100,9,FALSE)</f>
        <v>3.0141667436966864</v>
      </c>
      <c r="M49" s="49">
        <f t="shared" si="4"/>
        <v>0.6</v>
      </c>
    </row>
    <row r="50" spans="2:13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 t="shared" si="0"/>
        <v>43.86510911270345</v>
      </c>
      <c r="G50" s="16">
        <f t="shared" si="1"/>
        <v>0.5808782050091188</v>
      </c>
      <c r="H50" s="16">
        <f t="shared" si="2"/>
        <v>1.8374360469575</v>
      </c>
      <c r="J50" s="16">
        <f>VLOOKUP($C50,'Growth rate'!$B$3:$T$93,3,FALSE)*VLOOKUP($E50,BY_RES_Demand_Drivers!$A$5:$I$100,7,FALSE)</f>
        <v>73.108515187839089</v>
      </c>
      <c r="K50" s="16">
        <f>VLOOKUP($C50,'Growth rate'!$B$3:$T$93,3,FALSE)*VLOOKUP($E50,BY_RES_Demand_Drivers!$A$5:$I$100,8,FALSE)</f>
        <v>0.96813034168186463</v>
      </c>
      <c r="L50" s="16">
        <f>VLOOKUP($C50,'Growth rate'!$B$3:$T$93,3,FALSE)*VLOOKUP($E50,BY_RES_Demand_Drivers!$A$5:$I$100,9,FALSE)</f>
        <v>3.0623934115958336</v>
      </c>
      <c r="M50" s="49">
        <f t="shared" si="4"/>
        <v>0.6</v>
      </c>
    </row>
    <row r="51" spans="2:13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 t="shared" si="0"/>
        <v>44.566950858506708</v>
      </c>
      <c r="G51" s="16">
        <f t="shared" si="1"/>
        <v>0.59017225628926473</v>
      </c>
      <c r="H51" s="16">
        <f t="shared" si="2"/>
        <v>1.86683502370882</v>
      </c>
      <c r="J51" s="16">
        <f>VLOOKUP($C51,'Growth rate'!$B$3:$T$93,3,FALSE)*VLOOKUP($E51,BY_RES_Demand_Drivers!$A$5:$I$100,7,FALSE)</f>
        <v>74.27825143084452</v>
      </c>
      <c r="K51" s="16">
        <f>VLOOKUP($C51,'Growth rate'!$B$3:$T$93,3,FALSE)*VLOOKUP($E51,BY_RES_Demand_Drivers!$A$5:$I$100,8,FALSE)</f>
        <v>0.98362042714877451</v>
      </c>
      <c r="L51" s="16">
        <f>VLOOKUP($C51,'Growth rate'!$B$3:$T$93,3,FALSE)*VLOOKUP($E51,BY_RES_Demand_Drivers!$A$5:$I$100,9,FALSE)</f>
        <v>3.111391706181367</v>
      </c>
      <c r="M51" s="49">
        <f t="shared" si="4"/>
        <v>0.6</v>
      </c>
    </row>
    <row r="52" spans="2:13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 t="shared" si="0"/>
        <v>45.280022072242822</v>
      </c>
      <c r="G52" s="16">
        <f t="shared" si="1"/>
        <v>0.5996150123898929</v>
      </c>
      <c r="H52" s="16">
        <f t="shared" si="2"/>
        <v>1.896704384088161</v>
      </c>
      <c r="J52" s="16">
        <f>VLOOKUP($C52,'Growth rate'!$B$3:$T$93,3,FALSE)*VLOOKUP($E52,BY_RES_Demand_Drivers!$A$5:$I$100,7,FALSE)</f>
        <v>75.466703453738035</v>
      </c>
      <c r="K52" s="16">
        <f>VLOOKUP($C52,'Growth rate'!$B$3:$T$93,3,FALSE)*VLOOKUP($E52,BY_RES_Demand_Drivers!$A$5:$I$100,8,FALSE)</f>
        <v>0.99935835398315487</v>
      </c>
      <c r="L52" s="16">
        <f>VLOOKUP($C52,'Growth rate'!$B$3:$T$93,3,FALSE)*VLOOKUP($E52,BY_RES_Demand_Drivers!$A$5:$I$100,9,FALSE)</f>
        <v>3.1611739734802686</v>
      </c>
      <c r="M52" s="49">
        <f t="shared" si="4"/>
        <v>0.6</v>
      </c>
    </row>
    <row r="53" spans="2:13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 t="shared" si="0"/>
        <v>46.004502425398698</v>
      </c>
      <c r="G53" s="16">
        <f t="shared" si="1"/>
        <v>0.60920885258813107</v>
      </c>
      <c r="H53" s="16">
        <f t="shared" si="2"/>
        <v>1.9270516542335716</v>
      </c>
      <c r="J53" s="16">
        <f>VLOOKUP($C53,'Growth rate'!$B$3:$T$93,3,FALSE)*VLOOKUP($E53,BY_RES_Demand_Drivers!$A$5:$I$100,7,FALSE)</f>
        <v>76.674170708997835</v>
      </c>
      <c r="K53" s="16">
        <f>VLOOKUP($C53,'Growth rate'!$B$3:$T$93,3,FALSE)*VLOOKUP($E53,BY_RES_Demand_Drivers!$A$5:$I$100,8,FALSE)</f>
        <v>1.0153480876468852</v>
      </c>
      <c r="L53" s="16">
        <f>VLOOKUP($C53,'Growth rate'!$B$3:$T$93,3,FALSE)*VLOOKUP($E53,BY_RES_Demand_Drivers!$A$5:$I$100,9,FALSE)</f>
        <v>3.2117527570559528</v>
      </c>
      <c r="M53" s="49">
        <f t="shared" si="4"/>
        <v>0.6</v>
      </c>
    </row>
    <row r="54" spans="2:13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 t="shared" si="0"/>
        <v>46.740574464205075</v>
      </c>
      <c r="G54" s="16">
        <f t="shared" si="1"/>
        <v>0.61895619422954129</v>
      </c>
      <c r="H54" s="16">
        <f t="shared" si="2"/>
        <v>1.9578844807013087</v>
      </c>
      <c r="J54" s="16">
        <f>VLOOKUP($C54,'Growth rate'!$B$3:$T$93,3,FALSE)*VLOOKUP($E54,BY_RES_Demand_Drivers!$A$5:$I$100,7,FALSE)</f>
        <v>77.900957440341799</v>
      </c>
      <c r="K54" s="16">
        <f>VLOOKUP($C54,'Growth rate'!$B$3:$T$93,3,FALSE)*VLOOKUP($E54,BY_RES_Demand_Drivers!$A$5:$I$100,8,FALSE)</f>
        <v>1.0315936570492354</v>
      </c>
      <c r="L54" s="16">
        <f>VLOOKUP($C54,'Growth rate'!$B$3:$T$93,3,FALSE)*VLOOKUP($E54,BY_RES_Demand_Drivers!$A$5:$I$100,9,FALSE)</f>
        <v>3.2631408011688481</v>
      </c>
      <c r="M54" s="49">
        <f t="shared" si="4"/>
        <v>0.6</v>
      </c>
    </row>
    <row r="55" spans="2:13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 t="shared" si="0"/>
        <v>47.48842365563236</v>
      </c>
      <c r="G55" s="16">
        <f t="shared" si="1"/>
        <v>0.62885949333721403</v>
      </c>
      <c r="H55" s="16">
        <f t="shared" si="2"/>
        <v>1.9892106323925298</v>
      </c>
      <c r="J55" s="16">
        <f>VLOOKUP($C55,'Growth rate'!$B$3:$T$93,3,FALSE)*VLOOKUP($E55,BY_RES_Demand_Drivers!$A$5:$I$100,7,FALSE)</f>
        <v>79.147372759387267</v>
      </c>
      <c r="K55" s="16">
        <f>VLOOKUP($C55,'Growth rate'!$B$3:$T$93,3,FALSE)*VLOOKUP($E55,BY_RES_Demand_Drivers!$A$5:$I$100,8,FALSE)</f>
        <v>1.0480991555620234</v>
      </c>
      <c r="L55" s="16">
        <f>VLOOKUP($C55,'Growth rate'!$B$3:$T$93,3,FALSE)*VLOOKUP($E55,BY_RES_Demand_Drivers!$A$5:$I$100,9,FALSE)</f>
        <v>3.3153510539875497</v>
      </c>
      <c r="M55" s="49">
        <f t="shared" si="4"/>
        <v>0.6</v>
      </c>
    </row>
    <row r="56" spans="2:13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 t="shared" si="0"/>
        <v>48.248238434122477</v>
      </c>
      <c r="G56" s="16">
        <f t="shared" si="1"/>
        <v>0.63892124523060934</v>
      </c>
      <c r="H56" s="16">
        <f t="shared" si="2"/>
        <v>2.0210380025108101</v>
      </c>
      <c r="J56" s="16">
        <f>VLOOKUP($C56,'Growth rate'!$B$3:$T$93,3,FALSE)*VLOOKUP($E56,BY_RES_Demand_Drivers!$A$5:$I$100,7,FALSE)</f>
        <v>80.413730723537469</v>
      </c>
      <c r="K56" s="16">
        <f>VLOOKUP($C56,'Growth rate'!$B$3:$T$93,3,FALSE)*VLOOKUP($E56,BY_RES_Demand_Drivers!$A$5:$I$100,8,FALSE)</f>
        <v>1.0648687420510157</v>
      </c>
      <c r="L56" s="16">
        <f>VLOOKUP($C56,'Growth rate'!$B$3:$T$93,3,FALSE)*VLOOKUP($E56,BY_RES_Demand_Drivers!$A$5:$I$100,9,FALSE)</f>
        <v>3.3683966708513506</v>
      </c>
      <c r="M56" s="49">
        <f t="shared" si="4"/>
        <v>0.6</v>
      </c>
    </row>
    <row r="57" spans="2:13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 t="shared" si="0"/>
        <v>49.020210249068441</v>
      </c>
      <c r="G57" s="16">
        <f t="shared" si="1"/>
        <v>0.64914398515429916</v>
      </c>
      <c r="H57" s="16">
        <f t="shared" si="2"/>
        <v>2.0533746105509834</v>
      </c>
      <c r="J57" s="16">
        <f>VLOOKUP($C57,'Growth rate'!$B$3:$T$93,3,FALSE)*VLOOKUP($E57,BY_RES_Demand_Drivers!$A$5:$I$100,7,FALSE)</f>
        <v>81.700350415114073</v>
      </c>
      <c r="K57" s="16">
        <f>VLOOKUP($C57,'Growth rate'!$B$3:$T$93,3,FALSE)*VLOOKUP($E57,BY_RES_Demand_Drivers!$A$5:$I$100,8,FALSE)</f>
        <v>1.0819066419238319</v>
      </c>
      <c r="L57" s="16">
        <f>VLOOKUP($C57,'Growth rate'!$B$3:$T$93,3,FALSE)*VLOOKUP($E57,BY_RES_Demand_Drivers!$A$5:$I$100,9,FALSE)</f>
        <v>3.4222910175849721</v>
      </c>
      <c r="M57" s="49">
        <f t="shared" si="4"/>
        <v>0.6</v>
      </c>
    </row>
    <row r="58" spans="2:13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 t="shared" si="0"/>
        <v>49.804533613053529</v>
      </c>
      <c r="G58" s="16">
        <f t="shared" si="1"/>
        <v>0.6595302889167679</v>
      </c>
      <c r="H58" s="16">
        <f t="shared" si="2"/>
        <v>2.0862286043197988</v>
      </c>
      <c r="J58" s="16">
        <f>VLOOKUP($C58,'Growth rate'!$B$3:$T$93,3,FALSE)*VLOOKUP($E58,BY_RES_Demand_Drivers!$A$5:$I$100,7,FALSE)</f>
        <v>83.007556021755889</v>
      </c>
      <c r="K58" s="16">
        <f>VLOOKUP($C58,'Growth rate'!$B$3:$T$93,3,FALSE)*VLOOKUP($E58,BY_RES_Demand_Drivers!$A$5:$I$100,8,FALSE)</f>
        <v>1.0992171481946131</v>
      </c>
      <c r="L58" s="16">
        <f>VLOOKUP($C58,'Growth rate'!$B$3:$T$93,3,FALSE)*VLOOKUP($E58,BY_RES_Demand_Drivers!$A$5:$I$100,9,FALSE)</f>
        <v>3.4770476738663318</v>
      </c>
      <c r="M58" s="49">
        <f t="shared" si="4"/>
        <v>0.6</v>
      </c>
    </row>
    <row r="59" spans="2:13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 t="shared" si="0"/>
        <v>50.601406150862388</v>
      </c>
      <c r="G59" s="16">
        <f t="shared" si="1"/>
        <v>0.67008277353943613</v>
      </c>
      <c r="H59" s="16">
        <f t="shared" si="2"/>
        <v>2.1196082619889154</v>
      </c>
      <c r="J59" s="16">
        <f>VLOOKUP($C59,'Growth rate'!$B$3:$T$93,3,FALSE)*VLOOKUP($E59,BY_RES_Demand_Drivers!$A$5:$I$100,7,FALSE)</f>
        <v>84.335676918103985</v>
      </c>
      <c r="K59" s="16">
        <f>VLOOKUP($C59,'Growth rate'!$B$3:$T$93,3,FALSE)*VLOOKUP($E59,BY_RES_Demand_Drivers!$A$5:$I$100,8,FALSE)</f>
        <v>1.1168046225657269</v>
      </c>
      <c r="L59" s="16">
        <f>VLOOKUP($C59,'Growth rate'!$B$3:$T$93,3,FALSE)*VLOOKUP($E59,BY_RES_Demand_Drivers!$A$5:$I$100,9,FALSE)</f>
        <v>3.5326804366481928</v>
      </c>
      <c r="M59" s="49">
        <f t="shared" si="4"/>
        <v>0.6</v>
      </c>
    </row>
    <row r="60" spans="2:13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 t="shared" si="0"/>
        <v>51.411028649276183</v>
      </c>
      <c r="G60" s="16">
        <f t="shared" si="1"/>
        <v>0.68080409791606711</v>
      </c>
      <c r="H60" s="16">
        <f t="shared" si="2"/>
        <v>2.1535219941807382</v>
      </c>
      <c r="J60" s="16">
        <f>VLOOKUP($C60,'Growth rate'!$B$3:$T$93,3,FALSE)*VLOOKUP($E60,BY_RES_Demand_Drivers!$A$5:$I$100,7,FALSE)</f>
        <v>85.685047748793636</v>
      </c>
      <c r="K60" s="16">
        <f>VLOOKUP($C60,'Growth rate'!$B$3:$T$93,3,FALSE)*VLOOKUP($E60,BY_RES_Demand_Drivers!$A$5:$I$100,8,FALSE)</f>
        <v>1.1346734965267786</v>
      </c>
      <c r="L60" s="16">
        <f>VLOOKUP($C60,'Growth rate'!$B$3:$T$93,3,FALSE)*VLOOKUP($E60,BY_RES_Demand_Drivers!$A$5:$I$100,9,FALSE)</f>
        <v>3.589203323634564</v>
      </c>
      <c r="M60" s="49">
        <f t="shared" si="4"/>
        <v>0.6</v>
      </c>
    </row>
    <row r="61" spans="2:13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 t="shared" si="0"/>
        <v>52.233605107664602</v>
      </c>
      <c r="G61" s="16">
        <f t="shared" si="1"/>
        <v>0.69169696348272414</v>
      </c>
      <c r="H61" s="16">
        <f t="shared" si="2"/>
        <v>2.1879783460876299</v>
      </c>
      <c r="J61" s="16">
        <f>VLOOKUP($C61,'Growth rate'!$B$3:$T$93,3,FALSE)*VLOOKUP($E61,BY_RES_Demand_Drivers!$A$5:$I$100,7,FALSE)</f>
        <v>87.056008512774341</v>
      </c>
      <c r="K61" s="16">
        <f>VLOOKUP($C61,'Growth rate'!$B$3:$T$93,3,FALSE)*VLOOKUP($E61,BY_RES_Demand_Drivers!$A$5:$I$100,8,FALSE)</f>
        <v>1.1528282724712069</v>
      </c>
      <c r="L61" s="16">
        <f>VLOOKUP($C61,'Growth rate'!$B$3:$T$93,3,FALSE)*VLOOKUP($E61,BY_RES_Demand_Drivers!$A$5:$I$100,9,FALSE)</f>
        <v>3.6466305768127167</v>
      </c>
      <c r="M61" s="49">
        <f t="shared" si="4"/>
        <v>0.6</v>
      </c>
    </row>
    <row r="62" spans="2:13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 t="shared" si="0"/>
        <v>53.069342789387235</v>
      </c>
      <c r="G62" s="16">
        <f t="shared" si="1"/>
        <v>0.7027641148984477</v>
      </c>
      <c r="H62" s="16">
        <f t="shared" si="2"/>
        <v>2.2229859996250316</v>
      </c>
      <c r="J62" s="16">
        <f>VLOOKUP($C62,'Growth rate'!$B$3:$T$93,3,FALSE)*VLOOKUP($E62,BY_RES_Demand_Drivers!$A$5:$I$100,7,FALSE)</f>
        <v>88.448904648978726</v>
      </c>
      <c r="K62" s="16">
        <f>VLOOKUP($C62,'Growth rate'!$B$3:$T$93,3,FALSE)*VLOOKUP($E62,BY_RES_Demand_Drivers!$A$5:$I$100,8,FALSE)</f>
        <v>1.1712735248307462</v>
      </c>
      <c r="L62" s="16">
        <f>VLOOKUP($C62,'Growth rate'!$B$3:$T$93,3,FALSE)*VLOOKUP($E62,BY_RES_Demand_Drivers!$A$5:$I$100,9,FALSE)</f>
        <v>3.7049766660417198</v>
      </c>
      <c r="M62" s="49">
        <f t="shared" si="4"/>
        <v>0.6</v>
      </c>
    </row>
    <row r="63" spans="2:13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 t="shared" si="0"/>
        <v>53.918452274017433</v>
      </c>
      <c r="G63" s="16">
        <f t="shared" si="1"/>
        <v>0.71400834073682284</v>
      </c>
      <c r="H63" s="16">
        <f t="shared" si="2"/>
        <v>2.2585537756190326</v>
      </c>
      <c r="J63" s="16">
        <f>VLOOKUP($C63,'Growth rate'!$B$3:$T$93,3,FALSE)*VLOOKUP($E63,BY_RES_Demand_Drivers!$A$5:$I$100,7,FALSE)</f>
        <v>89.864087123362395</v>
      </c>
      <c r="K63" s="16">
        <f>VLOOKUP($C63,'Growth rate'!$B$3:$T$93,3,FALSE)*VLOOKUP($E63,BY_RES_Demand_Drivers!$A$5:$I$100,8,FALSE)</f>
        <v>1.1900139012280382</v>
      </c>
      <c r="L63" s="16">
        <f>VLOOKUP($C63,'Growth rate'!$B$3:$T$93,3,FALSE)*VLOOKUP($E63,BY_RES_Demand_Drivers!$A$5:$I$100,9,FALSE)</f>
        <v>3.7642562926983878</v>
      </c>
      <c r="M63" s="49">
        <f t="shared" si="4"/>
        <v>0.6</v>
      </c>
    </row>
    <row r="64" spans="2:13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 t="shared" si="0"/>
        <v>54.781147510401716</v>
      </c>
      <c r="G64" s="16">
        <f t="shared" si="1"/>
        <v>0.72543247418861223</v>
      </c>
      <c r="H64" s="16">
        <f t="shared" si="2"/>
        <v>2.2946906360289372</v>
      </c>
      <c r="J64" s="16">
        <f>VLOOKUP($C64,'Growth rate'!$B$3:$T$93,3,FALSE)*VLOOKUP($E64,BY_RES_Demand_Drivers!$A$5:$I$100,7,FALSE)</f>
        <v>91.301912517336191</v>
      </c>
      <c r="K64" s="16">
        <f>VLOOKUP($C64,'Growth rate'!$B$3:$T$93,3,FALSE)*VLOOKUP($E64,BY_RES_Demand_Drivers!$A$5:$I$100,8,FALSE)</f>
        <v>1.2090541236476871</v>
      </c>
      <c r="L64" s="16">
        <f>VLOOKUP($C64,'Growth rate'!$B$3:$T$93,3,FALSE)*VLOOKUP($E64,BY_RES_Demand_Drivers!$A$5:$I$100,9,FALSE)</f>
        <v>3.8244843933815624</v>
      </c>
      <c r="M64" s="49">
        <f t="shared" si="4"/>
        <v>0.6</v>
      </c>
    </row>
    <row r="65" spans="2:13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 t="shared" si="0"/>
        <v>55.657645870568146</v>
      </c>
      <c r="G65" s="16">
        <f t="shared" si="1"/>
        <v>0.73703939377562988</v>
      </c>
      <c r="H65" s="16">
        <f t="shared" si="2"/>
        <v>2.3314056862054002</v>
      </c>
      <c r="J65" s="16">
        <f>VLOOKUP($C65,'Growth rate'!$B$3:$T$93,3,FALSE)*VLOOKUP($E65,BY_RES_Demand_Drivers!$A$5:$I$100,7,FALSE)</f>
        <v>92.762743117613581</v>
      </c>
      <c r="K65" s="16">
        <f>VLOOKUP($C65,'Growth rate'!$B$3:$T$93,3,FALSE)*VLOOKUP($E65,BY_RES_Demand_Drivers!$A$5:$I$100,8,FALSE)</f>
        <v>1.2283989896260499</v>
      </c>
      <c r="L65" s="16">
        <f>VLOOKUP($C65,'Growth rate'!$B$3:$T$93,3,FALSE)*VLOOKUP($E65,BY_RES_Demand_Drivers!$A$5:$I$100,9,FALSE)</f>
        <v>3.8856761436756675</v>
      </c>
      <c r="M65" s="49">
        <f t="shared" si="4"/>
        <v>0.6</v>
      </c>
    </row>
    <row r="66" spans="2:13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 t="shared" si="0"/>
        <v>56.548168204497237</v>
      </c>
      <c r="G66" s="16">
        <f t="shared" si="1"/>
        <v>0.74883202407603999</v>
      </c>
      <c r="H66" s="16">
        <f t="shared" si="2"/>
        <v>2.3687081771846872</v>
      </c>
      <c r="J66" s="16">
        <f>VLOOKUP($C66,'Growth rate'!$B$3:$T$93,3,FALSE)*VLOOKUP($E66,BY_RES_Demand_Drivers!$A$5:$I$100,7,FALSE)</f>
        <v>94.246947007495393</v>
      </c>
      <c r="K66" s="16">
        <f>VLOOKUP($C66,'Growth rate'!$B$3:$T$93,3,FALSE)*VLOOKUP($E66,BY_RES_Demand_Drivers!$A$5:$I$100,8,FALSE)</f>
        <v>1.2480533734600667</v>
      </c>
      <c r="L66" s="16">
        <f>VLOOKUP($C66,'Growth rate'!$B$3:$T$93,3,FALSE)*VLOOKUP($E66,BY_RES_Demand_Drivers!$A$5:$I$100,9,FALSE)</f>
        <v>3.9478469619744785</v>
      </c>
      <c r="M66" s="49">
        <f t="shared" si="4"/>
        <v>0.6</v>
      </c>
    </row>
    <row r="67" spans="2:13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 t="shared" si="0"/>
        <v>57.452938895769201</v>
      </c>
      <c r="G67" s="16">
        <f t="shared" si="1"/>
        <v>0.76081333646125682</v>
      </c>
      <c r="H67" s="16">
        <f t="shared" si="2"/>
        <v>2.4066075080196421</v>
      </c>
      <c r="J67" s="16">
        <f>VLOOKUP($C67,'Growth rate'!$B$3:$T$93,3,FALSE)*VLOOKUP($E67,BY_RES_Demand_Drivers!$A$5:$I$100,7,FALSE)</f>
        <v>95.754898159615337</v>
      </c>
      <c r="K67" s="16">
        <f>VLOOKUP($C67,'Growth rate'!$B$3:$T$93,3,FALSE)*VLOOKUP($E67,BY_RES_Demand_Drivers!$A$5:$I$100,8,FALSE)</f>
        <v>1.268022227435428</v>
      </c>
      <c r="L67" s="16">
        <f>VLOOKUP($C67,'Growth rate'!$B$3:$T$93,3,FALSE)*VLOOKUP($E67,BY_RES_Demand_Drivers!$A$5:$I$100,9,FALSE)</f>
        <v>4.0110125133660706</v>
      </c>
      <c r="M67" s="49">
        <f t="shared" si="4"/>
        <v>0.6</v>
      </c>
    </row>
    <row r="68" spans="2:13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 t="shared" si="0"/>
        <v>58.372185918101501</v>
      </c>
      <c r="G68" s="16">
        <f t="shared" si="1"/>
        <v>0.77298634984463688</v>
      </c>
      <c r="H68" s="16">
        <f t="shared" si="2"/>
        <v>2.4451132281479562</v>
      </c>
      <c r="J68" s="16">
        <f>VLOOKUP($C68,'Growth rate'!$B$3:$T$93,3,FALSE)*VLOOKUP($E68,BY_RES_Demand_Drivers!$A$5:$I$100,7,FALSE)</f>
        <v>97.28697653016917</v>
      </c>
      <c r="K68" s="16">
        <f>VLOOKUP($C68,'Growth rate'!$B$3:$T$93,3,FALSE)*VLOOKUP($E68,BY_RES_Demand_Drivers!$A$5:$I$100,8,FALSE)</f>
        <v>1.2883105830743948</v>
      </c>
      <c r="L68" s="16">
        <f>VLOOKUP($C68,'Growth rate'!$B$3:$T$93,3,FALSE)*VLOOKUP($E68,BY_RES_Demand_Drivers!$A$5:$I$100,9,FALSE)</f>
        <v>4.0751887135799274</v>
      </c>
      <c r="M68" s="49">
        <f t="shared" si="4"/>
        <v>0.6</v>
      </c>
    </row>
    <row r="69" spans="2:13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 t="shared" ref="F69:F132" si="5">J69*$M69</f>
        <v>59.30614089279112</v>
      </c>
      <c r="G69" s="16">
        <f t="shared" ref="G69:G132" si="6">K69*$M69</f>
        <v>0.78535413144215105</v>
      </c>
      <c r="H69" s="16">
        <f t="shared" ref="H69:H132" si="7">L69*$M69</f>
        <v>2.4842350397983237</v>
      </c>
      <c r="J69" s="16">
        <f>VLOOKUP($C69,'Growth rate'!$B$3:$T$93,3,FALSE)*VLOOKUP($E69,BY_RES_Demand_Drivers!$A$5:$I$100,7,FALSE)</f>
        <v>98.843568154651877</v>
      </c>
      <c r="K69" s="16">
        <f>VLOOKUP($C69,'Growth rate'!$B$3:$T$93,3,FALSE)*VLOOKUP($E69,BY_RES_Demand_Drivers!$A$5:$I$100,8,FALSE)</f>
        <v>1.3089235524035852</v>
      </c>
      <c r="L69" s="16">
        <f>VLOOKUP($C69,'Growth rate'!$B$3:$T$93,3,FALSE)*VLOOKUP($E69,BY_RES_Demand_Drivers!$A$5:$I$100,9,FALSE)</f>
        <v>4.1403917329972062</v>
      </c>
      <c r="M69" s="49">
        <f t="shared" si="4"/>
        <v>0.6</v>
      </c>
    </row>
    <row r="70" spans="2:13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 t="shared" si="5"/>
        <v>60.255039147075792</v>
      </c>
      <c r="G70" s="16">
        <f t="shared" si="6"/>
        <v>0.79791979754522546</v>
      </c>
      <c r="H70" s="16">
        <f t="shared" si="7"/>
        <v>2.523982800435097</v>
      </c>
      <c r="J70" s="16">
        <f>VLOOKUP($C70,'Growth rate'!$B$3:$T$93,3,FALSE)*VLOOKUP($E70,BY_RES_Demand_Drivers!$A$5:$I$100,7,FALSE)</f>
        <v>100.42506524512632</v>
      </c>
      <c r="K70" s="16">
        <f>VLOOKUP($C70,'Growth rate'!$B$3:$T$93,3,FALSE)*VLOOKUP($E70,BY_RES_Demand_Drivers!$A$5:$I$100,8,FALSE)</f>
        <v>1.3298663292420425</v>
      </c>
      <c r="L70" s="16">
        <f>VLOOKUP($C70,'Growth rate'!$B$3:$T$93,3,FALSE)*VLOOKUP($E70,BY_RES_Demand_Drivers!$A$5:$I$100,9,FALSE)</f>
        <v>4.206638000725162</v>
      </c>
      <c r="M70" s="49">
        <f t="shared" si="4"/>
        <v>0.6</v>
      </c>
    </row>
    <row r="71" spans="2:13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 t="shared" si="5"/>
        <v>61.219119773429007</v>
      </c>
      <c r="G71" s="16">
        <f t="shared" si="6"/>
        <v>0.81068651430594918</v>
      </c>
      <c r="H71" s="16">
        <f t="shared" si="7"/>
        <v>2.5643665252420589</v>
      </c>
      <c r="J71" s="16">
        <f>VLOOKUP($C71,'Growth rate'!$B$3:$T$93,3,FALSE)*VLOOKUP($E71,BY_RES_Demand_Drivers!$A$5:$I$100,7,FALSE)</f>
        <v>102.03186628904835</v>
      </c>
      <c r="K71" s="16">
        <f>VLOOKUP($C71,'Growth rate'!$B$3:$T$93,3,FALSE)*VLOOKUP($E71,BY_RES_Demand_Drivers!$A$5:$I$100,8,FALSE)</f>
        <v>1.3511441905099153</v>
      </c>
      <c r="L71" s="16">
        <f>VLOOKUP($C71,'Growth rate'!$B$3:$T$93,3,FALSE)*VLOOKUP($E71,BY_RES_Demand_Drivers!$A$5:$I$100,9,FALSE)</f>
        <v>4.2739442087367649</v>
      </c>
      <c r="M71" s="49">
        <f t="shared" si="4"/>
        <v>0.6</v>
      </c>
    </row>
    <row r="72" spans="2:13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 t="shared" si="5"/>
        <v>62.198625689803876</v>
      </c>
      <c r="G72" s="16">
        <f t="shared" si="6"/>
        <v>0.82365749853484449</v>
      </c>
      <c r="H72" s="16">
        <f t="shared" si="7"/>
        <v>2.6053963896459318</v>
      </c>
      <c r="J72" s="16">
        <f>VLOOKUP($C72,'Growth rate'!$B$3:$T$93,3,FALSE)*VLOOKUP($E72,BY_RES_Demand_Drivers!$A$5:$I$100,7,FALSE)</f>
        <v>103.66437614967313</v>
      </c>
      <c r="K72" s="16">
        <f>VLOOKUP($C72,'Growth rate'!$B$3:$T$93,3,FALSE)*VLOOKUP($E72,BY_RES_Demand_Drivers!$A$5:$I$100,8,FALSE)</f>
        <v>1.3727624975580741</v>
      </c>
      <c r="L72" s="16">
        <f>VLOOKUP($C72,'Growth rate'!$B$3:$T$93,3,FALSE)*VLOOKUP($E72,BY_RES_Demand_Drivers!$A$5:$I$100,9,FALSE)</f>
        <v>4.3423273160765534</v>
      </c>
      <c r="M72" s="49">
        <f t="shared" si="4"/>
        <v>0.6</v>
      </c>
    </row>
    <row r="73" spans="2:13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 t="shared" si="5"/>
        <v>63.193803700840739</v>
      </c>
      <c r="G73" s="16">
        <f t="shared" si="6"/>
        <v>0.83683601851140199</v>
      </c>
      <c r="H73" s="16">
        <f t="shared" si="7"/>
        <v>2.6470827318802668</v>
      </c>
      <c r="J73" s="16">
        <f>VLOOKUP($C73,'Growth rate'!$B$3:$T$93,3,FALSE)*VLOOKUP($E73,BY_RES_Demand_Drivers!$A$5:$I$100,7,FALSE)</f>
        <v>105.32300616806791</v>
      </c>
      <c r="K73" s="16">
        <f>VLOOKUP($C73,'Growth rate'!$B$3:$T$93,3,FALSE)*VLOOKUP($E73,BY_RES_Demand_Drivers!$A$5:$I$100,8,FALSE)</f>
        <v>1.3947266975190034</v>
      </c>
      <c r="L73" s="16">
        <f>VLOOKUP($C73,'Growth rate'!$B$3:$T$93,3,FALSE)*VLOOKUP($E73,BY_RES_Demand_Drivers!$A$5:$I$100,9,FALSE)</f>
        <v>4.411804553133778</v>
      </c>
      <c r="M73" s="49">
        <f t="shared" si="4"/>
        <v>0.6</v>
      </c>
    </row>
    <row r="74" spans="2:13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 t="shared" si="5"/>
        <v>64.204904560054189</v>
      </c>
      <c r="G74" s="16">
        <f t="shared" si="6"/>
        <v>0.85022539480758441</v>
      </c>
      <c r="H74" s="16">
        <f t="shared" si="7"/>
        <v>2.6894360555903511</v>
      </c>
      <c r="J74" s="16">
        <f>VLOOKUP($C74,'Growth rate'!$B$3:$T$93,3,FALSE)*VLOOKUP($E74,BY_RES_Demand_Drivers!$A$5:$I$100,7,FALSE)</f>
        <v>107.00817426675698</v>
      </c>
      <c r="K74" s="16">
        <f>VLOOKUP($C74,'Growth rate'!$B$3:$T$93,3,FALSE)*VLOOKUP($E74,BY_RES_Demand_Drivers!$A$5:$I$100,8,FALSE)</f>
        <v>1.4170423246793074</v>
      </c>
      <c r="L74" s="16">
        <f>VLOOKUP($C74,'Growth rate'!$B$3:$T$93,3,FALSE)*VLOOKUP($E74,BY_RES_Demand_Drivers!$A$5:$I$100,9,FALSE)</f>
        <v>4.4823934259839184</v>
      </c>
      <c r="M74" s="49">
        <f t="shared" si="4"/>
        <v>0.6</v>
      </c>
    </row>
    <row r="75" spans="2:13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 t="shared" si="5"/>
        <v>65.232183033015062</v>
      </c>
      <c r="G75" s="16">
        <f t="shared" si="6"/>
        <v>0.86382900112450567</v>
      </c>
      <c r="H75" s="16">
        <f t="shared" si="7"/>
        <v>2.7324670324797968</v>
      </c>
      <c r="J75" s="16">
        <f>VLOOKUP($C75,'Growth rate'!$B$3:$T$93,3,FALSE)*VLOOKUP($E75,BY_RES_Demand_Drivers!$A$5:$I$100,7,FALSE)</f>
        <v>108.72030505502511</v>
      </c>
      <c r="K75" s="16">
        <f>VLOOKUP($C75,'Growth rate'!$B$3:$T$93,3,FALSE)*VLOOKUP($E75,BY_RES_Demand_Drivers!$A$5:$I$100,8,FALSE)</f>
        <v>1.4397150018741762</v>
      </c>
      <c r="L75" s="16">
        <f>VLOOKUP($C75,'Growth rate'!$B$3:$T$93,3,FALSE)*VLOOKUP($E75,BY_RES_Demand_Drivers!$A$5:$I$100,9,FALSE)</f>
        <v>4.5541117207996615</v>
      </c>
      <c r="M75" s="49">
        <f t="shared" si="4"/>
        <v>0.6</v>
      </c>
    </row>
    <row r="76" spans="2:13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 t="shared" si="5"/>
        <v>66.275897961543308</v>
      </c>
      <c r="G76" s="16">
        <f t="shared" si="6"/>
        <v>0.87765026514249789</v>
      </c>
      <c r="H76" s="16">
        <f t="shared" si="7"/>
        <v>2.7761865049994738</v>
      </c>
      <c r="J76" s="16">
        <f>VLOOKUP($C76,'Growth rate'!$B$3:$T$93,3,FALSE)*VLOOKUP($E76,BY_RES_Demand_Drivers!$A$5:$I$100,7,FALSE)</f>
        <v>110.45982993590552</v>
      </c>
      <c r="K76" s="16">
        <f>VLOOKUP($C76,'Growth rate'!$B$3:$T$93,3,FALSE)*VLOOKUP($E76,BY_RES_Demand_Drivers!$A$5:$I$100,8,FALSE)</f>
        <v>1.4627504419041633</v>
      </c>
      <c r="L76" s="16">
        <f>VLOOKUP($C76,'Growth rate'!$B$3:$T$93,3,FALSE)*VLOOKUP($E76,BY_RES_Demand_Drivers!$A$5:$I$100,9,FALSE)</f>
        <v>4.6269775083324562</v>
      </c>
      <c r="M76" s="49">
        <f t="shared" si="4"/>
        <v>0.6</v>
      </c>
    </row>
    <row r="77" spans="2:13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 t="shared" si="5"/>
        <v>67.336312328928003</v>
      </c>
      <c r="G77" s="16">
        <f t="shared" si="6"/>
        <v>0.89169266938477787</v>
      </c>
      <c r="H77" s="16">
        <f t="shared" si="7"/>
        <v>2.8206054890794654</v>
      </c>
      <c r="J77" s="16">
        <f>VLOOKUP($C77,'Growth rate'!$B$3:$T$93,3,FALSE)*VLOOKUP($E77,BY_RES_Demand_Drivers!$A$5:$I$100,7,FALSE)</f>
        <v>112.22718721488</v>
      </c>
      <c r="K77" s="16">
        <f>VLOOKUP($C77,'Growth rate'!$B$3:$T$93,3,FALSE)*VLOOKUP($E77,BY_RES_Demand_Drivers!$A$5:$I$100,8,FALSE)</f>
        <v>1.4861544489746299</v>
      </c>
      <c r="L77" s="16">
        <f>VLOOKUP($C77,'Growth rate'!$B$3:$T$93,3,FALSE)*VLOOKUP($E77,BY_RES_Demand_Drivers!$A$5:$I$100,9,FALSE)</f>
        <v>4.7010091484657757</v>
      </c>
      <c r="M77" s="49">
        <f t="shared" si="4"/>
        <v>0.6</v>
      </c>
    </row>
    <row r="78" spans="2:13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 t="shared" si="5"/>
        <v>68.413693326190852</v>
      </c>
      <c r="G78" s="16">
        <f t="shared" si="6"/>
        <v>0.9059597520949344</v>
      </c>
      <c r="H78" s="16">
        <f t="shared" si="7"/>
        <v>2.8657351769047374</v>
      </c>
      <c r="J78" s="16">
        <f>VLOOKUP($C78,'Growth rate'!$B$3:$T$93,3,FALSE)*VLOOKUP($E78,BY_RES_Demand_Drivers!$A$5:$I$100,7,FALSE)</f>
        <v>114.0228222103181</v>
      </c>
      <c r="K78" s="16">
        <f>VLOOKUP($C78,'Growth rate'!$B$3:$T$93,3,FALSE)*VLOOKUP($E78,BY_RES_Demand_Drivers!$A$5:$I$100,8,FALSE)</f>
        <v>1.5099329201582241</v>
      </c>
      <c r="L78" s="16">
        <f>VLOOKUP($C78,'Growth rate'!$B$3:$T$93,3,FALSE)*VLOOKUP($E78,BY_RES_Demand_Drivers!$A$5:$I$100,9,FALSE)</f>
        <v>4.7762252948412289</v>
      </c>
      <c r="M78" s="49">
        <f t="shared" si="4"/>
        <v>0.6</v>
      </c>
    </row>
    <row r="79" spans="2:13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 t="shared" si="5"/>
        <v>69.508312419409904</v>
      </c>
      <c r="G79" s="16">
        <f t="shared" si="6"/>
        <v>0.92045510812845344</v>
      </c>
      <c r="H79" s="16">
        <f t="shared" si="7"/>
        <v>2.911586939735213</v>
      </c>
      <c r="J79" s="16">
        <f>VLOOKUP($C79,'Growth rate'!$B$3:$T$93,3,FALSE)*VLOOKUP($E79,BY_RES_Demand_Drivers!$A$5:$I$100,7,FALSE)</f>
        <v>115.84718736568318</v>
      </c>
      <c r="K79" s="16">
        <f>VLOOKUP($C79,'Growth rate'!$B$3:$T$93,3,FALSE)*VLOOKUP($E79,BY_RES_Demand_Drivers!$A$5:$I$100,8,FALSE)</f>
        <v>1.5340918468807558</v>
      </c>
      <c r="L79" s="16">
        <f>VLOOKUP($C79,'Growth rate'!$B$3:$T$93,3,FALSE)*VLOOKUP($E79,BY_RES_Demand_Drivers!$A$5:$I$100,9,FALSE)</f>
        <v>4.8526448995586886</v>
      </c>
      <c r="M79" s="49">
        <f t="shared" si="4"/>
        <v>0.6</v>
      </c>
    </row>
    <row r="80" spans="2:13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 t="shared" si="5"/>
        <v>70.620445418120482</v>
      </c>
      <c r="G80" s="16">
        <f t="shared" si="6"/>
        <v>0.93518238985850877</v>
      </c>
      <c r="H80" s="16">
        <f t="shared" si="7"/>
        <v>2.9581723307709766</v>
      </c>
      <c r="J80" s="16">
        <f>VLOOKUP($C80,'Growth rate'!$B$3:$T$93,3,FALSE)*VLOOKUP($E80,BY_RES_Demand_Drivers!$A$5:$I$100,7,FALSE)</f>
        <v>117.70074236353413</v>
      </c>
      <c r="K80" s="16">
        <f>VLOOKUP($C80,'Growth rate'!$B$3:$T$93,3,FALSE)*VLOOKUP($E80,BY_RES_Demand_Drivers!$A$5:$I$100,8,FALSE)</f>
        <v>1.558637316430848</v>
      </c>
      <c r="L80" s="16">
        <f>VLOOKUP($C80,'Growth rate'!$B$3:$T$93,3,FALSE)*VLOOKUP($E80,BY_RES_Demand_Drivers!$A$5:$I$100,9,FALSE)</f>
        <v>4.9302872179516282</v>
      </c>
      <c r="M80" s="49">
        <f t="shared" si="4"/>
        <v>0.6</v>
      </c>
    </row>
    <row r="81" spans="2:13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 t="shared" si="5"/>
        <v>71.750372544810403</v>
      </c>
      <c r="G81" s="16">
        <f t="shared" si="6"/>
        <v>0.95014530809624487</v>
      </c>
      <c r="H81" s="16">
        <f t="shared" si="7"/>
        <v>3.0055030880633127</v>
      </c>
      <c r="J81" s="16">
        <f>VLOOKUP($C81,'Growth rate'!$B$3:$T$93,3,FALSE)*VLOOKUP($E81,BY_RES_Demand_Drivers!$A$5:$I$100,7,FALSE)</f>
        <v>119.58395424135068</v>
      </c>
      <c r="K81" s="16">
        <f>VLOOKUP($C81,'Growth rate'!$B$3:$T$93,3,FALSE)*VLOOKUP($E81,BY_RES_Demand_Drivers!$A$5:$I$100,8,FALSE)</f>
        <v>1.5835755134937415</v>
      </c>
      <c r="L81" s="16">
        <f>VLOOKUP($C81,'Growth rate'!$B$3:$T$93,3,FALSE)*VLOOKUP($E81,BY_RES_Demand_Drivers!$A$5:$I$100,9,FALSE)</f>
        <v>5.0091718134388543</v>
      </c>
      <c r="M81" s="49">
        <f t="shared" si="4"/>
        <v>0.6</v>
      </c>
    </row>
    <row r="82" spans="2:13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 t="shared" si="5"/>
        <v>72.898378505527376</v>
      </c>
      <c r="G82" s="16">
        <f t="shared" si="6"/>
        <v>0.96534763302578486</v>
      </c>
      <c r="H82" s="16">
        <f t="shared" si="7"/>
        <v>3.0535911374723255</v>
      </c>
      <c r="J82" s="16">
        <f>VLOOKUP($C82,'Growth rate'!$B$3:$T$93,3,FALSE)*VLOOKUP($E82,BY_RES_Demand_Drivers!$A$5:$I$100,7,FALSE)</f>
        <v>121.49729750921229</v>
      </c>
      <c r="K82" s="16">
        <f>VLOOKUP($C82,'Growth rate'!$B$3:$T$93,3,FALSE)*VLOOKUP($E82,BY_RES_Demand_Drivers!$A$5:$I$100,8,FALSE)</f>
        <v>1.6089127217096415</v>
      </c>
      <c r="L82" s="16">
        <f>VLOOKUP($C82,'Growth rate'!$B$3:$T$93,3,FALSE)*VLOOKUP($E82,BY_RES_Demand_Drivers!$A$5:$I$100,9,FALSE)</f>
        <v>5.0893185624538759</v>
      </c>
      <c r="M82" s="49">
        <f t="shared" si="4"/>
        <v>0.6</v>
      </c>
    </row>
    <row r="83" spans="2:13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 t="shared" si="5"/>
        <v>74.064752561615805</v>
      </c>
      <c r="G83" s="16">
        <f t="shared" si="6"/>
        <v>0.98079319515419727</v>
      </c>
      <c r="H83" s="16">
        <f t="shared" si="7"/>
        <v>3.1024485956718819</v>
      </c>
      <c r="J83" s="16">
        <f>VLOOKUP($C83,'Growth rate'!$B$3:$T$93,3,FALSE)*VLOOKUP($E83,BY_RES_Demand_Drivers!$A$5:$I$100,7,FALSE)</f>
        <v>123.44125426935967</v>
      </c>
      <c r="K83" s="16">
        <f>VLOOKUP($C83,'Growth rate'!$B$3:$T$93,3,FALSE)*VLOOKUP($E83,BY_RES_Demand_Drivers!$A$5:$I$100,8,FALSE)</f>
        <v>1.6346553252569955</v>
      </c>
      <c r="L83" s="16">
        <f>VLOOKUP($C83,'Growth rate'!$B$3:$T$93,3,FALSE)*VLOOKUP($E83,BY_RES_Demand_Drivers!$A$5:$I$100,9,FALSE)</f>
        <v>5.170747659453137</v>
      </c>
      <c r="M83" s="49">
        <f t="shared" si="4"/>
        <v>0.6</v>
      </c>
    </row>
    <row r="84" spans="2:13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 t="shared" si="5"/>
        <v>75.249788602601654</v>
      </c>
      <c r="G84" s="16">
        <f t="shared" si="6"/>
        <v>0.99648588627666446</v>
      </c>
      <c r="H84" s="16">
        <f t="shared" si="7"/>
        <v>3.1520877732026329</v>
      </c>
      <c r="J84" s="16">
        <f>VLOOKUP($C84,'Growth rate'!$B$3:$T$93,3,FALSE)*VLOOKUP($E84,BY_RES_Demand_Drivers!$A$5:$I$100,7,FALSE)</f>
        <v>125.41631433766943</v>
      </c>
      <c r="K84" s="16">
        <f>VLOOKUP($C84,'Growth rate'!$B$3:$T$93,3,FALSE)*VLOOKUP($E84,BY_RES_Demand_Drivers!$A$5:$I$100,8,FALSE)</f>
        <v>1.6608098104611075</v>
      </c>
      <c r="L84" s="16">
        <f>VLOOKUP($C84,'Growth rate'!$B$3:$T$93,3,FALSE)*VLOOKUP($E84,BY_RES_Demand_Drivers!$A$5:$I$100,9,FALSE)</f>
        <v>5.253479622004388</v>
      </c>
      <c r="M84" s="49">
        <f t="shared" si="4"/>
        <v>0.6</v>
      </c>
    </row>
    <row r="85" spans="2:13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 t="shared" si="5"/>
        <v>76.45378522024329</v>
      </c>
      <c r="G85" s="16">
        <f t="shared" si="6"/>
        <v>1.0124296604570913</v>
      </c>
      <c r="H85" s="16">
        <f t="shared" si="7"/>
        <v>3.2025211775738751</v>
      </c>
      <c r="J85" s="16">
        <f>VLOOKUP($C85,'Growth rate'!$B$3:$T$93,3,FALSE)*VLOOKUP($E85,BY_RES_Demand_Drivers!$A$5:$I$100,7,FALSE)</f>
        <v>127.42297536707215</v>
      </c>
      <c r="K85" s="16">
        <f>VLOOKUP($C85,'Growth rate'!$B$3:$T$93,3,FALSE)*VLOOKUP($E85,BY_RES_Demand_Drivers!$A$5:$I$100,8,FALSE)</f>
        <v>1.6873827674284854</v>
      </c>
      <c r="L85" s="16">
        <f>VLOOKUP($C85,'Growth rate'!$B$3:$T$93,3,FALSE)*VLOOKUP($E85,BY_RES_Demand_Drivers!$A$5:$I$100,9,FALSE)</f>
        <v>5.3375352959564584</v>
      </c>
      <c r="M85" s="49">
        <f t="shared" si="4"/>
        <v>0.6</v>
      </c>
    </row>
    <row r="86" spans="2:13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 t="shared" si="5"/>
        <v>65.649575686091296</v>
      </c>
      <c r="G86" s="16">
        <f t="shared" si="6"/>
        <v>2.7098309264301701</v>
      </c>
      <c r="H86" s="16">
        <f t="shared" si="7"/>
        <v>8.5842850487173905</v>
      </c>
      <c r="J86" s="16">
        <f>VLOOKUP($C86,'Growth rate'!$B$3:$T$93,3,FALSE)*VLOOKUP($E86,BY_RES_Demand_Drivers!$A$5:$I$100,7,FALSE)</f>
        <v>65.649575686091296</v>
      </c>
      <c r="K86" s="16">
        <f>VLOOKUP($C86,'Growth rate'!$B$3:$T$93,3,FALSE)*VLOOKUP($E86,BY_RES_Demand_Drivers!$A$5:$I$100,8,FALSE)</f>
        <v>2.7098309264301701</v>
      </c>
      <c r="L86" s="16">
        <f>VLOOKUP($C86,'Growth rate'!$B$3:$T$93,3,FALSE)*VLOOKUP($E86,BY_RES_Demand_Drivers!$A$5:$I$100,9,FALSE)</f>
        <v>8.5842850487173905</v>
      </c>
      <c r="M86" s="49">
        <f t="shared" ref="M86:M91" si="8">M4</f>
        <v>1</v>
      </c>
    </row>
    <row r="87" spans="2:13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 t="shared" si="5"/>
        <v>58.063050495750744</v>
      </c>
      <c r="G87" s="16">
        <f t="shared" si="6"/>
        <v>2.3966803786912623</v>
      </c>
      <c r="H87" s="16">
        <f t="shared" si="7"/>
        <v>7.5922771936391156</v>
      </c>
      <c r="J87" s="16">
        <f>VLOOKUP($C87,'Growth rate'!$B$3:$T$93,3,FALSE)*VLOOKUP($E87,BY_RES_Demand_Drivers!$A$5:$I$100,7,FALSE)</f>
        <v>58.063050495750744</v>
      </c>
      <c r="K87" s="16">
        <f>VLOOKUP($C87,'Growth rate'!$B$3:$T$93,3,FALSE)*VLOOKUP($E87,BY_RES_Demand_Drivers!$A$5:$I$100,8,FALSE)</f>
        <v>2.3966803786912623</v>
      </c>
      <c r="L87" s="16">
        <f>VLOOKUP($C87,'Growth rate'!$B$3:$T$93,3,FALSE)*VLOOKUP($E87,BY_RES_Demand_Drivers!$A$5:$I$100,9,FALSE)</f>
        <v>7.5922771936391156</v>
      </c>
      <c r="M87" s="49">
        <f t="shared" si="8"/>
        <v>1</v>
      </c>
    </row>
    <row r="88" spans="2:13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 t="shared" si="5"/>
        <v>58.992059303682758</v>
      </c>
      <c r="G88" s="16">
        <f t="shared" si="6"/>
        <v>2.4350272647503228</v>
      </c>
      <c r="H88" s="16">
        <f t="shared" si="7"/>
        <v>7.7137536287373418</v>
      </c>
      <c r="J88" s="16">
        <f>VLOOKUP($C88,'Growth rate'!$B$3:$T$93,3,FALSE)*VLOOKUP($E88,BY_RES_Demand_Drivers!$A$5:$I$100,7,FALSE)</f>
        <v>58.992059303682758</v>
      </c>
      <c r="K88" s="16">
        <f>VLOOKUP($C88,'Growth rate'!$B$3:$T$93,3,FALSE)*VLOOKUP($E88,BY_RES_Demand_Drivers!$A$5:$I$100,8,FALSE)</f>
        <v>2.4350272647503228</v>
      </c>
      <c r="L88" s="16">
        <f>VLOOKUP($C88,'Growth rate'!$B$3:$T$93,3,FALSE)*VLOOKUP($E88,BY_RES_Demand_Drivers!$A$5:$I$100,9,FALSE)</f>
        <v>7.7137536287373418</v>
      </c>
      <c r="M88" s="49">
        <f t="shared" si="8"/>
        <v>1</v>
      </c>
    </row>
    <row r="89" spans="2:13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 t="shared" si="5"/>
        <v>59.935932252541683</v>
      </c>
      <c r="G89" s="16">
        <f t="shared" si="6"/>
        <v>2.4739877009863278</v>
      </c>
      <c r="H89" s="16">
        <f t="shared" si="7"/>
        <v>7.83717368679714</v>
      </c>
      <c r="J89" s="16">
        <f>VLOOKUP($C89,'Growth rate'!$B$3:$T$93,3,FALSE)*VLOOKUP($E89,BY_RES_Demand_Drivers!$A$5:$I$100,7,FALSE)</f>
        <v>59.935932252541683</v>
      </c>
      <c r="K89" s="16">
        <f>VLOOKUP($C89,'Growth rate'!$B$3:$T$93,3,FALSE)*VLOOKUP($E89,BY_RES_Demand_Drivers!$A$5:$I$100,8,FALSE)</f>
        <v>2.4739877009863278</v>
      </c>
      <c r="L89" s="16">
        <f>VLOOKUP($C89,'Growth rate'!$B$3:$T$93,3,FALSE)*VLOOKUP($E89,BY_RES_Demand_Drivers!$A$5:$I$100,9,FALSE)</f>
        <v>7.83717368679714</v>
      </c>
      <c r="M89" s="49">
        <f t="shared" si="8"/>
        <v>1</v>
      </c>
    </row>
    <row r="90" spans="2:13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 t="shared" si="5"/>
        <v>60.894907168582357</v>
      </c>
      <c r="G90" s="16">
        <f t="shared" si="6"/>
        <v>2.5135715042021092</v>
      </c>
      <c r="H90" s="16">
        <f t="shared" si="7"/>
        <v>7.9625684657858944</v>
      </c>
      <c r="J90" s="16">
        <f>VLOOKUP($C90,'Growth rate'!$B$3:$T$93,3,FALSE)*VLOOKUP($E90,BY_RES_Demand_Drivers!$A$5:$I$100,7,FALSE)</f>
        <v>60.894907168582357</v>
      </c>
      <c r="K90" s="16">
        <f>VLOOKUP($C90,'Growth rate'!$B$3:$T$93,3,FALSE)*VLOOKUP($E90,BY_RES_Demand_Drivers!$A$5:$I$100,8,FALSE)</f>
        <v>2.5135715042021092</v>
      </c>
      <c r="L90" s="16">
        <f>VLOOKUP($C90,'Growth rate'!$B$3:$T$93,3,FALSE)*VLOOKUP($E90,BY_RES_Demand_Drivers!$A$5:$I$100,9,FALSE)</f>
        <v>7.9625684657858944</v>
      </c>
      <c r="M90" s="49">
        <f t="shared" si="8"/>
        <v>1</v>
      </c>
    </row>
    <row r="91" spans="2:13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 t="shared" si="5"/>
        <v>61.869225683279673</v>
      </c>
      <c r="G91" s="16">
        <f t="shared" si="6"/>
        <v>2.553788648269343</v>
      </c>
      <c r="H91" s="16">
        <f t="shared" si="7"/>
        <v>8.089969561238469</v>
      </c>
      <c r="J91" s="16">
        <f>VLOOKUP($C91,'Growth rate'!$B$3:$T$93,3,FALSE)*VLOOKUP($E91,BY_RES_Demand_Drivers!$A$5:$I$100,7,FALSE)</f>
        <v>61.869225683279673</v>
      </c>
      <c r="K91" s="16">
        <f>VLOOKUP($C91,'Growth rate'!$B$3:$T$93,3,FALSE)*VLOOKUP($E91,BY_RES_Demand_Drivers!$A$5:$I$100,8,FALSE)</f>
        <v>2.553788648269343</v>
      </c>
      <c r="L91" s="16">
        <f>VLOOKUP($C91,'Growth rate'!$B$3:$T$93,3,FALSE)*VLOOKUP($E91,BY_RES_Demand_Drivers!$A$5:$I$100,9,FALSE)</f>
        <v>8.089969561238469</v>
      </c>
      <c r="M91" s="49">
        <f t="shared" si="8"/>
        <v>1</v>
      </c>
    </row>
    <row r="92" spans="2:13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 t="shared" si="5"/>
        <v>56.57321996479093</v>
      </c>
      <c r="G92" s="16">
        <f t="shared" si="6"/>
        <v>2.3351843399774874</v>
      </c>
      <c r="H92" s="16">
        <f t="shared" si="7"/>
        <v>7.3974681667964557</v>
      </c>
      <c r="J92" s="16">
        <f>VLOOKUP($C92,'Growth rate'!$B$3:$T$93,3,FALSE)*VLOOKUP($E92,BY_RES_Demand_Drivers!$A$5:$I$100,7,FALSE)</f>
        <v>62.859133294212143</v>
      </c>
      <c r="K92" s="16">
        <f>VLOOKUP($C92,'Growth rate'!$B$3:$T$93,3,FALSE)*VLOOKUP($E92,BY_RES_Demand_Drivers!$A$5:$I$100,8,FALSE)</f>
        <v>2.5946492666416527</v>
      </c>
      <c r="L92" s="16">
        <f>VLOOKUP($C92,'Growth rate'!$B$3:$T$93,3,FALSE)*VLOOKUP($E92,BY_RES_Demand_Drivers!$A$5:$I$100,9,FALSE)</f>
        <v>8.2194090742182837</v>
      </c>
      <c r="M92" s="49">
        <f>M10</f>
        <v>0.9</v>
      </c>
    </row>
    <row r="93" spans="2:13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 t="shared" si="5"/>
        <v>56.839742689958385</v>
      </c>
      <c r="G93" s="16">
        <f t="shared" si="6"/>
        <v>2.3461856528680478</v>
      </c>
      <c r="H93" s="16">
        <f t="shared" si="7"/>
        <v>7.4323184612711417</v>
      </c>
      <c r="J93" s="16">
        <f>VLOOKUP($C93,'Growth rate'!$B$3:$T$93,3,FALSE)*VLOOKUP($E93,BY_RES_Demand_Drivers!$A$5:$I$100,7,FALSE)</f>
        <v>63.864879426919536</v>
      </c>
      <c r="K93" s="16">
        <f>VLOOKUP($C93,'Growth rate'!$B$3:$T$93,3,FALSE)*VLOOKUP($E93,BY_RES_Demand_Drivers!$A$5:$I$100,8,FALSE)</f>
        <v>2.6361636549079188</v>
      </c>
      <c r="L93" s="16">
        <f>VLOOKUP($C93,'Growth rate'!$B$3:$T$93,3,FALSE)*VLOOKUP($E93,BY_RES_Demand_Drivers!$A$5:$I$100,9,FALSE)</f>
        <v>8.3509196194057775</v>
      </c>
      <c r="M93" s="49">
        <f t="shared" ref="M93:M156" si="9">M11</f>
        <v>0.89</v>
      </c>
    </row>
    <row r="94" spans="2:13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 t="shared" si="5"/>
        <v>57.100311398020224</v>
      </c>
      <c r="G94" s="16">
        <f t="shared" si="6"/>
        <v>2.3569412005800721</v>
      </c>
      <c r="H94" s="16">
        <f t="shared" si="7"/>
        <v>7.4663902133183164</v>
      </c>
      <c r="J94" s="16">
        <f>VLOOKUP($C94,'Growth rate'!$B$3:$T$93,3,FALSE)*VLOOKUP($E94,BY_RES_Demand_Drivers!$A$5:$I$100,7,FALSE)</f>
        <v>64.886717497750254</v>
      </c>
      <c r="K94" s="16">
        <f>VLOOKUP($C94,'Growth rate'!$B$3:$T$93,3,FALSE)*VLOOKUP($E94,BY_RES_Demand_Drivers!$A$5:$I$100,8,FALSE)</f>
        <v>2.6783422733864457</v>
      </c>
      <c r="L94" s="16">
        <f>VLOOKUP($C94,'Growth rate'!$B$3:$T$93,3,FALSE)*VLOOKUP($E94,BY_RES_Demand_Drivers!$A$5:$I$100,9,FALSE)</f>
        <v>8.4845343333162688</v>
      </c>
      <c r="M94" s="49">
        <f t="shared" si="9"/>
        <v>0.88</v>
      </c>
    </row>
    <row r="95" spans="2:13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 t="shared" si="5"/>
        <v>57.354667330611406</v>
      </c>
      <c r="G95" s="16">
        <f t="shared" si="6"/>
        <v>2.367440302291747</v>
      </c>
      <c r="H95" s="16">
        <f t="shared" si="7"/>
        <v>7.4996495879049165</v>
      </c>
      <c r="J95" s="16">
        <f>VLOOKUP($C95,'Growth rate'!$B$3:$T$93,3,FALSE)*VLOOKUP($E95,BY_RES_Demand_Drivers!$A$5:$I$100,7,FALSE)</f>
        <v>65.924904977714263</v>
      </c>
      <c r="K95" s="16">
        <f>VLOOKUP($C95,'Growth rate'!$B$3:$T$93,3,FALSE)*VLOOKUP($E95,BY_RES_Demand_Drivers!$A$5:$I$100,8,FALSE)</f>
        <v>2.7211957497606289</v>
      </c>
      <c r="L95" s="16">
        <f>VLOOKUP($C95,'Growth rate'!$B$3:$T$93,3,FALSE)*VLOOKUP($E95,BY_RES_Demand_Drivers!$A$5:$I$100,9,FALSE)</f>
        <v>8.6202868826493297</v>
      </c>
      <c r="M95" s="49">
        <f t="shared" si="9"/>
        <v>0.87</v>
      </c>
    </row>
    <row r="96" spans="2:13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 t="shared" si="5"/>
        <v>57.602544973327625</v>
      </c>
      <c r="G96" s="16">
        <f t="shared" si="6"/>
        <v>2.3776719983108476</v>
      </c>
      <c r="H96" s="16">
        <f t="shared" si="7"/>
        <v>7.5320618665836792</v>
      </c>
      <c r="J96" s="16">
        <f>VLOOKUP($C96,'Growth rate'!$B$3:$T$93,3,FALSE)*VLOOKUP($E96,BY_RES_Demand_Drivers!$A$5:$I$100,7,FALSE)</f>
        <v>66.979703457357701</v>
      </c>
      <c r="K96" s="16">
        <f>VLOOKUP($C96,'Growth rate'!$B$3:$T$93,3,FALSE)*VLOOKUP($E96,BY_RES_Demand_Drivers!$A$5:$I$100,8,FALSE)</f>
        <v>2.7647348817567994</v>
      </c>
      <c r="L96" s="16">
        <f>VLOOKUP($C96,'Growth rate'!$B$3:$T$93,3,FALSE)*VLOOKUP($E96,BY_RES_Demand_Drivers!$A$5:$I$100,9,FALSE)</f>
        <v>8.7582114727717197</v>
      </c>
      <c r="M96" s="49">
        <f t="shared" si="9"/>
        <v>0.86</v>
      </c>
    </row>
    <row r="97" spans="2:13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 t="shared" si="5"/>
        <v>57.843671905774102</v>
      </c>
      <c r="G97" s="16">
        <f t="shared" si="6"/>
        <v>2.3876250438851718</v>
      </c>
      <c r="H97" s="16">
        <f t="shared" si="7"/>
        <v>7.5635914278856564</v>
      </c>
      <c r="J97" s="16">
        <f>VLOOKUP($C97,'Growth rate'!$B$3:$T$93,3,FALSE)*VLOOKUP($E97,BY_RES_Demand_Drivers!$A$5:$I$100,7,FALSE)</f>
        <v>68.051378712675415</v>
      </c>
      <c r="K97" s="16">
        <f>VLOOKUP($C97,'Growth rate'!$B$3:$T$93,3,FALSE)*VLOOKUP($E97,BY_RES_Demand_Drivers!$A$5:$I$100,8,FALSE)</f>
        <v>2.8089706398649081</v>
      </c>
      <c r="L97" s="16">
        <f>VLOOKUP($C97,'Growth rate'!$B$3:$T$93,3,FALSE)*VLOOKUP($E97,BY_RES_Demand_Drivers!$A$5:$I$100,9,FALSE)</f>
        <v>8.8983428563360665</v>
      </c>
      <c r="M97" s="49">
        <f t="shared" si="9"/>
        <v>0.85</v>
      </c>
    </row>
    <row r="98" spans="2:13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 t="shared" si="5"/>
        <v>57.904918146615508</v>
      </c>
      <c r="G98" s="16">
        <f t="shared" si="6"/>
        <v>2.3901531174610504</v>
      </c>
      <c r="H98" s="16">
        <f t="shared" si="7"/>
        <v>7.5715999364563595</v>
      </c>
      <c r="J98" s="16">
        <f>VLOOKUP($C98,'Growth rate'!$B$3:$T$93,3,FALSE)*VLOOKUP($E98,BY_RES_Demand_Drivers!$A$5:$I$100,7,FALSE)</f>
        <v>69.140200772078217</v>
      </c>
      <c r="K98" s="16">
        <f>VLOOKUP($C98,'Growth rate'!$B$3:$T$93,3,FALSE)*VLOOKUP($E98,BY_RES_Demand_Drivers!$A$5:$I$100,8,FALSE)</f>
        <v>2.8539141701027466</v>
      </c>
      <c r="L98" s="16">
        <f>VLOOKUP($C98,'Growth rate'!$B$3:$T$93,3,FALSE)*VLOOKUP($E98,BY_RES_Demand_Drivers!$A$5:$I$100,9,FALSE)</f>
        <v>9.0407163420374435</v>
      </c>
      <c r="M98" s="49">
        <f t="shared" si="9"/>
        <v>0.83750000000000002</v>
      </c>
    </row>
    <row r="99" spans="2:13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 t="shared" si="5"/>
        <v>57.953316287155957</v>
      </c>
      <c r="G99" s="16">
        <f t="shared" si="6"/>
        <v>2.3921508573801216</v>
      </c>
      <c r="H99" s="16">
        <f t="shared" si="7"/>
        <v>7.5779284378957854</v>
      </c>
      <c r="J99" s="16">
        <f>VLOOKUP($C99,'Growth rate'!$B$3:$T$93,3,FALSE)*VLOOKUP($E99,BY_RES_Demand_Drivers!$A$5:$I$100,7,FALSE)</f>
        <v>70.246443984431465</v>
      </c>
      <c r="K99" s="16">
        <f>VLOOKUP($C99,'Growth rate'!$B$3:$T$93,3,FALSE)*VLOOKUP($E99,BY_RES_Demand_Drivers!$A$5:$I$100,8,FALSE)</f>
        <v>2.8995767968243902</v>
      </c>
      <c r="L99" s="16">
        <f>VLOOKUP($C99,'Growth rate'!$B$3:$T$93,3,FALSE)*VLOOKUP($E99,BY_RES_Demand_Drivers!$A$5:$I$100,9,FALSE)</f>
        <v>9.1853678035100437</v>
      </c>
      <c r="M99" s="49">
        <f t="shared" si="9"/>
        <v>0.82499999999999996</v>
      </c>
    </row>
    <row r="100" spans="2:13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 t="shared" si="5"/>
        <v>57.988439509148172</v>
      </c>
      <c r="G100" s="16">
        <f t="shared" si="6"/>
        <v>2.3936006457785344</v>
      </c>
      <c r="H100" s="16">
        <f t="shared" si="7"/>
        <v>7.5825211217975399</v>
      </c>
      <c r="J100" s="16">
        <f>VLOOKUP($C100,'Growth rate'!$B$3:$T$93,3,FALSE)*VLOOKUP($E100,BY_RES_Demand_Drivers!$A$5:$I$100,7,FALSE)</f>
        <v>71.370387088182369</v>
      </c>
      <c r="K100" s="16">
        <f>VLOOKUP($C100,'Growth rate'!$B$3:$T$93,3,FALSE)*VLOOKUP($E100,BY_RES_Demand_Drivers!$A$5:$I$100,8,FALSE)</f>
        <v>2.9459700255735806</v>
      </c>
      <c r="L100" s="16">
        <f>VLOOKUP($C100,'Growth rate'!$B$3:$T$93,3,FALSE)*VLOOKUP($E100,BY_RES_Demand_Drivers!$A$5:$I$100,9,FALSE)</f>
        <v>9.3323336883662034</v>
      </c>
      <c r="M100" s="49">
        <f t="shared" si="9"/>
        <v>0.8125</v>
      </c>
    </row>
    <row r="101" spans="2:13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 t="shared" si="5"/>
        <v>58.00985062527463</v>
      </c>
      <c r="G101" s="16">
        <f t="shared" si="6"/>
        <v>2.3944844367862057</v>
      </c>
      <c r="H101" s="16">
        <f t="shared" si="7"/>
        <v>7.5853208219040491</v>
      </c>
      <c r="J101" s="16">
        <f>VLOOKUP($C101,'Growth rate'!$B$3:$T$93,3,FALSE)*VLOOKUP($E101,BY_RES_Demand_Drivers!$A$5:$I$100,7,FALSE)</f>
        <v>72.512313281593293</v>
      </c>
      <c r="K101" s="16">
        <f>VLOOKUP($C101,'Growth rate'!$B$3:$T$93,3,FALSE)*VLOOKUP($E101,BY_RES_Demand_Drivers!$A$5:$I$100,8,FALSE)</f>
        <v>2.9931055459827576</v>
      </c>
      <c r="L101" s="16">
        <f>VLOOKUP($C101,'Growth rate'!$B$3:$T$93,3,FALSE)*VLOOKUP($E101,BY_RES_Demand_Drivers!$A$5:$I$100,9,FALSE)</f>
        <v>9.481651027380062</v>
      </c>
      <c r="M101" s="49">
        <f t="shared" si="9"/>
        <v>0.79999999999999993</v>
      </c>
    </row>
    <row r="102" spans="2:13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 t="shared" si="5"/>
        <v>58.017101856602793</v>
      </c>
      <c r="G102" s="16">
        <f t="shared" si="6"/>
        <v>2.3947837473408047</v>
      </c>
      <c r="H102" s="16">
        <f t="shared" si="7"/>
        <v>7.5862689870067879</v>
      </c>
      <c r="J102" s="16">
        <f>VLOOKUP($C102,'Growth rate'!$B$3:$T$93,3,FALSE)*VLOOKUP($E102,BY_RES_Demand_Drivers!$A$5:$I$100,7,FALSE)</f>
        <v>73.672510294098785</v>
      </c>
      <c r="K102" s="16">
        <f>VLOOKUP($C102,'Growth rate'!$B$3:$T$93,3,FALSE)*VLOOKUP($E102,BY_RES_Demand_Drivers!$A$5:$I$100,8,FALSE)</f>
        <v>3.0409952347184821</v>
      </c>
      <c r="L102" s="16">
        <f>VLOOKUP($C102,'Growth rate'!$B$3:$T$93,3,FALSE)*VLOOKUP($E102,BY_RES_Demand_Drivers!$A$5:$I$100,9,FALSE)</f>
        <v>9.6333574438181433</v>
      </c>
      <c r="M102" s="49">
        <f t="shared" si="9"/>
        <v>0.78749999999999998</v>
      </c>
    </row>
    <row r="103" spans="2:13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 t="shared" si="5"/>
        <v>58.009734605573378</v>
      </c>
      <c r="G103" s="16">
        <f t="shared" si="6"/>
        <v>2.3944796478173327</v>
      </c>
      <c r="H103" s="16">
        <f t="shared" si="7"/>
        <v>7.5853056512624057</v>
      </c>
      <c r="J103" s="16">
        <f>VLOOKUP($C103,'Growth rate'!$B$3:$T$93,3,FALSE)*VLOOKUP($E103,BY_RES_Demand_Drivers!$A$5:$I$100,7,FALSE)</f>
        <v>74.851270458804365</v>
      </c>
      <c r="K103" s="16">
        <f>VLOOKUP($C103,'Growth rate'!$B$3:$T$93,3,FALSE)*VLOOKUP($E103,BY_RES_Demand_Drivers!$A$5:$I$100,8,FALSE)</f>
        <v>3.0896511584739779</v>
      </c>
      <c r="L103" s="16">
        <f>VLOOKUP($C103,'Growth rate'!$B$3:$T$93,3,FALSE)*VLOOKUP($E103,BY_RES_Demand_Drivers!$A$5:$I$100,9,FALSE)</f>
        <v>9.7874911629192347</v>
      </c>
      <c r="M103" s="49">
        <f t="shared" si="9"/>
        <v>0.77499999999999991</v>
      </c>
    </row>
    <row r="104" spans="2:13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 t="shared" si="5"/>
        <v>57.987279224435738</v>
      </c>
      <c r="G104" s="16">
        <f t="shared" si="6"/>
        <v>2.3935527524697906</v>
      </c>
      <c r="H104" s="16">
        <f t="shared" si="7"/>
        <v>7.5823694039135301</v>
      </c>
      <c r="J104" s="16">
        <f>VLOOKUP($C104,'Growth rate'!$B$3:$T$93,3,FALSE)*VLOOKUP($E104,BY_RES_Demand_Drivers!$A$5:$I$100,7,FALSE)</f>
        <v>76.048890786145236</v>
      </c>
      <c r="K104" s="16">
        <f>VLOOKUP($C104,'Growth rate'!$B$3:$T$93,3,FALSE)*VLOOKUP($E104,BY_RES_Demand_Drivers!$A$5:$I$100,8,FALSE)</f>
        <v>3.1390855770095616</v>
      </c>
      <c r="L104" s="16">
        <f>VLOOKUP($C104,'Growth rate'!$B$3:$T$93,3,FALSE)*VLOOKUP($E104,BY_RES_Demand_Drivers!$A$5:$I$100,9,FALSE)</f>
        <v>9.9440910215259422</v>
      </c>
      <c r="M104" s="49">
        <f t="shared" si="9"/>
        <v>0.76249999999999996</v>
      </c>
    </row>
    <row r="105" spans="2:13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 t="shared" si="5"/>
        <v>57.949254779042676</v>
      </c>
      <c r="G105" s="16">
        <f t="shared" si="6"/>
        <v>2.3919832096812854</v>
      </c>
      <c r="H105" s="16">
        <f t="shared" si="7"/>
        <v>7.5773973584027683</v>
      </c>
      <c r="J105" s="16">
        <f>VLOOKUP($C105,'Growth rate'!$B$3:$T$93,3,FALSE)*VLOOKUP($E105,BY_RES_Demand_Drivers!$A$5:$I$100,7,FALSE)</f>
        <v>77.265673038723563</v>
      </c>
      <c r="K105" s="16">
        <f>VLOOKUP($C105,'Growth rate'!$B$3:$T$93,3,FALSE)*VLOOKUP($E105,BY_RES_Demand_Drivers!$A$5:$I$100,8,FALSE)</f>
        <v>3.1893109462417142</v>
      </c>
      <c r="L105" s="16">
        <f>VLOOKUP($C105,'Growth rate'!$B$3:$T$93,3,FALSE)*VLOOKUP($E105,BY_RES_Demand_Drivers!$A$5:$I$100,9,FALSE)</f>
        <v>10.103196477870357</v>
      </c>
      <c r="M105" s="49">
        <f t="shared" si="9"/>
        <v>0.75</v>
      </c>
    </row>
    <row r="106" spans="2:13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 t="shared" si="5"/>
        <v>57.895168807915553</v>
      </c>
      <c r="G106" s="16">
        <f t="shared" si="6"/>
        <v>2.3897506920189162</v>
      </c>
      <c r="H106" s="16">
        <f t="shared" si="7"/>
        <v>7.570325120868258</v>
      </c>
      <c r="J106" s="16">
        <f>VLOOKUP($C106,'Growth rate'!$B$3:$T$93,3,FALSE)*VLOOKUP($E106,BY_RES_Demand_Drivers!$A$5:$I$100,7,FALSE)</f>
        <v>78.501923807343132</v>
      </c>
      <c r="K106" s="16">
        <f>VLOOKUP($C106,'Growth rate'!$B$3:$T$93,3,FALSE)*VLOOKUP($E106,BY_RES_Demand_Drivers!$A$5:$I$100,8,FALSE)</f>
        <v>3.2403399213815818</v>
      </c>
      <c r="L106" s="16">
        <f>VLOOKUP($C106,'Growth rate'!$B$3:$T$93,3,FALSE)*VLOOKUP($E106,BY_RES_Demand_Drivers!$A$5:$I$100,9,FALSE)</f>
        <v>10.264847621516283</v>
      </c>
      <c r="M106" s="49">
        <f t="shared" si="9"/>
        <v>0.73749999999999993</v>
      </c>
    </row>
    <row r="107" spans="2:13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 t="shared" si="5"/>
        <v>57.824517076488959</v>
      </c>
      <c r="G107" s="16">
        <f t="shared" si="6"/>
        <v>2.386834386089673</v>
      </c>
      <c r="H107" s="16">
        <f t="shared" si="7"/>
        <v>7.5610867580088934</v>
      </c>
      <c r="J107" s="16">
        <f>VLOOKUP($C107,'Growth rate'!$B$3:$T$93,3,FALSE)*VLOOKUP($E107,BY_RES_Demand_Drivers!$A$5:$I$100,7,FALSE)</f>
        <v>79.757954588260631</v>
      </c>
      <c r="K107" s="16">
        <f>VLOOKUP($C107,'Growth rate'!$B$3:$T$93,3,FALSE)*VLOOKUP($E107,BY_RES_Demand_Drivers!$A$5:$I$100,8,FALSE)</f>
        <v>3.2921853601236872</v>
      </c>
      <c r="L107" s="16">
        <f>VLOOKUP($C107,'Growth rate'!$B$3:$T$93,3,FALSE)*VLOOKUP($E107,BY_RES_Demand_Drivers!$A$5:$I$100,9,FALSE)</f>
        <v>10.429085183460543</v>
      </c>
      <c r="M107" s="49">
        <f t="shared" si="9"/>
        <v>0.72499999999999998</v>
      </c>
    </row>
    <row r="108" spans="2:13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 t="shared" si="5"/>
        <v>57.736783326441866</v>
      </c>
      <c r="G108" s="16">
        <f t="shared" si="6"/>
        <v>2.3832129821935371</v>
      </c>
      <c r="H108" s="16">
        <f t="shared" si="7"/>
        <v>7.5496147643070861</v>
      </c>
      <c r="J108" s="16">
        <f>VLOOKUP($C108,'Growth rate'!$B$3:$T$93,3,FALSE)*VLOOKUP($E108,BY_RES_Demand_Drivers!$A$5:$I$100,7,FALSE)</f>
        <v>81.034081861672803</v>
      </c>
      <c r="K108" s="16">
        <f>VLOOKUP($C108,'Growth rate'!$B$3:$T$93,3,FALSE)*VLOOKUP($E108,BY_RES_Demand_Drivers!$A$5:$I$100,8,FALSE)</f>
        <v>3.3448603258856662</v>
      </c>
      <c r="L108" s="16">
        <f>VLOOKUP($C108,'Growth rate'!$B$3:$T$93,3,FALSE)*VLOOKUP($E108,BY_RES_Demand_Drivers!$A$5:$I$100,9,FALSE)</f>
        <v>10.595950546395912</v>
      </c>
      <c r="M108" s="49">
        <f t="shared" si="9"/>
        <v>0.71249999999999991</v>
      </c>
    </row>
    <row r="109" spans="2:13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 t="shared" si="5"/>
        <v>57.631439020021695</v>
      </c>
      <c r="G109" s="16">
        <f t="shared" si="6"/>
        <v>2.3788646637698858</v>
      </c>
      <c r="H109" s="16">
        <f t="shared" si="7"/>
        <v>7.5358400285967724</v>
      </c>
      <c r="J109" s="16">
        <f>VLOOKUP($C109,'Growth rate'!$B$3:$T$93,3,FALSE)*VLOOKUP($E109,BY_RES_Demand_Drivers!$A$5:$I$100,7,FALSE)</f>
        <v>82.330627171459568</v>
      </c>
      <c r="K109" s="16">
        <f>VLOOKUP($C109,'Growth rate'!$B$3:$T$93,3,FALSE)*VLOOKUP($E109,BY_RES_Demand_Drivers!$A$5:$I$100,8,FALSE)</f>
        <v>3.3983780910998371</v>
      </c>
      <c r="L109" s="16">
        <f>VLOOKUP($C109,'Growth rate'!$B$3:$T$93,3,FALSE)*VLOOKUP($E109,BY_RES_Demand_Drivers!$A$5:$I$100,9,FALSE)</f>
        <v>10.765485755138247</v>
      </c>
      <c r="M109" s="49">
        <f t="shared" si="9"/>
        <v>0.7</v>
      </c>
    </row>
    <row r="110" spans="2:13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 t="shared" si="5"/>
        <v>57.507943079264514</v>
      </c>
      <c r="G110" s="16">
        <f t="shared" si="6"/>
        <v>2.3737670966332365</v>
      </c>
      <c r="H110" s="16">
        <f t="shared" si="7"/>
        <v>7.5196917999640664</v>
      </c>
      <c r="J110" s="16">
        <f>VLOOKUP($C110,'Growth rate'!$B$3:$T$93,3,FALSE)*VLOOKUP($E110,BY_RES_Demand_Drivers!$A$5:$I$100,7,FALSE)</f>
        <v>83.647917206202933</v>
      </c>
      <c r="K110" s="16">
        <f>VLOOKUP($C110,'Growth rate'!$B$3:$T$93,3,FALSE)*VLOOKUP($E110,BY_RES_Demand_Drivers!$A$5:$I$100,8,FALSE)</f>
        <v>3.4527521405574348</v>
      </c>
      <c r="L110" s="16">
        <f>VLOOKUP($C110,'Growth rate'!$B$3:$T$93,3,FALSE)*VLOOKUP($E110,BY_RES_Demand_Drivers!$A$5:$I$100,9,FALSE)</f>
        <v>10.937733527220461</v>
      </c>
      <c r="M110" s="49">
        <f t="shared" si="9"/>
        <v>0.6875</v>
      </c>
    </row>
    <row r="111" spans="2:13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 t="shared" si="5"/>
        <v>57.365741620013964</v>
      </c>
      <c r="G111" s="16">
        <f t="shared" si="6"/>
        <v>2.3678974179942887</v>
      </c>
      <c r="H111" s="16">
        <f t="shared" si="7"/>
        <v>7.5010976529677915</v>
      </c>
      <c r="J111" s="16">
        <f>VLOOKUP($C111,'Growth rate'!$B$3:$T$93,3,FALSE)*VLOOKUP($E111,BY_RES_Demand_Drivers!$A$5:$I$100,7,FALSE)</f>
        <v>84.986283881502175</v>
      </c>
      <c r="K111" s="16">
        <f>VLOOKUP($C111,'Growth rate'!$B$3:$T$93,3,FALSE)*VLOOKUP($E111,BY_RES_Demand_Drivers!$A$5:$I$100,8,FALSE)</f>
        <v>3.5079961748063537</v>
      </c>
      <c r="L111" s="16">
        <f>VLOOKUP($C111,'Growth rate'!$B$3:$T$93,3,FALSE)*VLOOKUP($E111,BY_RES_Demand_Drivers!$A$5:$I$100,9,FALSE)</f>
        <v>11.112737263655989</v>
      </c>
      <c r="M111" s="49">
        <f t="shared" si="9"/>
        <v>0.67499999999999993</v>
      </c>
    </row>
    <row r="112" spans="2:13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 t="shared" si="5"/>
        <v>57.20426768063912</v>
      </c>
      <c r="G112" s="16">
        <f t="shared" si="6"/>
        <v>2.3612322252621567</v>
      </c>
      <c r="H112" s="16">
        <f t="shared" si="7"/>
        <v>7.479983452166846</v>
      </c>
      <c r="J112" s="16">
        <f>VLOOKUP($C112,'Growth rate'!$B$3:$T$93,3,FALSE)*VLOOKUP($E112,BY_RES_Demand_Drivers!$A$5:$I$100,7,FALSE)</f>
        <v>86.346064423606222</v>
      </c>
      <c r="K112" s="16">
        <f>VLOOKUP($C112,'Growth rate'!$B$3:$T$93,3,FALSE)*VLOOKUP($E112,BY_RES_Demand_Drivers!$A$5:$I$100,8,FALSE)</f>
        <v>3.5641241136032558</v>
      </c>
      <c r="L112" s="16">
        <f>VLOOKUP($C112,'Growth rate'!$B$3:$T$93,3,FALSE)*VLOOKUP($E112,BY_RES_Demand_Drivers!$A$5:$I$100,9,FALSE)</f>
        <v>11.290541059874485</v>
      </c>
      <c r="M112" s="49">
        <f t="shared" si="9"/>
        <v>0.66249999999999998</v>
      </c>
    </row>
    <row r="113" spans="2:13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 t="shared" si="5"/>
        <v>57.022940945349546</v>
      </c>
      <c r="G113" s="16">
        <f t="shared" si="6"/>
        <v>2.3537475646235899</v>
      </c>
      <c r="H113" s="16">
        <f t="shared" si="7"/>
        <v>7.4562733159411092</v>
      </c>
      <c r="J113" s="16">
        <f>VLOOKUP($C113,'Growth rate'!$B$3:$T$93,3,FALSE)*VLOOKUP($E113,BY_RES_Demand_Drivers!$A$5:$I$100,7,FALSE)</f>
        <v>87.72760145438393</v>
      </c>
      <c r="K113" s="16">
        <f>VLOOKUP($C113,'Growth rate'!$B$3:$T$93,3,FALSE)*VLOOKUP($E113,BY_RES_Demand_Drivers!$A$5:$I$100,8,FALSE)</f>
        <v>3.621150099420908</v>
      </c>
      <c r="L113" s="16">
        <f>VLOOKUP($C113,'Growth rate'!$B$3:$T$93,3,FALSE)*VLOOKUP($E113,BY_RES_Demand_Drivers!$A$5:$I$100,9,FALSE)</f>
        <v>11.471189716832477</v>
      </c>
      <c r="M113" s="49">
        <f t="shared" si="9"/>
        <v>0.64999999999999991</v>
      </c>
    </row>
    <row r="114" spans="2:13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 t="shared" si="5"/>
        <v>56.821167462004468</v>
      </c>
      <c r="G114" s="16">
        <f t="shared" si="6"/>
        <v>2.3454189193949224</v>
      </c>
      <c r="H114" s="16">
        <f t="shared" si="7"/>
        <v>7.4298895795923956</v>
      </c>
      <c r="J114" s="16">
        <f>VLOOKUP($C114,'Growth rate'!$B$3:$T$93,3,FALSE)*VLOOKUP($E114,BY_RES_Demand_Drivers!$A$5:$I$100,7,FALSE)</f>
        <v>89.131243077654077</v>
      </c>
      <c r="K114" s="16">
        <f>VLOOKUP($C114,'Growth rate'!$B$3:$T$93,3,FALSE)*VLOOKUP($E114,BY_RES_Demand_Drivers!$A$5:$I$100,8,FALSE)</f>
        <v>3.679088501011643</v>
      </c>
      <c r="L114" s="16">
        <f>VLOOKUP($C114,'Growth rate'!$B$3:$T$93,3,FALSE)*VLOOKUP($E114,BY_RES_Demand_Drivers!$A$5:$I$100,9,FALSE)</f>
        <v>11.654728752301798</v>
      </c>
      <c r="M114" s="49">
        <f t="shared" si="9"/>
        <v>0.63749999999999996</v>
      </c>
    </row>
    <row r="115" spans="2:13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 t="shared" si="5"/>
        <v>56.59833935431034</v>
      </c>
      <c r="G115" s="16">
        <f t="shared" si="6"/>
        <v>2.3362211981423933</v>
      </c>
      <c r="H115" s="16">
        <f t="shared" si="7"/>
        <v>7.4007527577116416</v>
      </c>
      <c r="J115" s="16">
        <f>VLOOKUP($C115,'Growth rate'!$B$3:$T$93,3,FALSE)*VLOOKUP($E115,BY_RES_Demand_Drivers!$A$5:$I$100,7,FALSE)</f>
        <v>90.557342966896542</v>
      </c>
      <c r="K115" s="16">
        <f>VLOOKUP($C115,'Growth rate'!$B$3:$T$93,3,FALSE)*VLOOKUP($E115,BY_RES_Demand_Drivers!$A$5:$I$100,8,FALSE)</f>
        <v>3.7379539170278293</v>
      </c>
      <c r="L115" s="16">
        <f>VLOOKUP($C115,'Growth rate'!$B$3:$T$93,3,FALSE)*VLOOKUP($E115,BY_RES_Demand_Drivers!$A$5:$I$100,9,FALSE)</f>
        <v>11.841204412338627</v>
      </c>
      <c r="M115" s="49">
        <f t="shared" si="9"/>
        <v>0.625</v>
      </c>
    </row>
    <row r="116" spans="2:13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 t="shared" si="5"/>
        <v>56.353834528299714</v>
      </c>
      <c r="G116" s="16">
        <f t="shared" si="6"/>
        <v>2.326128722566418</v>
      </c>
      <c r="H116" s="16">
        <f t="shared" si="7"/>
        <v>7.368781505798327</v>
      </c>
      <c r="J116" s="16">
        <f>VLOOKUP($C116,'Growth rate'!$B$3:$T$93,3,FALSE)*VLOOKUP($E116,BY_RES_Demand_Drivers!$A$5:$I$100,7,FALSE)</f>
        <v>92.006260454366895</v>
      </c>
      <c r="K116" s="16">
        <f>VLOOKUP($C116,'Growth rate'!$B$3:$T$93,3,FALSE)*VLOOKUP($E116,BY_RES_Demand_Drivers!$A$5:$I$100,8,FALSE)</f>
        <v>3.7977611797002746</v>
      </c>
      <c r="L116" s="16">
        <f>VLOOKUP($C116,'Growth rate'!$B$3:$T$93,3,FALSE)*VLOOKUP($E116,BY_RES_Demand_Drivers!$A$5:$I$100,9,FALSE)</f>
        <v>12.030663682936046</v>
      </c>
      <c r="M116" s="49">
        <f t="shared" si="9"/>
        <v>0.61249999999999993</v>
      </c>
    </row>
    <row r="117" spans="2:13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 t="shared" si="5"/>
        <v>56.087016372982056</v>
      </c>
      <c r="G117" s="16">
        <f t="shared" si="6"/>
        <v>2.3151152151452874</v>
      </c>
      <c r="H117" s="16">
        <f t="shared" si="7"/>
        <v>7.3338925811178131</v>
      </c>
      <c r="J117" s="16">
        <f>VLOOKUP($C117,'Growth rate'!$B$3:$T$93,3,FALSE)*VLOOKUP($E117,BY_RES_Demand_Drivers!$A$5:$I$100,7,FALSE)</f>
        <v>93.478360621636767</v>
      </c>
      <c r="K117" s="16">
        <f>VLOOKUP($C117,'Growth rate'!$B$3:$T$93,3,FALSE)*VLOOKUP($E117,BY_RES_Demand_Drivers!$A$5:$I$100,8,FALSE)</f>
        <v>3.8585253585754793</v>
      </c>
      <c r="L117" s="16">
        <f>VLOOKUP($C117,'Growth rate'!$B$3:$T$93,3,FALSE)*VLOOKUP($E117,BY_RES_Demand_Drivers!$A$5:$I$100,9,FALSE)</f>
        <v>12.223154301863023</v>
      </c>
      <c r="M117" s="49">
        <f t="shared" si="9"/>
        <v>0.6</v>
      </c>
    </row>
    <row r="118" spans="2:13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 t="shared" si="5"/>
        <v>56.984408634949773</v>
      </c>
      <c r="G118" s="16">
        <f t="shared" si="6"/>
        <v>2.3521570585876121</v>
      </c>
      <c r="H118" s="16">
        <f t="shared" si="7"/>
        <v>7.4512348624156983</v>
      </c>
      <c r="J118" s="16">
        <f>VLOOKUP($C118,'Growth rate'!$B$3:$T$93,3,FALSE)*VLOOKUP($E118,BY_RES_Demand_Drivers!$A$5:$I$100,7,FALSE)</f>
        <v>94.974014391582955</v>
      </c>
      <c r="K118" s="16">
        <f>VLOOKUP($C118,'Growth rate'!$B$3:$T$93,3,FALSE)*VLOOKUP($E118,BY_RES_Demand_Drivers!$A$5:$I$100,8,FALSE)</f>
        <v>3.9202617643126869</v>
      </c>
      <c r="L118" s="16">
        <f>VLOOKUP($C118,'Growth rate'!$B$3:$T$93,3,FALSE)*VLOOKUP($E118,BY_RES_Demand_Drivers!$A$5:$I$100,9,FALSE)</f>
        <v>12.418724770692831</v>
      </c>
      <c r="M118" s="49">
        <f t="shared" si="9"/>
        <v>0.6</v>
      </c>
    </row>
    <row r="119" spans="2:13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 t="shared" si="5"/>
        <v>57.896159173108963</v>
      </c>
      <c r="G119" s="16">
        <f t="shared" si="6"/>
        <v>2.3897915715250138</v>
      </c>
      <c r="H119" s="16">
        <f t="shared" si="7"/>
        <v>7.5704546202143499</v>
      </c>
      <c r="J119" s="16">
        <f>VLOOKUP($C119,'Growth rate'!$B$3:$T$93,3,FALSE)*VLOOKUP($E119,BY_RES_Demand_Drivers!$A$5:$I$100,7,FALSE)</f>
        <v>96.493598621848278</v>
      </c>
      <c r="K119" s="16">
        <f>VLOOKUP($C119,'Growth rate'!$B$3:$T$93,3,FALSE)*VLOOKUP($E119,BY_RES_Demand_Drivers!$A$5:$I$100,8,FALSE)</f>
        <v>3.9829859525416897</v>
      </c>
      <c r="L119" s="16">
        <f>VLOOKUP($C119,'Growth rate'!$B$3:$T$93,3,FALSE)*VLOOKUP($E119,BY_RES_Demand_Drivers!$A$5:$I$100,9,FALSE)</f>
        <v>12.617424367023917</v>
      </c>
      <c r="M119" s="49">
        <f t="shared" si="9"/>
        <v>0.6</v>
      </c>
    </row>
    <row r="120" spans="2:13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 t="shared" si="5"/>
        <v>58.822497719878712</v>
      </c>
      <c r="G120" s="16">
        <f t="shared" si="6"/>
        <v>2.4280282366694137</v>
      </c>
      <c r="H120" s="16">
        <f t="shared" si="7"/>
        <v>7.69158189413778</v>
      </c>
      <c r="J120" s="16">
        <f>VLOOKUP($C120,'Growth rate'!$B$3:$T$93,3,FALSE)*VLOOKUP($E120,BY_RES_Demand_Drivers!$A$5:$I$100,7,FALSE)</f>
        <v>98.037496199797857</v>
      </c>
      <c r="K120" s="16">
        <f>VLOOKUP($C120,'Growth rate'!$B$3:$T$93,3,FALSE)*VLOOKUP($E120,BY_RES_Demand_Drivers!$A$5:$I$100,8,FALSE)</f>
        <v>4.0467137277823566</v>
      </c>
      <c r="L120" s="16">
        <f>VLOOKUP($C120,'Growth rate'!$B$3:$T$93,3,FALSE)*VLOOKUP($E120,BY_RES_Demand_Drivers!$A$5:$I$100,9,FALSE)</f>
        <v>12.8193031568963</v>
      </c>
      <c r="M120" s="49">
        <f t="shared" si="9"/>
        <v>0.6</v>
      </c>
    </row>
    <row r="121" spans="2:13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 t="shared" si="5"/>
        <v>59.763657683396765</v>
      </c>
      <c r="G121" s="16">
        <f t="shared" si="6"/>
        <v>2.4668766884561246</v>
      </c>
      <c r="H121" s="16">
        <f t="shared" si="7"/>
        <v>7.8146472044439843</v>
      </c>
      <c r="J121" s="16">
        <f>VLOOKUP($C121,'Growth rate'!$B$3:$T$93,3,FALSE)*VLOOKUP($E121,BY_RES_Demand_Drivers!$A$5:$I$100,7,FALSE)</f>
        <v>99.606096138994616</v>
      </c>
      <c r="K121" s="16">
        <f>VLOOKUP($C121,'Growth rate'!$B$3:$T$93,3,FALSE)*VLOOKUP($E121,BY_RES_Demand_Drivers!$A$5:$I$100,8,FALSE)</f>
        <v>4.1114611474268745</v>
      </c>
      <c r="L121" s="16">
        <f>VLOOKUP($C121,'Growth rate'!$B$3:$T$93,3,FALSE)*VLOOKUP($E121,BY_RES_Demand_Drivers!$A$5:$I$100,9,FALSE)</f>
        <v>13.024412007406641</v>
      </c>
      <c r="M121" s="49">
        <f t="shared" si="9"/>
        <v>0.6</v>
      </c>
    </row>
    <row r="122" spans="2:13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 t="shared" si="5"/>
        <v>60.719876206331108</v>
      </c>
      <c r="G122" s="16">
        <f t="shared" si="6"/>
        <v>2.5063467154714227</v>
      </c>
      <c r="H122" s="16">
        <f t="shared" si="7"/>
        <v>7.9396815597150869</v>
      </c>
      <c r="J122" s="16">
        <f>VLOOKUP($C122,'Growth rate'!$B$3:$T$93,3,FALSE)*VLOOKUP($E122,BY_RES_Demand_Drivers!$A$5:$I$100,7,FALSE)</f>
        <v>101.19979367721852</v>
      </c>
      <c r="K122" s="16">
        <f>VLOOKUP($C122,'Growth rate'!$B$3:$T$93,3,FALSE)*VLOOKUP($E122,BY_RES_Demand_Drivers!$A$5:$I$100,8,FALSE)</f>
        <v>4.1772445257857047</v>
      </c>
      <c r="L122" s="16">
        <f>VLOOKUP($C122,'Growth rate'!$B$3:$T$93,3,FALSE)*VLOOKUP($E122,BY_RES_Demand_Drivers!$A$5:$I$100,9,FALSE)</f>
        <v>13.232802599525145</v>
      </c>
      <c r="M122" s="49">
        <f t="shared" si="9"/>
        <v>0.6</v>
      </c>
    </row>
    <row r="123" spans="2:13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 t="shared" si="5"/>
        <v>61.691394225632415</v>
      </c>
      <c r="G123" s="16">
        <f t="shared" si="6"/>
        <v>2.5464482629189655</v>
      </c>
      <c r="H123" s="16">
        <f t="shared" si="7"/>
        <v>8.0667164646705292</v>
      </c>
      <c r="J123" s="16">
        <f>VLOOKUP($C123,'Growth rate'!$B$3:$T$93,3,FALSE)*VLOOKUP($E123,BY_RES_Demand_Drivers!$A$5:$I$100,7,FALSE)</f>
        <v>102.81899037605403</v>
      </c>
      <c r="K123" s="16">
        <f>VLOOKUP($C123,'Growth rate'!$B$3:$T$93,3,FALSE)*VLOOKUP($E123,BY_RES_Demand_Drivers!$A$5:$I$100,8,FALSE)</f>
        <v>4.2440804381982762</v>
      </c>
      <c r="L123" s="16">
        <f>VLOOKUP($C123,'Growth rate'!$B$3:$T$93,3,FALSE)*VLOOKUP($E123,BY_RES_Demand_Drivers!$A$5:$I$100,9,FALSE)</f>
        <v>13.444527441117549</v>
      </c>
      <c r="M123" s="49">
        <f t="shared" si="9"/>
        <v>0.6</v>
      </c>
    </row>
    <row r="124" spans="2:13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 t="shared" si="5"/>
        <v>62.678456533242539</v>
      </c>
      <c r="G124" s="16">
        <f t="shared" si="6"/>
        <v>2.5871914351256691</v>
      </c>
      <c r="H124" s="16">
        <f t="shared" si="7"/>
        <v>8.1957839281052571</v>
      </c>
      <c r="J124" s="16">
        <f>VLOOKUP($C124,'Growth rate'!$B$3:$T$93,3,FALSE)*VLOOKUP($E124,BY_RES_Demand_Drivers!$A$5:$I$100,7,FALSE)</f>
        <v>104.4640942220709</v>
      </c>
      <c r="K124" s="16">
        <f>VLOOKUP($C124,'Growth rate'!$B$3:$T$93,3,FALSE)*VLOOKUP($E124,BY_RES_Demand_Drivers!$A$5:$I$100,8,FALSE)</f>
        <v>4.3119857252094489</v>
      </c>
      <c r="L124" s="16">
        <f>VLOOKUP($C124,'Growth rate'!$B$3:$T$93,3,FALSE)*VLOOKUP($E124,BY_RES_Demand_Drivers!$A$5:$I$100,9,FALSE)</f>
        <v>13.65963988017543</v>
      </c>
      <c r="M124" s="49">
        <f t="shared" si="9"/>
        <v>0.6</v>
      </c>
    </row>
    <row r="125" spans="2:13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 t="shared" si="5"/>
        <v>63.681311837774416</v>
      </c>
      <c r="G125" s="16">
        <f t="shared" si="6"/>
        <v>2.6285864980876794</v>
      </c>
      <c r="H125" s="16">
        <f t="shared" si="7"/>
        <v>8.3269164709549415</v>
      </c>
      <c r="J125" s="16">
        <f>VLOOKUP($C125,'Growth rate'!$B$3:$T$93,3,FALSE)*VLOOKUP($E125,BY_RES_Demand_Drivers!$A$5:$I$100,7,FALSE)</f>
        <v>106.13551972962404</v>
      </c>
      <c r="K125" s="16">
        <f>VLOOKUP($C125,'Growth rate'!$B$3:$T$93,3,FALSE)*VLOOKUP($E125,BY_RES_Demand_Drivers!$A$5:$I$100,8,FALSE)</f>
        <v>4.3809774968127995</v>
      </c>
      <c r="L125" s="16">
        <f>VLOOKUP($C125,'Growth rate'!$B$3:$T$93,3,FALSE)*VLOOKUP($E125,BY_RES_Demand_Drivers!$A$5:$I$100,9,FALSE)</f>
        <v>13.878194118258238</v>
      </c>
      <c r="M125" s="49">
        <f t="shared" si="9"/>
        <v>0.6</v>
      </c>
    </row>
    <row r="126" spans="2:13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 t="shared" si="5"/>
        <v>64.700212827178802</v>
      </c>
      <c r="G126" s="16">
        <f t="shared" si="6"/>
        <v>2.6706438820570826</v>
      </c>
      <c r="H126" s="16">
        <f t="shared" si="7"/>
        <v>8.4601471344902208</v>
      </c>
      <c r="J126" s="16">
        <f>VLOOKUP($C126,'Growth rate'!$B$3:$T$93,3,FALSE)*VLOOKUP($E126,BY_RES_Demand_Drivers!$A$5:$I$100,7,FALSE)</f>
        <v>107.83368804529802</v>
      </c>
      <c r="K126" s="16">
        <f>VLOOKUP($C126,'Growth rate'!$B$3:$T$93,3,FALSE)*VLOOKUP($E126,BY_RES_Demand_Drivers!$A$5:$I$100,8,FALSE)</f>
        <v>4.4510731367618046</v>
      </c>
      <c r="L126" s="16">
        <f>VLOOKUP($C126,'Growth rate'!$B$3:$T$93,3,FALSE)*VLOOKUP($E126,BY_RES_Demand_Drivers!$A$5:$I$100,9,FALSE)</f>
        <v>14.100245224150369</v>
      </c>
      <c r="M126" s="49">
        <f t="shared" si="9"/>
        <v>0.6</v>
      </c>
    </row>
    <row r="127" spans="2:13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 t="shared" si="5"/>
        <v>65.735416232413669</v>
      </c>
      <c r="G127" s="16">
        <f t="shared" si="6"/>
        <v>2.7133741841699961</v>
      </c>
      <c r="H127" s="16">
        <f t="shared" si="7"/>
        <v>8.5955094886420653</v>
      </c>
      <c r="J127" s="16">
        <f>VLOOKUP($C127,'Growth rate'!$B$3:$T$93,3,FALSE)*VLOOKUP($E127,BY_RES_Demand_Drivers!$A$5:$I$100,7,FALSE)</f>
        <v>109.55902705402278</v>
      </c>
      <c r="K127" s="16">
        <f>VLOOKUP($C127,'Growth rate'!$B$3:$T$93,3,FALSE)*VLOOKUP($E127,BY_RES_Demand_Drivers!$A$5:$I$100,8,FALSE)</f>
        <v>4.5222903069499933</v>
      </c>
      <c r="L127" s="16">
        <f>VLOOKUP($C127,'Growth rate'!$B$3:$T$93,3,FALSE)*VLOOKUP($E127,BY_RES_Demand_Drivers!$A$5:$I$100,9,FALSE)</f>
        <v>14.325849147736776</v>
      </c>
      <c r="M127" s="49">
        <f t="shared" si="9"/>
        <v>0.6</v>
      </c>
    </row>
    <row r="128" spans="2:13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 t="shared" si="5"/>
        <v>66.787182892132279</v>
      </c>
      <c r="G128" s="16">
        <f t="shared" si="6"/>
        <v>2.7567881711167161</v>
      </c>
      <c r="H128" s="16">
        <f t="shared" si="7"/>
        <v>8.7330376404603367</v>
      </c>
      <c r="J128" s="16">
        <f>VLOOKUP($C128,'Growth rate'!$B$3:$T$93,3,FALSE)*VLOOKUP($E128,BY_RES_Demand_Drivers!$A$5:$I$100,7,FALSE)</f>
        <v>111.31197148688715</v>
      </c>
      <c r="K128" s="16">
        <f>VLOOKUP($C128,'Growth rate'!$B$3:$T$93,3,FALSE)*VLOOKUP($E128,BY_RES_Demand_Drivers!$A$5:$I$100,8,FALSE)</f>
        <v>4.5946469518611934</v>
      </c>
      <c r="L128" s="16">
        <f>VLOOKUP($C128,'Growth rate'!$B$3:$T$93,3,FALSE)*VLOOKUP($E128,BY_RES_Demand_Drivers!$A$5:$I$100,9,FALSE)</f>
        <v>14.555062734100563</v>
      </c>
      <c r="M128" s="49">
        <f t="shared" si="9"/>
        <v>0.6</v>
      </c>
    </row>
    <row r="129" spans="2:13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 t="shared" si="5"/>
        <v>67.855777818406395</v>
      </c>
      <c r="G129" s="16">
        <f t="shared" si="6"/>
        <v>2.8008967818545831</v>
      </c>
      <c r="H129" s="16">
        <f t="shared" si="7"/>
        <v>8.8727662427077032</v>
      </c>
      <c r="J129" s="16">
        <f>VLOOKUP($C129,'Growth rate'!$B$3:$T$93,3,FALSE)*VLOOKUP($E129,BY_RES_Demand_Drivers!$A$5:$I$100,7,FALSE)</f>
        <v>113.09296303067734</v>
      </c>
      <c r="K129" s="16">
        <f>VLOOKUP($C129,'Growth rate'!$B$3:$T$93,3,FALSE)*VLOOKUP($E129,BY_RES_Demand_Drivers!$A$5:$I$100,8,FALSE)</f>
        <v>4.6681613030909723</v>
      </c>
      <c r="L129" s="16">
        <f>VLOOKUP($C129,'Growth rate'!$B$3:$T$93,3,FALSE)*VLOOKUP($E129,BY_RES_Demand_Drivers!$A$5:$I$100,9,FALSE)</f>
        <v>14.787943737846172</v>
      </c>
      <c r="M129" s="49">
        <f t="shared" si="9"/>
        <v>0.6</v>
      </c>
    </row>
    <row r="130" spans="2:13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 t="shared" si="5"/>
        <v>68.941470263500918</v>
      </c>
      <c r="G130" s="16">
        <f t="shared" si="6"/>
        <v>2.8457111303642568</v>
      </c>
      <c r="H130" s="16">
        <f t="shared" si="7"/>
        <v>9.0147305025910267</v>
      </c>
      <c r="J130" s="16">
        <f>VLOOKUP($C130,'Growth rate'!$B$3:$T$93,3,FALSE)*VLOOKUP($E130,BY_RES_Demand_Drivers!$A$5:$I$100,7,FALSE)</f>
        <v>114.90245043916819</v>
      </c>
      <c r="K130" s="16">
        <f>VLOOKUP($C130,'Growth rate'!$B$3:$T$93,3,FALSE)*VLOOKUP($E130,BY_RES_Demand_Drivers!$A$5:$I$100,8,FALSE)</f>
        <v>4.7428518839404283</v>
      </c>
      <c r="L130" s="16">
        <f>VLOOKUP($C130,'Growth rate'!$B$3:$T$93,3,FALSE)*VLOOKUP($E130,BY_RES_Demand_Drivers!$A$5:$I$100,9,FALSE)</f>
        <v>15.024550837651711</v>
      </c>
      <c r="M130" s="49">
        <f t="shared" si="9"/>
        <v>0.6</v>
      </c>
    </row>
    <row r="131" spans="2:13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 t="shared" si="5"/>
        <v>70.044533787716929</v>
      </c>
      <c r="G131" s="16">
        <f t="shared" si="6"/>
        <v>2.8912425084500852</v>
      </c>
      <c r="H131" s="16">
        <f t="shared" si="7"/>
        <v>9.1589661906324835</v>
      </c>
      <c r="J131" s="16">
        <f>VLOOKUP($C131,'Growth rate'!$B$3:$T$93,3,FALSE)*VLOOKUP($E131,BY_RES_Demand_Drivers!$A$5:$I$100,7,FALSE)</f>
        <v>116.74088964619489</v>
      </c>
      <c r="K131" s="16">
        <f>VLOOKUP($C131,'Growth rate'!$B$3:$T$93,3,FALSE)*VLOOKUP($E131,BY_RES_Demand_Drivers!$A$5:$I$100,8,FALSE)</f>
        <v>4.8187375140834758</v>
      </c>
      <c r="L131" s="16">
        <f>VLOOKUP($C131,'Growth rate'!$B$3:$T$93,3,FALSE)*VLOOKUP($E131,BY_RES_Demand_Drivers!$A$5:$I$100,9,FALSE)</f>
        <v>15.264943651054141</v>
      </c>
      <c r="M131" s="49">
        <f t="shared" si="9"/>
        <v>0.6</v>
      </c>
    </row>
    <row r="132" spans="2:13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 t="shared" si="5"/>
        <v>71.165246328320407</v>
      </c>
      <c r="G132" s="16">
        <f t="shared" si="6"/>
        <v>2.9375023885852865</v>
      </c>
      <c r="H132" s="16">
        <f t="shared" si="7"/>
        <v>9.3055096496826035</v>
      </c>
      <c r="J132" s="16">
        <f>VLOOKUP($C132,'Growth rate'!$B$3:$T$93,3,FALSE)*VLOOKUP($E132,BY_RES_Demand_Drivers!$A$5:$I$100,7,FALSE)</f>
        <v>118.60874388053401</v>
      </c>
      <c r="K132" s="16">
        <f>VLOOKUP($C132,'Growth rate'!$B$3:$T$93,3,FALSE)*VLOOKUP($E132,BY_RES_Demand_Drivers!$A$5:$I$100,8,FALSE)</f>
        <v>4.8958373143088112</v>
      </c>
      <c r="L132" s="16">
        <f>VLOOKUP($C132,'Growth rate'!$B$3:$T$93,3,FALSE)*VLOOKUP($E132,BY_RES_Demand_Drivers!$A$5:$I$100,9,FALSE)</f>
        <v>15.509182749471007</v>
      </c>
      <c r="M132" s="49">
        <f t="shared" si="9"/>
        <v>0.6</v>
      </c>
    </row>
    <row r="133" spans="2:13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 t="shared" ref="F133:F196" si="10">J133*$M133</f>
        <v>72.303890269573529</v>
      </c>
      <c r="G133" s="16">
        <f t="shared" ref="G133:G196" si="11">K133*$M133</f>
        <v>2.9845024268026514</v>
      </c>
      <c r="H133" s="16">
        <f t="shared" ref="H133:H196" si="12">L133*$M133</f>
        <v>9.4543978040775247</v>
      </c>
      <c r="J133" s="16">
        <f>VLOOKUP($C133,'Growth rate'!$B$3:$T$93,3,FALSE)*VLOOKUP($E133,BY_RES_Demand_Drivers!$A$5:$I$100,7,FALSE)</f>
        <v>120.50648378262255</v>
      </c>
      <c r="K133" s="16">
        <f>VLOOKUP($C133,'Growth rate'!$B$3:$T$93,3,FALSE)*VLOOKUP($E133,BY_RES_Demand_Drivers!$A$5:$I$100,8,FALSE)</f>
        <v>4.9741707113377522</v>
      </c>
      <c r="L133" s="16">
        <f>VLOOKUP($C133,'Growth rate'!$B$3:$T$93,3,FALSE)*VLOOKUP($E133,BY_RES_Demand_Drivers!$A$5:$I$100,9,FALSE)</f>
        <v>15.757329673462543</v>
      </c>
      <c r="M133" s="49">
        <f t="shared" si="9"/>
        <v>0.6</v>
      </c>
    </row>
    <row r="134" spans="2:13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 t="shared" si="10"/>
        <v>73.460752513886703</v>
      </c>
      <c r="G134" s="16">
        <f t="shared" si="11"/>
        <v>3.0322544656314934</v>
      </c>
      <c r="H134" s="16">
        <f t="shared" si="12"/>
        <v>9.6056681689427652</v>
      </c>
      <c r="J134" s="16">
        <f>VLOOKUP($C134,'Growth rate'!$B$3:$T$93,3,FALSE)*VLOOKUP($E134,BY_RES_Demand_Drivers!$A$5:$I$100,7,FALSE)</f>
        <v>122.43458752314451</v>
      </c>
      <c r="K134" s="16">
        <f>VLOOKUP($C134,'Growth rate'!$B$3:$T$93,3,FALSE)*VLOOKUP($E134,BY_RES_Demand_Drivers!$A$5:$I$100,8,FALSE)</f>
        <v>5.0537574427191556</v>
      </c>
      <c r="L134" s="16">
        <f>VLOOKUP($C134,'Growth rate'!$B$3:$T$93,3,FALSE)*VLOOKUP($E134,BY_RES_Demand_Drivers!$A$5:$I$100,9,FALSE)</f>
        <v>16.009446948237944</v>
      </c>
      <c r="M134" s="49">
        <f t="shared" si="9"/>
        <v>0.6</v>
      </c>
    </row>
    <row r="135" spans="2:13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 t="shared" si="10"/>
        <v>74.636124554108889</v>
      </c>
      <c r="G135" s="16">
        <f t="shared" si="11"/>
        <v>3.0807705370815976</v>
      </c>
      <c r="H135" s="16">
        <f t="shared" si="12"/>
        <v>9.7593588596458503</v>
      </c>
      <c r="J135" s="16">
        <f>VLOOKUP($C135,'Growth rate'!$B$3:$T$93,3,FALSE)*VLOOKUP($E135,BY_RES_Demand_Drivers!$A$5:$I$100,7,FALSE)</f>
        <v>124.39354092351482</v>
      </c>
      <c r="K135" s="16">
        <f>VLOOKUP($C135,'Growth rate'!$B$3:$T$93,3,FALSE)*VLOOKUP($E135,BY_RES_Demand_Drivers!$A$5:$I$100,8,FALSE)</f>
        <v>5.1346175618026626</v>
      </c>
      <c r="L135" s="16">
        <f>VLOOKUP($C135,'Growth rate'!$B$3:$T$93,3,FALSE)*VLOOKUP($E135,BY_RES_Demand_Drivers!$A$5:$I$100,9,FALSE)</f>
        <v>16.26559809940975</v>
      </c>
      <c r="M135" s="49">
        <f t="shared" si="9"/>
        <v>0.6</v>
      </c>
    </row>
    <row r="136" spans="2:13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 t="shared" si="10"/>
        <v>75.830302546974622</v>
      </c>
      <c r="G136" s="16">
        <f t="shared" si="11"/>
        <v>3.130062865674903</v>
      </c>
      <c r="H136" s="16">
        <f t="shared" si="12"/>
        <v>9.9155086014001839</v>
      </c>
      <c r="J136" s="16">
        <f>VLOOKUP($C136,'Growth rate'!$B$3:$T$93,3,FALSE)*VLOOKUP($E136,BY_RES_Demand_Drivers!$A$5:$I$100,7,FALSE)</f>
        <v>126.38383757829105</v>
      </c>
      <c r="K136" s="16">
        <f>VLOOKUP($C136,'Growth rate'!$B$3:$T$93,3,FALSE)*VLOOKUP($E136,BY_RES_Demand_Drivers!$A$5:$I$100,8,FALSE)</f>
        <v>5.2167714427915053</v>
      </c>
      <c r="L136" s="16">
        <f>VLOOKUP($C136,'Growth rate'!$B$3:$T$93,3,FALSE)*VLOOKUP($E136,BY_RES_Demand_Drivers!$A$5:$I$100,9,FALSE)</f>
        <v>16.525847669000306</v>
      </c>
      <c r="M136" s="49">
        <f t="shared" si="9"/>
        <v>0.6</v>
      </c>
    </row>
    <row r="137" spans="2:13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 t="shared" si="10"/>
        <v>77.043587387726234</v>
      </c>
      <c r="G137" s="16">
        <f t="shared" si="11"/>
        <v>3.1801438715257011</v>
      </c>
      <c r="H137" s="16">
        <f t="shared" si="12"/>
        <v>10.074156739022587</v>
      </c>
      <c r="J137" s="16">
        <f>VLOOKUP($C137,'Growth rate'!$B$3:$T$93,3,FALSE)*VLOOKUP($E137,BY_RES_Demand_Drivers!$A$5:$I$100,7,FALSE)</f>
        <v>128.40597897954373</v>
      </c>
      <c r="K137" s="16">
        <f>VLOOKUP($C137,'Growth rate'!$B$3:$T$93,3,FALSE)*VLOOKUP($E137,BY_RES_Demand_Drivers!$A$5:$I$100,8,FALSE)</f>
        <v>5.300239785876169</v>
      </c>
      <c r="L137" s="16">
        <f>VLOOKUP($C137,'Growth rate'!$B$3:$T$93,3,FALSE)*VLOOKUP($E137,BY_RES_Demand_Drivers!$A$5:$I$100,9,FALSE)</f>
        <v>16.790261231704314</v>
      </c>
      <c r="M137" s="49">
        <f t="shared" si="9"/>
        <v>0.6</v>
      </c>
    </row>
    <row r="138" spans="2:13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 t="shared" si="10"/>
        <v>78.27628478592986</v>
      </c>
      <c r="G138" s="16">
        <f t="shared" si="11"/>
        <v>3.2310261734701125</v>
      </c>
      <c r="H138" s="16">
        <f t="shared" si="12"/>
        <v>10.235343246846947</v>
      </c>
      <c r="J138" s="16">
        <f>VLOOKUP($C138,'Growth rate'!$B$3:$T$93,3,FALSE)*VLOOKUP($E138,BY_RES_Demand_Drivers!$A$5:$I$100,7,FALSE)</f>
        <v>130.46047464321643</v>
      </c>
      <c r="K138" s="16">
        <f>VLOOKUP($C138,'Growth rate'!$B$3:$T$93,3,FALSE)*VLOOKUP($E138,BY_RES_Demand_Drivers!$A$5:$I$100,8,FALSE)</f>
        <v>5.3850436224501879</v>
      </c>
      <c r="L138" s="16">
        <f>VLOOKUP($C138,'Growth rate'!$B$3:$T$93,3,FALSE)*VLOOKUP($E138,BY_RES_Demand_Drivers!$A$5:$I$100,9,FALSE)</f>
        <v>17.05890541141158</v>
      </c>
      <c r="M138" s="49">
        <f t="shared" si="9"/>
        <v>0.6</v>
      </c>
    </row>
    <row r="139" spans="2:13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 t="shared" si="10"/>
        <v>79.528705342504722</v>
      </c>
      <c r="G139" s="16">
        <f t="shared" si="11"/>
        <v>3.2827225922456345</v>
      </c>
      <c r="H139" s="16">
        <f t="shared" si="12"/>
        <v>10.3991087387965</v>
      </c>
      <c r="J139" s="16">
        <f>VLOOKUP($C139,'Growth rate'!$B$3:$T$93,3,FALSE)*VLOOKUP($E139,BY_RES_Demand_Drivers!$A$5:$I$100,7,FALSE)</f>
        <v>132.54784223750787</v>
      </c>
      <c r="K139" s="16">
        <f>VLOOKUP($C139,'Growth rate'!$B$3:$T$93,3,FALSE)*VLOOKUP($E139,BY_RES_Demand_Drivers!$A$5:$I$100,8,FALSE)</f>
        <v>5.4712043204093908</v>
      </c>
      <c r="L139" s="16">
        <f>VLOOKUP($C139,'Growth rate'!$B$3:$T$93,3,FALSE)*VLOOKUP($E139,BY_RES_Demand_Drivers!$A$5:$I$100,9,FALSE)</f>
        <v>17.331847897994166</v>
      </c>
      <c r="M139" s="49">
        <f t="shared" si="9"/>
        <v>0.6</v>
      </c>
    </row>
    <row r="140" spans="2:13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 t="shared" si="10"/>
        <v>80.801164627984804</v>
      </c>
      <c r="G140" s="16">
        <f t="shared" si="11"/>
        <v>3.3352461537215645</v>
      </c>
      <c r="H140" s="16">
        <f t="shared" si="12"/>
        <v>10.565494478617245</v>
      </c>
      <c r="J140" s="16">
        <f>VLOOKUP($C140,'Growth rate'!$B$3:$T$93,3,FALSE)*VLOOKUP($E140,BY_RES_Demand_Drivers!$A$5:$I$100,7,FALSE)</f>
        <v>134.66860771330801</v>
      </c>
      <c r="K140" s="16">
        <f>VLOOKUP($C140,'Growth rate'!$B$3:$T$93,3,FALSE)*VLOOKUP($E140,BY_RES_Demand_Drivers!$A$5:$I$100,8,FALSE)</f>
        <v>5.5587435895359407</v>
      </c>
      <c r="L140" s="16">
        <f>VLOOKUP($C140,'Growth rate'!$B$3:$T$93,3,FALSE)*VLOOKUP($E140,BY_RES_Demand_Drivers!$A$5:$I$100,9,FALSE)</f>
        <v>17.609157464362074</v>
      </c>
      <c r="M140" s="49">
        <f t="shared" si="9"/>
        <v>0.6</v>
      </c>
    </row>
    <row r="141" spans="2:13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 t="shared" si="10"/>
        <v>82.093983262032552</v>
      </c>
      <c r="G141" s="16">
        <f t="shared" si="11"/>
        <v>3.3886100921811093</v>
      </c>
      <c r="H141" s="16">
        <f t="shared" si="12"/>
        <v>10.734542390275118</v>
      </c>
      <c r="J141" s="16">
        <f>VLOOKUP($C141,'Growth rate'!$B$3:$T$93,3,FALSE)*VLOOKUP($E141,BY_RES_Demand_Drivers!$A$5:$I$100,7,FALSE)</f>
        <v>136.82330543672091</v>
      </c>
      <c r="K141" s="16">
        <f>VLOOKUP($C141,'Growth rate'!$B$3:$T$93,3,FALSE)*VLOOKUP($E141,BY_RES_Demand_Drivers!$A$5:$I$100,8,FALSE)</f>
        <v>5.647683486968516</v>
      </c>
      <c r="L141" s="16">
        <f>VLOOKUP($C141,'Growth rate'!$B$3:$T$93,3,FALSE)*VLOOKUP($E141,BY_RES_Demand_Drivers!$A$5:$I$100,9,FALSE)</f>
        <v>17.890903983791866</v>
      </c>
      <c r="M141" s="49">
        <f t="shared" si="9"/>
        <v>0.6</v>
      </c>
    </row>
    <row r="142" spans="2:13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 t="shared" si="10"/>
        <v>83.407486994225067</v>
      </c>
      <c r="G142" s="16">
        <f t="shared" si="11"/>
        <v>3.4428278536560071</v>
      </c>
      <c r="H142" s="16">
        <f t="shared" si="12"/>
        <v>10.906295068519521</v>
      </c>
      <c r="J142" s="16">
        <f>VLOOKUP($C142,'Growth rate'!$B$3:$T$93,3,FALSE)*VLOOKUP($E142,BY_RES_Demand_Drivers!$A$5:$I$100,7,FALSE)</f>
        <v>139.01247832370845</v>
      </c>
      <c r="K142" s="16">
        <f>VLOOKUP($C142,'Growth rate'!$B$3:$T$93,3,FALSE)*VLOOKUP($E142,BY_RES_Demand_Drivers!$A$5:$I$100,8,FALSE)</f>
        <v>5.7380464227600116</v>
      </c>
      <c r="L142" s="16">
        <f>VLOOKUP($C142,'Growth rate'!$B$3:$T$93,3,FALSE)*VLOOKUP($E142,BY_RES_Demand_Drivers!$A$5:$I$100,9,FALSE)</f>
        <v>18.177158447532534</v>
      </c>
      <c r="M142" s="49">
        <f t="shared" si="9"/>
        <v>0.6</v>
      </c>
    </row>
    <row r="143" spans="2:13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 t="shared" si="10"/>
        <v>84.742006786132677</v>
      </c>
      <c r="G143" s="16">
        <f t="shared" si="11"/>
        <v>3.4979130993145033</v>
      </c>
      <c r="H143" s="16">
        <f t="shared" si="12"/>
        <v>11.080795789615832</v>
      </c>
      <c r="J143" s="16">
        <f>VLOOKUP($C143,'Growth rate'!$B$3:$T$93,3,FALSE)*VLOOKUP($E143,BY_RES_Demand_Drivers!$A$5:$I$100,7,FALSE)</f>
        <v>141.23667797688779</v>
      </c>
      <c r="K143" s="16">
        <f>VLOOKUP($C143,'Growth rate'!$B$3:$T$93,3,FALSE)*VLOOKUP($E143,BY_RES_Demand_Drivers!$A$5:$I$100,8,FALSE)</f>
        <v>5.8298551655241724</v>
      </c>
      <c r="L143" s="16">
        <f>VLOOKUP($C143,'Growth rate'!$B$3:$T$93,3,FALSE)*VLOOKUP($E143,BY_RES_Demand_Drivers!$A$5:$I$100,9,FALSE)</f>
        <v>18.467992982693055</v>
      </c>
      <c r="M143" s="49">
        <f t="shared" si="9"/>
        <v>0.6</v>
      </c>
    </row>
    <row r="144" spans="2:13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 t="shared" si="10"/>
        <v>86.097878894710774</v>
      </c>
      <c r="G144" s="16">
        <f t="shared" si="11"/>
        <v>3.5538797089035352</v>
      </c>
      <c r="H144" s="16">
        <f t="shared" si="12"/>
        <v>11.258088522249684</v>
      </c>
      <c r="J144" s="16">
        <f>VLOOKUP($C144,'Growth rate'!$B$3:$T$93,3,FALSE)*VLOOKUP($E144,BY_RES_Demand_Drivers!$A$5:$I$100,7,FALSE)</f>
        <v>143.49646482451797</v>
      </c>
      <c r="K144" s="16">
        <f>VLOOKUP($C144,'Growth rate'!$B$3:$T$93,3,FALSE)*VLOOKUP($E144,BY_RES_Demand_Drivers!$A$5:$I$100,8,FALSE)</f>
        <v>5.9231328481725587</v>
      </c>
      <c r="L144" s="16">
        <f>VLOOKUP($C144,'Growth rate'!$B$3:$T$93,3,FALSE)*VLOOKUP($E144,BY_RES_Demand_Drivers!$A$5:$I$100,9,FALSE)</f>
        <v>18.763480870416142</v>
      </c>
      <c r="M144" s="49">
        <f t="shared" si="9"/>
        <v>0.6</v>
      </c>
    </row>
    <row r="145" spans="2:13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 t="shared" si="10"/>
        <v>87.47544495702617</v>
      </c>
      <c r="G145" s="16">
        <f t="shared" si="11"/>
        <v>3.6107417842459917</v>
      </c>
      <c r="H145" s="16">
        <f t="shared" si="12"/>
        <v>11.43821793860568</v>
      </c>
      <c r="J145" s="16">
        <f>VLOOKUP($C145,'Growth rate'!$B$3:$T$93,3,FALSE)*VLOOKUP($E145,BY_RES_Demand_Drivers!$A$5:$I$100,7,FALSE)</f>
        <v>145.79240826171028</v>
      </c>
      <c r="K145" s="16">
        <f>VLOOKUP($C145,'Growth rate'!$B$3:$T$93,3,FALSE)*VLOOKUP($E145,BY_RES_Demand_Drivers!$A$5:$I$100,8,FALSE)</f>
        <v>6.0179029737433201</v>
      </c>
      <c r="L145" s="16">
        <f>VLOOKUP($C145,'Growth rate'!$B$3:$T$93,3,FALSE)*VLOOKUP($E145,BY_RES_Demand_Drivers!$A$5:$I$100,9,FALSE)</f>
        <v>19.063696564342802</v>
      </c>
      <c r="M145" s="49">
        <f t="shared" si="9"/>
        <v>0.6</v>
      </c>
    </row>
    <row r="146" spans="2:13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 t="shared" si="10"/>
        <v>88.875052076338591</v>
      </c>
      <c r="G146" s="16">
        <f t="shared" si="11"/>
        <v>3.6685136527939277</v>
      </c>
      <c r="H146" s="16">
        <f t="shared" si="12"/>
        <v>11.621229425623373</v>
      </c>
      <c r="J146" s="16">
        <f>VLOOKUP($C146,'Growth rate'!$B$3:$T$93,3,FALSE)*VLOOKUP($E146,BY_RES_Demand_Drivers!$A$5:$I$100,7,FALSE)</f>
        <v>148.12508679389765</v>
      </c>
      <c r="K146" s="16">
        <f>VLOOKUP($C146,'Growth rate'!$B$3:$T$93,3,FALSE)*VLOOKUP($E146,BY_RES_Demand_Drivers!$A$5:$I$100,8,FALSE)</f>
        <v>6.1141894213232133</v>
      </c>
      <c r="L146" s="16">
        <f>VLOOKUP($C146,'Growth rate'!$B$3:$T$93,3,FALSE)*VLOOKUP($E146,BY_RES_Demand_Drivers!$A$5:$I$100,9,FALSE)</f>
        <v>19.368715709372289</v>
      </c>
      <c r="M146" s="49">
        <f t="shared" si="9"/>
        <v>0.6</v>
      </c>
    </row>
    <row r="147" spans="2:13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 t="shared" si="10"/>
        <v>90.297052909560009</v>
      </c>
      <c r="G147" s="16">
        <f t="shared" si="11"/>
        <v>3.7272098712386308</v>
      </c>
      <c r="H147" s="16">
        <f t="shared" si="12"/>
        <v>11.807169096433347</v>
      </c>
      <c r="J147" s="16">
        <f>VLOOKUP($C147,'Growth rate'!$B$3:$T$93,3,FALSE)*VLOOKUP($E147,BY_RES_Demand_Drivers!$A$5:$I$100,7,FALSE)</f>
        <v>150.49508818260003</v>
      </c>
      <c r="K147" s="16">
        <f>VLOOKUP($C147,'Growth rate'!$B$3:$T$93,3,FALSE)*VLOOKUP($E147,BY_RES_Demand_Drivers!$A$5:$I$100,8,FALSE)</f>
        <v>6.2120164520643852</v>
      </c>
      <c r="L147" s="16">
        <f>VLOOKUP($C147,'Growth rate'!$B$3:$T$93,3,FALSE)*VLOOKUP($E147,BY_RES_Demand_Drivers!$A$5:$I$100,9,FALSE)</f>
        <v>19.678615160722245</v>
      </c>
      <c r="M147" s="49">
        <f t="shared" si="9"/>
        <v>0.6</v>
      </c>
    </row>
    <row r="148" spans="2:13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 t="shared" si="10"/>
        <v>91.741805756112981</v>
      </c>
      <c r="G148" s="16">
        <f t="shared" si="11"/>
        <v>3.7868452291784491</v>
      </c>
      <c r="H148" s="16">
        <f t="shared" si="12"/>
        <v>11.99608380197628</v>
      </c>
      <c r="J148" s="16">
        <f>VLOOKUP($C148,'Growth rate'!$B$3:$T$93,3,FALSE)*VLOOKUP($E148,BY_RES_Demand_Drivers!$A$5:$I$100,7,FALSE)</f>
        <v>152.90300959352163</v>
      </c>
      <c r="K148" s="16">
        <f>VLOOKUP($C148,'Growth rate'!$B$3:$T$93,3,FALSE)*VLOOKUP($E148,BY_RES_Demand_Drivers!$A$5:$I$100,8,FALSE)</f>
        <v>6.3114087152974152</v>
      </c>
      <c r="L148" s="16">
        <f>VLOOKUP($C148,'Growth rate'!$B$3:$T$93,3,FALSE)*VLOOKUP($E148,BY_RES_Demand_Drivers!$A$5:$I$100,9,FALSE)</f>
        <v>19.993473003293801</v>
      </c>
      <c r="M148" s="49">
        <f t="shared" si="9"/>
        <v>0.6</v>
      </c>
    </row>
    <row r="149" spans="2:13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 t="shared" si="10"/>
        <v>93.209674648210793</v>
      </c>
      <c r="G149" s="16">
        <f t="shared" si="11"/>
        <v>3.8474347528453046</v>
      </c>
      <c r="H149" s="16">
        <f t="shared" si="12"/>
        <v>12.188021142807903</v>
      </c>
      <c r="J149" s="16">
        <f>VLOOKUP($C149,'Growth rate'!$B$3:$T$93,3,FALSE)*VLOOKUP($E149,BY_RES_Demand_Drivers!$A$5:$I$100,7,FALSE)</f>
        <v>155.34945774701799</v>
      </c>
      <c r="K149" s="16">
        <f>VLOOKUP($C149,'Growth rate'!$B$3:$T$93,3,FALSE)*VLOOKUP($E149,BY_RES_Demand_Drivers!$A$5:$I$100,8,FALSE)</f>
        <v>6.4123912547421744</v>
      </c>
      <c r="L149" s="16">
        <f>VLOOKUP($C149,'Growth rate'!$B$3:$T$93,3,FALSE)*VLOOKUP($E149,BY_RES_Demand_Drivers!$A$5:$I$100,9,FALSE)</f>
        <v>20.313368571346505</v>
      </c>
      <c r="M149" s="49">
        <f t="shared" si="9"/>
        <v>0.6</v>
      </c>
    </row>
    <row r="150" spans="2:13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 t="shared" si="10"/>
        <v>94.701029442582168</v>
      </c>
      <c r="G150" s="16">
        <f t="shared" si="11"/>
        <v>3.9089937088908293</v>
      </c>
      <c r="H150" s="16">
        <f t="shared" si="12"/>
        <v>12.383029481092828</v>
      </c>
      <c r="J150" s="16">
        <f>VLOOKUP($C150,'Growth rate'!$B$3:$T$93,3,FALSE)*VLOOKUP($E150,BY_RES_Demand_Drivers!$A$5:$I$100,7,FALSE)</f>
        <v>157.83504907097029</v>
      </c>
      <c r="K150" s="16">
        <f>VLOOKUP($C150,'Growth rate'!$B$3:$T$93,3,FALSE)*VLOOKUP($E150,BY_RES_Demand_Drivers!$A$5:$I$100,8,FALSE)</f>
        <v>6.5149895148180494</v>
      </c>
      <c r="L150" s="16">
        <f>VLOOKUP($C150,'Growth rate'!$B$3:$T$93,3,FALSE)*VLOOKUP($E150,BY_RES_Demand_Drivers!$A$5:$I$100,9,FALSE)</f>
        <v>20.638382468488047</v>
      </c>
      <c r="M150" s="49">
        <f t="shared" si="9"/>
        <v>0.6</v>
      </c>
    </row>
    <row r="151" spans="2:13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 t="shared" si="10"/>
        <v>96.216245913663485</v>
      </c>
      <c r="G151" s="16">
        <f t="shared" si="11"/>
        <v>3.9715376082330827</v>
      </c>
      <c r="H151" s="16">
        <f t="shared" si="12"/>
        <v>12.581157952790313</v>
      </c>
      <c r="J151" s="16">
        <f>VLOOKUP($C151,'Growth rate'!$B$3:$T$93,3,FALSE)*VLOOKUP($E151,BY_RES_Demand_Drivers!$A$5:$I$100,7,FALSE)</f>
        <v>160.3604098561058</v>
      </c>
      <c r="K151" s="16">
        <f>VLOOKUP($C151,'Growth rate'!$B$3:$T$93,3,FALSE)*VLOOKUP($E151,BY_RES_Demand_Drivers!$A$5:$I$100,8,FALSE)</f>
        <v>6.6192293470551382</v>
      </c>
      <c r="L151" s="16">
        <f>VLOOKUP($C151,'Growth rate'!$B$3:$T$93,3,FALSE)*VLOOKUP($E151,BY_RES_Demand_Drivers!$A$5:$I$100,9,FALSE)</f>
        <v>20.968596587983857</v>
      </c>
      <c r="M151" s="49">
        <f t="shared" si="9"/>
        <v>0.6</v>
      </c>
    </row>
    <row r="152" spans="2:13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 t="shared" si="10"/>
        <v>97.755705848282105</v>
      </c>
      <c r="G152" s="16">
        <f t="shared" si="11"/>
        <v>4.0350822099648127</v>
      </c>
      <c r="H152" s="16">
        <f t="shared" si="12"/>
        <v>12.782456480034961</v>
      </c>
      <c r="J152" s="16">
        <f>VLOOKUP($C152,'Growth rate'!$B$3:$T$93,3,FALSE)*VLOOKUP($E152,BY_RES_Demand_Drivers!$A$5:$I$100,7,FALSE)</f>
        <v>162.92617641380352</v>
      </c>
      <c r="K152" s="16">
        <f>VLOOKUP($C152,'Growth rate'!$B$3:$T$93,3,FALSE)*VLOOKUP($E152,BY_RES_Demand_Drivers!$A$5:$I$100,8,FALSE)</f>
        <v>6.7251370166080209</v>
      </c>
      <c r="L152" s="16">
        <f>VLOOKUP($C152,'Growth rate'!$B$3:$T$93,3,FALSE)*VLOOKUP($E152,BY_RES_Demand_Drivers!$A$5:$I$100,9,FALSE)</f>
        <v>21.304094133391601</v>
      </c>
      <c r="M152" s="49">
        <f t="shared" si="9"/>
        <v>0.6</v>
      </c>
    </row>
    <row r="153" spans="2:13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 t="shared" si="10"/>
        <v>99.319797141854622</v>
      </c>
      <c r="G153" s="16">
        <f t="shared" si="11"/>
        <v>4.0996435253242494</v>
      </c>
      <c r="H153" s="16">
        <f t="shared" si="12"/>
        <v>12.98697578371552</v>
      </c>
      <c r="J153" s="16">
        <f>VLOOKUP($C153,'Growth rate'!$B$3:$T$93,3,FALSE)*VLOOKUP($E153,BY_RES_Demand_Drivers!$A$5:$I$100,7,FALSE)</f>
        <v>165.53299523642437</v>
      </c>
      <c r="K153" s="16">
        <f>VLOOKUP($C153,'Growth rate'!$B$3:$T$93,3,FALSE)*VLOOKUP($E153,BY_RES_Demand_Drivers!$A$5:$I$100,8,FALSE)</f>
        <v>6.8327392088737495</v>
      </c>
      <c r="L153" s="16">
        <f>VLOOKUP($C153,'Growth rate'!$B$3:$T$93,3,FALSE)*VLOOKUP($E153,BY_RES_Demand_Drivers!$A$5:$I$100,9,FALSE)</f>
        <v>21.644959639525869</v>
      </c>
      <c r="M153" s="49">
        <f t="shared" si="9"/>
        <v>0.6</v>
      </c>
    </row>
    <row r="154" spans="2:13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 t="shared" si="10"/>
        <v>100.9089138961243</v>
      </c>
      <c r="G154" s="16">
        <f t="shared" si="11"/>
        <v>4.1652378217294377</v>
      </c>
      <c r="H154" s="16">
        <f t="shared" si="12"/>
        <v>13.194767396254969</v>
      </c>
      <c r="J154" s="16">
        <f>VLOOKUP($C154,'Growth rate'!$B$3:$T$93,3,FALSE)*VLOOKUP($E154,BY_RES_Demand_Drivers!$A$5:$I$100,7,FALSE)</f>
        <v>168.18152316020718</v>
      </c>
      <c r="K154" s="16">
        <f>VLOOKUP($C154,'Growth rate'!$B$3:$T$93,3,FALSE)*VLOOKUP($E154,BY_RES_Demand_Drivers!$A$5:$I$100,8,FALSE)</f>
        <v>6.9420630362157301</v>
      </c>
      <c r="L154" s="16">
        <f>VLOOKUP($C154,'Growth rate'!$B$3:$T$93,3,FALSE)*VLOOKUP($E154,BY_RES_Demand_Drivers!$A$5:$I$100,9,FALSE)</f>
        <v>21.991278993758282</v>
      </c>
      <c r="M154" s="49">
        <f t="shared" si="9"/>
        <v>0.6</v>
      </c>
    </row>
    <row r="155" spans="2:13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 t="shared" si="10"/>
        <v>102.5234565184623</v>
      </c>
      <c r="G155" s="16">
        <f t="shared" si="11"/>
        <v>4.2318816268771089</v>
      </c>
      <c r="H155" s="16">
        <f t="shared" si="12"/>
        <v>13.405883674595049</v>
      </c>
      <c r="J155" s="16">
        <f>VLOOKUP($C155,'Growth rate'!$B$3:$T$93,3,FALSE)*VLOOKUP($E155,BY_RES_Demand_Drivers!$A$5:$I$100,7,FALSE)</f>
        <v>170.87242753077049</v>
      </c>
      <c r="K155" s="16">
        <f>VLOOKUP($C155,'Growth rate'!$B$3:$T$93,3,FALSE)*VLOOKUP($E155,BY_RES_Demand_Drivers!$A$5:$I$100,8,FALSE)</f>
        <v>7.0531360447951821</v>
      </c>
      <c r="L155" s="16">
        <f>VLOOKUP($C155,'Growth rate'!$B$3:$T$93,3,FALSE)*VLOOKUP($E155,BY_RES_Demand_Drivers!$A$5:$I$100,9,FALSE)</f>
        <v>22.343139457658417</v>
      </c>
      <c r="M155" s="49">
        <f t="shared" si="9"/>
        <v>0.6</v>
      </c>
    </row>
    <row r="156" spans="2:13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 t="shared" si="10"/>
        <v>104.1638318227577</v>
      </c>
      <c r="G156" s="16">
        <f t="shared" si="11"/>
        <v>4.2995917329071425</v>
      </c>
      <c r="H156" s="16">
        <f t="shared" si="12"/>
        <v>13.62037781338857</v>
      </c>
      <c r="J156" s="16">
        <f>VLOOKUP($C156,'Growth rate'!$B$3:$T$93,3,FALSE)*VLOOKUP($E156,BY_RES_Demand_Drivers!$A$5:$I$100,7,FALSE)</f>
        <v>173.60638637126283</v>
      </c>
      <c r="K156" s="16">
        <f>VLOOKUP($C156,'Growth rate'!$B$3:$T$93,3,FALSE)*VLOOKUP($E156,BY_RES_Demand_Drivers!$A$5:$I$100,8,FALSE)</f>
        <v>7.165986221511905</v>
      </c>
      <c r="L156" s="16">
        <f>VLOOKUP($C156,'Growth rate'!$B$3:$T$93,3,FALSE)*VLOOKUP($E156,BY_RES_Demand_Drivers!$A$5:$I$100,9,FALSE)</f>
        <v>22.70062968898095</v>
      </c>
      <c r="M156" s="49">
        <f t="shared" si="9"/>
        <v>0.6</v>
      </c>
    </row>
    <row r="157" spans="2:13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 t="shared" si="10"/>
        <v>105.83045313192183</v>
      </c>
      <c r="G157" s="16">
        <f t="shared" si="11"/>
        <v>4.3683852006336572</v>
      </c>
      <c r="H157" s="16">
        <f t="shared" si="12"/>
        <v>13.838303858402787</v>
      </c>
      <c r="J157" s="16">
        <f>VLOOKUP($C157,'Growth rate'!$B$3:$T$93,3,FALSE)*VLOOKUP($E157,BY_RES_Demand_Drivers!$A$5:$I$100,7,FALSE)</f>
        <v>176.38408855320304</v>
      </c>
      <c r="K157" s="16">
        <f>VLOOKUP($C157,'Growth rate'!$B$3:$T$93,3,FALSE)*VLOOKUP($E157,BY_RES_Demand_Drivers!$A$5:$I$100,8,FALSE)</f>
        <v>7.280642001056095</v>
      </c>
      <c r="L157" s="16">
        <f>VLOOKUP($C157,'Growth rate'!$B$3:$T$93,3,FALSE)*VLOOKUP($E157,BY_RES_Demand_Drivers!$A$5:$I$100,9,FALSE)</f>
        <v>23.063839764004644</v>
      </c>
      <c r="M157" s="49">
        <f t="shared" ref="M157:M173" si="13">M75</f>
        <v>0.6</v>
      </c>
    </row>
    <row r="158" spans="2:13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 t="shared" si="10"/>
        <v>107.52374038203257</v>
      </c>
      <c r="G158" s="16">
        <f t="shared" si="11"/>
        <v>4.4382793638437956</v>
      </c>
      <c r="H158" s="16">
        <f t="shared" si="12"/>
        <v>14.059716720137233</v>
      </c>
      <c r="J158" s="16">
        <f>VLOOKUP($C158,'Growth rate'!$B$3:$T$93,3,FALSE)*VLOOKUP($E158,BY_RES_Demand_Drivers!$A$5:$I$100,7,FALSE)</f>
        <v>179.20623397005429</v>
      </c>
      <c r="K158" s="16">
        <f>VLOOKUP($C158,'Growth rate'!$B$3:$T$93,3,FALSE)*VLOOKUP($E158,BY_RES_Demand_Drivers!$A$5:$I$100,8,FALSE)</f>
        <v>7.3971322730729936</v>
      </c>
      <c r="L158" s="16">
        <f>VLOOKUP($C158,'Growth rate'!$B$3:$T$93,3,FALSE)*VLOOKUP($E158,BY_RES_Demand_Drivers!$A$5:$I$100,9,FALSE)</f>
        <v>23.432861200228722</v>
      </c>
      <c r="M158" s="49">
        <f t="shared" si="13"/>
        <v>0.6</v>
      </c>
    </row>
    <row r="159" spans="2:13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 t="shared" si="10"/>
        <v>109.24412022814509</v>
      </c>
      <c r="G159" s="16">
        <f t="shared" si="11"/>
        <v>4.509291833665297</v>
      </c>
      <c r="H159" s="16">
        <f t="shared" si="12"/>
        <v>14.28467218765943</v>
      </c>
      <c r="J159" s="16">
        <f>VLOOKUP($C159,'Growth rate'!$B$3:$T$93,3,FALSE)*VLOOKUP($E159,BY_RES_Demand_Drivers!$A$5:$I$100,7,FALSE)</f>
        <v>182.07353371357516</v>
      </c>
      <c r="K159" s="16">
        <f>VLOOKUP($C159,'Growth rate'!$B$3:$T$93,3,FALSE)*VLOOKUP($E159,BY_RES_Demand_Drivers!$A$5:$I$100,8,FALSE)</f>
        <v>7.5154863894421622</v>
      </c>
      <c r="L159" s="16">
        <f>VLOOKUP($C159,'Growth rate'!$B$3:$T$93,3,FALSE)*VLOOKUP($E159,BY_RES_Demand_Drivers!$A$5:$I$100,9,FALSE)</f>
        <v>23.807786979432382</v>
      </c>
      <c r="M159" s="49">
        <f t="shared" si="13"/>
        <v>0.6</v>
      </c>
    </row>
    <row r="160" spans="2:13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 t="shared" si="10"/>
        <v>110.99202615179543</v>
      </c>
      <c r="G160" s="16">
        <f t="shared" si="11"/>
        <v>4.5814405030039422</v>
      </c>
      <c r="H160" s="16">
        <f t="shared" si="12"/>
        <v>14.51322694266198</v>
      </c>
      <c r="J160" s="16">
        <f>VLOOKUP($C160,'Growth rate'!$B$3:$T$93,3,FALSE)*VLOOKUP($E160,BY_RES_Demand_Drivers!$A$5:$I$100,7,FALSE)</f>
        <v>184.9867102529924</v>
      </c>
      <c r="K160" s="16">
        <f>VLOOKUP($C160,'Growth rate'!$B$3:$T$93,3,FALSE)*VLOOKUP($E160,BY_RES_Demand_Drivers!$A$5:$I$100,8,FALSE)</f>
        <v>7.6357341716732368</v>
      </c>
      <c r="L160" s="16">
        <f>VLOOKUP($C160,'Growth rate'!$B$3:$T$93,3,FALSE)*VLOOKUP($E160,BY_RES_Demand_Drivers!$A$5:$I$100,9,FALSE)</f>
        <v>24.188711571103301</v>
      </c>
      <c r="M160" s="49">
        <f t="shared" si="13"/>
        <v>0.6</v>
      </c>
    </row>
    <row r="161" spans="2:13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 t="shared" si="10"/>
        <v>112.76789857022416</v>
      </c>
      <c r="G161" s="16">
        <f t="shared" si="11"/>
        <v>4.6547435510520057</v>
      </c>
      <c r="H161" s="16">
        <f t="shared" si="12"/>
        <v>14.745438573744574</v>
      </c>
      <c r="J161" s="16">
        <f>VLOOKUP($C161,'Growth rate'!$B$3:$T$93,3,FALSE)*VLOOKUP($E161,BY_RES_Demand_Drivers!$A$5:$I$100,7,FALSE)</f>
        <v>187.94649761704028</v>
      </c>
      <c r="K161" s="16">
        <f>VLOOKUP($C161,'Growth rate'!$B$3:$T$93,3,FALSE)*VLOOKUP($E161,BY_RES_Demand_Drivers!$A$5:$I$100,8,FALSE)</f>
        <v>7.7579059184200094</v>
      </c>
      <c r="L161" s="16">
        <f>VLOOKUP($C161,'Growth rate'!$B$3:$T$93,3,FALSE)*VLOOKUP($E161,BY_RES_Demand_Drivers!$A$5:$I$100,9,FALSE)</f>
        <v>24.575730956240957</v>
      </c>
      <c r="M161" s="49">
        <f t="shared" si="13"/>
        <v>0.6</v>
      </c>
    </row>
    <row r="162" spans="2:13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 t="shared" si="10"/>
        <v>114.57218494734776</v>
      </c>
      <c r="G162" s="16">
        <f t="shared" si="11"/>
        <v>4.7292194478688376</v>
      </c>
      <c r="H162" s="16">
        <f t="shared" si="12"/>
        <v>14.981365590924488</v>
      </c>
      <c r="J162" s="16">
        <f>VLOOKUP($C162,'Growth rate'!$B$3:$T$93,3,FALSE)*VLOOKUP($E162,BY_RES_Demand_Drivers!$A$5:$I$100,7,FALSE)</f>
        <v>190.95364157891294</v>
      </c>
      <c r="K162" s="16">
        <f>VLOOKUP($C162,'Growth rate'!$B$3:$T$93,3,FALSE)*VLOOKUP($E162,BY_RES_Demand_Drivers!$A$5:$I$100,8,FALSE)</f>
        <v>7.8820324131147297</v>
      </c>
      <c r="L162" s="16">
        <f>VLOOKUP($C162,'Growth rate'!$B$3:$T$93,3,FALSE)*VLOOKUP($E162,BY_RES_Demand_Drivers!$A$5:$I$100,9,FALSE)</f>
        <v>24.968942651540814</v>
      </c>
      <c r="M162" s="49">
        <f t="shared" si="13"/>
        <v>0.6</v>
      </c>
    </row>
    <row r="163" spans="2:13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 t="shared" si="10"/>
        <v>116.40533990650532</v>
      </c>
      <c r="G163" s="16">
        <f t="shared" si="11"/>
        <v>4.8048869590347394</v>
      </c>
      <c r="H163" s="16">
        <f t="shared" si="12"/>
        <v>15.221067440379279</v>
      </c>
      <c r="J163" s="16">
        <f>VLOOKUP($C163,'Growth rate'!$B$3:$T$93,3,FALSE)*VLOOKUP($E163,BY_RES_Demand_Drivers!$A$5:$I$100,7,FALSE)</f>
        <v>194.00889984417555</v>
      </c>
      <c r="K163" s="16">
        <f>VLOOKUP($C163,'Growth rate'!$B$3:$T$93,3,FALSE)*VLOOKUP($E163,BY_RES_Demand_Drivers!$A$5:$I$100,8,FALSE)</f>
        <v>8.0081449317245657</v>
      </c>
      <c r="L163" s="16">
        <f>VLOOKUP($C163,'Growth rate'!$B$3:$T$93,3,FALSE)*VLOOKUP($E163,BY_RES_Demand_Drivers!$A$5:$I$100,9,FALSE)</f>
        <v>25.368445733965466</v>
      </c>
      <c r="M163" s="49">
        <f t="shared" si="13"/>
        <v>0.6</v>
      </c>
    </row>
    <row r="164" spans="2:13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 t="shared" si="10"/>
        <v>118.2678253450094</v>
      </c>
      <c r="G164" s="16">
        <f t="shared" si="11"/>
        <v>4.8817651503792945</v>
      </c>
      <c r="H164" s="16">
        <f t="shared" si="12"/>
        <v>15.464604519425349</v>
      </c>
      <c r="J164" s="16">
        <f>VLOOKUP($C164,'Growth rate'!$B$3:$T$93,3,FALSE)*VLOOKUP($E164,BY_RES_Demand_Drivers!$A$5:$I$100,7,FALSE)</f>
        <v>197.11304224168234</v>
      </c>
      <c r="K164" s="16">
        <f>VLOOKUP($C164,'Growth rate'!$B$3:$T$93,3,FALSE)*VLOOKUP($E164,BY_RES_Demand_Drivers!$A$5:$I$100,8,FALSE)</f>
        <v>8.1362752506321581</v>
      </c>
      <c r="L164" s="16">
        <f>VLOOKUP($C164,'Growth rate'!$B$3:$T$93,3,FALSE)*VLOOKUP($E164,BY_RES_Demand_Drivers!$A$5:$I$100,9,FALSE)</f>
        <v>25.774340865708915</v>
      </c>
      <c r="M164" s="49">
        <f t="shared" si="13"/>
        <v>0.6</v>
      </c>
    </row>
    <row r="165" spans="2:13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 t="shared" si="10"/>
        <v>120.16011055052954</v>
      </c>
      <c r="G165" s="16">
        <f t="shared" si="11"/>
        <v>4.9598733927853642</v>
      </c>
      <c r="H165" s="16">
        <f t="shared" si="12"/>
        <v>15.712038191736152</v>
      </c>
      <c r="J165" s="16">
        <f>VLOOKUP($C165,'Growth rate'!$B$3:$T$93,3,FALSE)*VLOOKUP($E165,BY_RES_Demand_Drivers!$A$5:$I$100,7,FALSE)</f>
        <v>200.26685091754925</v>
      </c>
      <c r="K165" s="16">
        <f>VLOOKUP($C165,'Growth rate'!$B$3:$T$93,3,FALSE)*VLOOKUP($E165,BY_RES_Demand_Drivers!$A$5:$I$100,8,FALSE)</f>
        <v>8.2664556546422734</v>
      </c>
      <c r="L165" s="16">
        <f>VLOOKUP($C165,'Growth rate'!$B$3:$T$93,3,FALSE)*VLOOKUP($E165,BY_RES_Demand_Drivers!$A$5:$I$100,9,FALSE)</f>
        <v>26.186730319560255</v>
      </c>
      <c r="M165" s="49">
        <f t="shared" si="13"/>
        <v>0.6</v>
      </c>
    </row>
    <row r="166" spans="2:13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 t="shared" si="10"/>
        <v>122.08267231933803</v>
      </c>
      <c r="G166" s="16">
        <f t="shared" si="11"/>
        <v>5.0392313670699291</v>
      </c>
      <c r="H166" s="16">
        <f t="shared" si="12"/>
        <v>15.963430802803932</v>
      </c>
      <c r="J166" s="16">
        <f>VLOOKUP($C166,'Growth rate'!$B$3:$T$93,3,FALSE)*VLOOKUP($E166,BY_RES_Demand_Drivers!$A$5:$I$100,7,FALSE)</f>
        <v>203.47112053223006</v>
      </c>
      <c r="K166" s="16">
        <f>VLOOKUP($C166,'Growth rate'!$B$3:$T$93,3,FALSE)*VLOOKUP($E166,BY_RES_Demand_Drivers!$A$5:$I$100,8,FALSE)</f>
        <v>8.3987189451165492</v>
      </c>
      <c r="L166" s="16">
        <f>VLOOKUP($C166,'Growth rate'!$B$3:$T$93,3,FALSE)*VLOOKUP($E166,BY_RES_Demand_Drivers!$A$5:$I$100,9,FALSE)</f>
        <v>26.605718004673221</v>
      </c>
      <c r="M166" s="49">
        <f t="shared" si="13"/>
        <v>0.6</v>
      </c>
    </row>
    <row r="167" spans="2:13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 t="shared" si="10"/>
        <v>124.03599507644743</v>
      </c>
      <c r="G167" s="16">
        <f t="shared" si="11"/>
        <v>5.1198590689430485</v>
      </c>
      <c r="H167" s="16">
        <f t="shared" si="12"/>
        <v>16.218845695648795</v>
      </c>
      <c r="J167" s="16">
        <f>VLOOKUP($C167,'Growth rate'!$B$3:$T$93,3,FALSE)*VLOOKUP($E167,BY_RES_Demand_Drivers!$A$5:$I$100,7,FALSE)</f>
        <v>206.72665846074574</v>
      </c>
      <c r="K167" s="16">
        <f>VLOOKUP($C167,'Growth rate'!$B$3:$T$93,3,FALSE)*VLOOKUP($E167,BY_RES_Demand_Drivers!$A$5:$I$100,8,FALSE)</f>
        <v>8.5330984482384142</v>
      </c>
      <c r="L167" s="16">
        <f>VLOOKUP($C167,'Growth rate'!$B$3:$T$93,3,FALSE)*VLOOKUP($E167,BY_RES_Demand_Drivers!$A$5:$I$100,9,FALSE)</f>
        <v>27.031409492747994</v>
      </c>
      <c r="M167" s="49">
        <f t="shared" si="13"/>
        <v>0.6</v>
      </c>
    </row>
    <row r="168" spans="2:13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 t="shared" si="10"/>
        <v>49.657910149698999</v>
      </c>
      <c r="G168" s="16">
        <f t="shared" si="11"/>
        <v>0.65758864609566403</v>
      </c>
      <c r="H168" s="16">
        <f t="shared" si="12"/>
        <v>2.0800867926989701</v>
      </c>
      <c r="J168" s="16">
        <f>VLOOKUP($C168,'Growth rate'!$B$3:$T$93,3,FALSE)*VLOOKUP($E168,BY_RES_Demand_Drivers!$A$5:$I$100,7,FALSE)</f>
        <v>49.657910149698999</v>
      </c>
      <c r="K168" s="16">
        <f>VLOOKUP($C168,'Growth rate'!$B$3:$T$93,3,FALSE)*VLOOKUP($E168,BY_RES_Demand_Drivers!$A$5:$I$100,8,FALSE)</f>
        <v>0.65758864609566403</v>
      </c>
      <c r="L168" s="16">
        <f>VLOOKUP($C168,'Growth rate'!$B$3:$T$93,3,FALSE)*VLOOKUP($E168,BY_RES_Demand_Drivers!$A$5:$I$100,9,FALSE)</f>
        <v>2.0800867926989701</v>
      </c>
      <c r="M168" s="49">
        <f t="shared" si="13"/>
        <v>1</v>
      </c>
    </row>
    <row r="169" spans="2:13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 t="shared" si="10"/>
        <v>43.91939649880004</v>
      </c>
      <c r="G169" s="16">
        <f t="shared" si="11"/>
        <v>0.58159709890972178</v>
      </c>
      <c r="H169" s="16">
        <f t="shared" si="12"/>
        <v>1.8397100547538268</v>
      </c>
      <c r="J169" s="16">
        <f>VLOOKUP($C169,'Growth rate'!$B$3:$T$93,3,FALSE)*VLOOKUP($E169,BY_RES_Demand_Drivers!$A$5:$I$100,7,FALSE)</f>
        <v>43.91939649880004</v>
      </c>
      <c r="K169" s="16">
        <f>VLOOKUP($C169,'Growth rate'!$B$3:$T$93,3,FALSE)*VLOOKUP($E169,BY_RES_Demand_Drivers!$A$5:$I$100,8,FALSE)</f>
        <v>0.58159709890972178</v>
      </c>
      <c r="L169" s="16">
        <f>VLOOKUP($C169,'Growth rate'!$B$3:$T$93,3,FALSE)*VLOOKUP($E169,BY_RES_Demand_Drivers!$A$5:$I$100,9,FALSE)</f>
        <v>1.8397100547538268</v>
      </c>
      <c r="M169" s="49">
        <f t="shared" si="13"/>
        <v>1</v>
      </c>
    </row>
    <row r="170" spans="2:13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 t="shared" si="10"/>
        <v>44.622106842780845</v>
      </c>
      <c r="G170" s="16">
        <f t="shared" si="11"/>
        <v>0.59090265249227736</v>
      </c>
      <c r="H170" s="16">
        <f t="shared" si="12"/>
        <v>1.8691454156298881</v>
      </c>
      <c r="J170" s="16">
        <f>VLOOKUP($C170,'Growth rate'!$B$3:$T$93,3,FALSE)*VLOOKUP($E170,BY_RES_Demand_Drivers!$A$5:$I$100,7,FALSE)</f>
        <v>44.622106842780845</v>
      </c>
      <c r="K170" s="16">
        <f>VLOOKUP($C170,'Growth rate'!$B$3:$T$93,3,FALSE)*VLOOKUP($E170,BY_RES_Demand_Drivers!$A$5:$I$100,8,FALSE)</f>
        <v>0.59090265249227736</v>
      </c>
      <c r="L170" s="16">
        <f>VLOOKUP($C170,'Growth rate'!$B$3:$T$93,3,FALSE)*VLOOKUP($E170,BY_RES_Demand_Drivers!$A$5:$I$100,9,FALSE)</f>
        <v>1.8691454156298881</v>
      </c>
      <c r="M170" s="49">
        <f t="shared" si="13"/>
        <v>1</v>
      </c>
    </row>
    <row r="171" spans="2:13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 t="shared" si="10"/>
        <v>45.336060552265337</v>
      </c>
      <c r="G171" s="16">
        <f t="shared" si="11"/>
        <v>0.60035709493215383</v>
      </c>
      <c r="H171" s="16">
        <f t="shared" si="12"/>
        <v>1.8990517422799662</v>
      </c>
      <c r="J171" s="16">
        <f>VLOOKUP($C171,'Growth rate'!$B$3:$T$93,3,FALSE)*VLOOKUP($E171,BY_RES_Demand_Drivers!$A$5:$I$100,7,FALSE)</f>
        <v>45.336060552265337</v>
      </c>
      <c r="K171" s="16">
        <f>VLOOKUP($C171,'Growth rate'!$B$3:$T$93,3,FALSE)*VLOOKUP($E171,BY_RES_Demand_Drivers!$A$5:$I$100,8,FALSE)</f>
        <v>0.60035709493215383</v>
      </c>
      <c r="L171" s="16">
        <f>VLOOKUP($C171,'Growth rate'!$B$3:$T$93,3,FALSE)*VLOOKUP($E171,BY_RES_Demand_Drivers!$A$5:$I$100,9,FALSE)</f>
        <v>1.8990517422799662</v>
      </c>
      <c r="M171" s="49">
        <f t="shared" si="13"/>
        <v>1</v>
      </c>
    </row>
    <row r="172" spans="2:13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 t="shared" si="10"/>
        <v>46.061437521101588</v>
      </c>
      <c r="G172" s="16">
        <f t="shared" si="11"/>
        <v>0.60996280845106832</v>
      </c>
      <c r="H172" s="16">
        <f t="shared" si="12"/>
        <v>1.929436570156446</v>
      </c>
      <c r="J172" s="16">
        <f>VLOOKUP($C172,'Growth rate'!$B$3:$T$93,3,FALSE)*VLOOKUP($E172,BY_RES_Demand_Drivers!$A$5:$I$100,7,FALSE)</f>
        <v>46.061437521101588</v>
      </c>
      <c r="K172" s="16">
        <f>VLOOKUP($C172,'Growth rate'!$B$3:$T$93,3,FALSE)*VLOOKUP($E172,BY_RES_Demand_Drivers!$A$5:$I$100,8,FALSE)</f>
        <v>0.60996280845106832</v>
      </c>
      <c r="L172" s="16">
        <f>VLOOKUP($C172,'Growth rate'!$B$3:$T$93,3,FALSE)*VLOOKUP($E172,BY_RES_Demand_Drivers!$A$5:$I$100,9,FALSE)</f>
        <v>1.929436570156446</v>
      </c>
      <c r="M172" s="49">
        <f t="shared" si="13"/>
        <v>1</v>
      </c>
    </row>
    <row r="173" spans="2:13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 t="shared" si="10"/>
        <v>46.798420521439212</v>
      </c>
      <c r="G173" s="16">
        <f t="shared" si="11"/>
        <v>0.61972221338628541</v>
      </c>
      <c r="H173" s="16">
        <f t="shared" si="12"/>
        <v>1.9603075552789491</v>
      </c>
      <c r="J173" s="16">
        <f>VLOOKUP($C173,'Growth rate'!$B$3:$T$93,3,FALSE)*VLOOKUP($E173,BY_RES_Demand_Drivers!$A$5:$I$100,7,FALSE)</f>
        <v>46.798420521439212</v>
      </c>
      <c r="K173" s="16">
        <f>VLOOKUP($C173,'Growth rate'!$B$3:$T$93,3,FALSE)*VLOOKUP($E173,BY_RES_Demand_Drivers!$A$5:$I$100,8,FALSE)</f>
        <v>0.61972221338628541</v>
      </c>
      <c r="L173" s="16">
        <f>VLOOKUP($C173,'Growth rate'!$B$3:$T$93,3,FALSE)*VLOOKUP($E173,BY_RES_Demand_Drivers!$A$5:$I$100,9,FALSE)</f>
        <v>1.9603075552789491</v>
      </c>
      <c r="M173" s="49">
        <f t="shared" si="13"/>
        <v>1</v>
      </c>
    </row>
    <row r="174" spans="2:13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 t="shared" si="10"/>
        <v>42.792475724804021</v>
      </c>
      <c r="G174" s="16">
        <f t="shared" si="11"/>
        <v>0.56667399192041934</v>
      </c>
      <c r="H174" s="16">
        <f t="shared" si="12"/>
        <v>1.7925052285470711</v>
      </c>
      <c r="J174" s="16">
        <f>VLOOKUP($C174,'Growth rate'!$B$3:$T$93,3,FALSE)*VLOOKUP($E174,BY_RES_Demand_Drivers!$A$5:$I$100,7,FALSE)</f>
        <v>47.547195249782241</v>
      </c>
      <c r="K174" s="16">
        <f>VLOOKUP($C174,'Growth rate'!$B$3:$T$93,3,FALSE)*VLOOKUP($E174,BY_RES_Demand_Drivers!$A$5:$I$100,8,FALSE)</f>
        <v>0.62963776880046596</v>
      </c>
      <c r="L174" s="16">
        <f>VLOOKUP($C174,'Growth rate'!$B$3:$T$93,3,FALSE)*VLOOKUP($E174,BY_RES_Demand_Drivers!$A$5:$I$100,9,FALSE)</f>
        <v>1.9916724761634121</v>
      </c>
      <c r="M174" s="49">
        <f>M92</f>
        <v>0.9</v>
      </c>
    </row>
    <row r="175" spans="2:13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 t="shared" si="10"/>
        <v>42.994075832663093</v>
      </c>
      <c r="G175" s="16">
        <f t="shared" si="11"/>
        <v>0.56934365606013326</v>
      </c>
      <c r="H175" s="16">
        <f t="shared" si="12"/>
        <v>1.8009499198460039</v>
      </c>
      <c r="J175" s="16">
        <f>VLOOKUP($C175,'Growth rate'!$B$3:$T$93,3,FALSE)*VLOOKUP($E175,BY_RES_Demand_Drivers!$A$5:$I$100,7,FALSE)</f>
        <v>48.307950373778752</v>
      </c>
      <c r="K175" s="16">
        <f>VLOOKUP($C175,'Growth rate'!$B$3:$T$93,3,FALSE)*VLOOKUP($E175,BY_RES_Demand_Drivers!$A$5:$I$100,8,FALSE)</f>
        <v>0.63971197310127337</v>
      </c>
      <c r="L175" s="16">
        <f>VLOOKUP($C175,'Growth rate'!$B$3:$T$93,3,FALSE)*VLOOKUP($E175,BY_RES_Demand_Drivers!$A$5:$I$100,9,FALSE)</f>
        <v>2.0235392357820268</v>
      </c>
      <c r="M175" s="49">
        <f t="shared" ref="M175:M238" si="14">M93</f>
        <v>0.89</v>
      </c>
    </row>
    <row r="176" spans="2:13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 t="shared" si="10"/>
        <v>43.191172270188105</v>
      </c>
      <c r="G176" s="16">
        <f t="shared" si="11"/>
        <v>0.57195368091038656</v>
      </c>
      <c r="H176" s="16">
        <f t="shared" si="12"/>
        <v>1.8092059599279944</v>
      </c>
      <c r="J176" s="16">
        <f>VLOOKUP($C176,'Growth rate'!$B$3:$T$93,3,FALSE)*VLOOKUP($E176,BY_RES_Demand_Drivers!$A$5:$I$100,7,FALSE)</f>
        <v>49.080877579759211</v>
      </c>
      <c r="K176" s="16">
        <f>VLOOKUP($C176,'Growth rate'!$B$3:$T$93,3,FALSE)*VLOOKUP($E176,BY_RES_Demand_Drivers!$A$5:$I$100,8,FALSE)</f>
        <v>0.64994736467089376</v>
      </c>
      <c r="L176" s="16">
        <f>VLOOKUP($C176,'Growth rate'!$B$3:$T$93,3,FALSE)*VLOOKUP($E176,BY_RES_Demand_Drivers!$A$5:$I$100,9,FALSE)</f>
        <v>2.0559158635545391</v>
      </c>
      <c r="M176" s="49">
        <f t="shared" si="14"/>
        <v>0.88</v>
      </c>
    </row>
    <row r="177" spans="2:13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 t="shared" si="10"/>
        <v>43.383569310300764</v>
      </c>
      <c r="G177" s="16">
        <f t="shared" si="11"/>
        <v>0.57450147457989653</v>
      </c>
      <c r="H177" s="16">
        <f t="shared" si="12"/>
        <v>1.8172651501131285</v>
      </c>
      <c r="J177" s="16">
        <f>VLOOKUP($C177,'Growth rate'!$B$3:$T$93,3,FALSE)*VLOOKUP($E177,BY_RES_Demand_Drivers!$A$5:$I$100,7,FALSE)</f>
        <v>49.866171621035363</v>
      </c>
      <c r="K177" s="16">
        <f>VLOOKUP($C177,'Growth rate'!$B$3:$T$93,3,FALSE)*VLOOKUP($E177,BY_RES_Demand_Drivers!$A$5:$I$100,8,FALSE)</f>
        <v>0.6603465225056282</v>
      </c>
      <c r="L177" s="16">
        <f>VLOOKUP($C177,'Growth rate'!$B$3:$T$93,3,FALSE)*VLOOKUP($E177,BY_RES_Demand_Drivers!$A$5:$I$100,9,FALSE)</f>
        <v>2.088810517371412</v>
      </c>
      <c r="M177" s="49">
        <f t="shared" si="14"/>
        <v>0.87</v>
      </c>
    </row>
    <row r="178" spans="2:13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 t="shared" si="10"/>
        <v>43.571066115595862</v>
      </c>
      <c r="G178" s="16">
        <f t="shared" si="11"/>
        <v>0.5769843775045177</v>
      </c>
      <c r="H178" s="16">
        <f t="shared" si="12"/>
        <v>1.8251190776584449</v>
      </c>
      <c r="J178" s="16">
        <f>VLOOKUP($C178,'Growth rate'!$B$3:$T$93,3,FALSE)*VLOOKUP($E178,BY_RES_Demand_Drivers!$A$5:$I$100,7,FALSE)</f>
        <v>50.664030366971936</v>
      </c>
      <c r="K178" s="16">
        <f>VLOOKUP($C178,'Growth rate'!$B$3:$T$93,3,FALSE)*VLOOKUP($E178,BY_RES_Demand_Drivers!$A$5:$I$100,8,FALSE)</f>
        <v>0.67091206686571825</v>
      </c>
      <c r="L178" s="16">
        <f>VLOOKUP($C178,'Growth rate'!$B$3:$T$93,3,FALSE)*VLOOKUP($E178,BY_RES_Demand_Drivers!$A$5:$I$100,9,FALSE)</f>
        <v>2.1222314856493547</v>
      </c>
      <c r="M178" s="49">
        <f t="shared" si="14"/>
        <v>0.86</v>
      </c>
    </row>
    <row r="179" spans="2:13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 t="shared" si="10"/>
        <v>43.753456624916964</v>
      </c>
      <c r="G179" s="16">
        <f t="shared" si="11"/>
        <v>0.57939966094523421</v>
      </c>
      <c r="H179" s="16">
        <f t="shared" si="12"/>
        <v>1.8327591110067827</v>
      </c>
      <c r="J179" s="16">
        <f>VLOOKUP($C179,'Growth rate'!$B$3:$T$93,3,FALSE)*VLOOKUP($E179,BY_RES_Demand_Drivers!$A$5:$I$100,7,FALSE)</f>
        <v>51.474654852843486</v>
      </c>
      <c r="K179" s="16">
        <f>VLOOKUP($C179,'Growth rate'!$B$3:$T$93,3,FALSE)*VLOOKUP($E179,BY_RES_Demand_Drivers!$A$5:$I$100,8,FALSE)</f>
        <v>0.68164665993556972</v>
      </c>
      <c r="L179" s="16">
        <f>VLOOKUP($C179,'Growth rate'!$B$3:$T$93,3,FALSE)*VLOOKUP($E179,BY_RES_Demand_Drivers!$A$5:$I$100,9,FALSE)</f>
        <v>2.1561871894197444</v>
      </c>
      <c r="M179" s="49">
        <f t="shared" si="14"/>
        <v>0.85</v>
      </c>
    </row>
    <row r="180" spans="2:13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 t="shared" si="10"/>
        <v>43.799783814284524</v>
      </c>
      <c r="G180" s="16">
        <f t="shared" si="11"/>
        <v>0.58001314293917627</v>
      </c>
      <c r="H180" s="16">
        <f t="shared" si="12"/>
        <v>1.8346996794772603</v>
      </c>
      <c r="J180" s="16">
        <f>VLOOKUP($C180,'Growth rate'!$B$3:$T$93,3,FALSE)*VLOOKUP($E180,BY_RES_Demand_Drivers!$A$5:$I$100,7,FALSE)</f>
        <v>52.298249330488979</v>
      </c>
      <c r="K180" s="16">
        <f>VLOOKUP($C180,'Growth rate'!$B$3:$T$93,3,FALSE)*VLOOKUP($E180,BY_RES_Demand_Drivers!$A$5:$I$100,8,FALSE)</f>
        <v>0.69255300649453877</v>
      </c>
      <c r="L180" s="16">
        <f>VLOOKUP($C180,'Growth rate'!$B$3:$T$93,3,FALSE)*VLOOKUP($E180,BY_RES_Demand_Drivers!$A$5:$I$100,9,FALSE)</f>
        <v>2.1906861844504601</v>
      </c>
      <c r="M180" s="49">
        <f t="shared" si="14"/>
        <v>0.83750000000000002</v>
      </c>
    </row>
    <row r="181" spans="2:13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 t="shared" si="10"/>
        <v>43.836392588815855</v>
      </c>
      <c r="G181" s="16">
        <f t="shared" si="11"/>
        <v>0.58049793004372241</v>
      </c>
      <c r="H181" s="16">
        <f t="shared" si="12"/>
        <v>1.8362331598063755</v>
      </c>
      <c r="J181" s="16">
        <f>VLOOKUP($C181,'Growth rate'!$B$3:$T$93,3,FALSE)*VLOOKUP($E181,BY_RES_Demand_Drivers!$A$5:$I$100,7,FALSE)</f>
        <v>53.135021319776797</v>
      </c>
      <c r="K181" s="16">
        <f>VLOOKUP($C181,'Growth rate'!$B$3:$T$93,3,FALSE)*VLOOKUP($E181,BY_RES_Demand_Drivers!$A$5:$I$100,8,FALSE)</f>
        <v>0.7036338545984514</v>
      </c>
      <c r="L181" s="16">
        <f>VLOOKUP($C181,'Growth rate'!$B$3:$T$93,3,FALSE)*VLOOKUP($E181,BY_RES_Demand_Drivers!$A$5:$I$100,9,FALSE)</f>
        <v>2.2257371634016674</v>
      </c>
      <c r="M181" s="49">
        <f t="shared" si="14"/>
        <v>0.82499999999999996</v>
      </c>
    </row>
    <row r="182" spans="2:13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 t="shared" si="10"/>
        <v>43.862960099475742</v>
      </c>
      <c r="G182" s="16">
        <f t="shared" si="11"/>
        <v>0.58084974697102165</v>
      </c>
      <c r="H182" s="16">
        <f t="shared" si="12"/>
        <v>1.8373460283880763</v>
      </c>
      <c r="J182" s="16">
        <f>VLOOKUP($C182,'Growth rate'!$B$3:$T$93,3,FALSE)*VLOOKUP($E182,BY_RES_Demand_Drivers!$A$5:$I$100,7,FALSE)</f>
        <v>53.985181660893225</v>
      </c>
      <c r="K182" s="16">
        <f>VLOOKUP($C182,'Growth rate'!$B$3:$T$93,3,FALSE)*VLOOKUP($E182,BY_RES_Demand_Drivers!$A$5:$I$100,8,FALSE)</f>
        <v>0.7148919962720266</v>
      </c>
      <c r="L182" s="16">
        <f>VLOOKUP($C182,'Growth rate'!$B$3:$T$93,3,FALSE)*VLOOKUP($E182,BY_RES_Demand_Drivers!$A$5:$I$100,9,FALSE)</f>
        <v>2.2613489580160939</v>
      </c>
      <c r="M182" s="49">
        <f t="shared" si="14"/>
        <v>0.8125</v>
      </c>
    </row>
    <row r="183" spans="2:13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 t="shared" si="10"/>
        <v>43.87915565397401</v>
      </c>
      <c r="G183" s="16">
        <f t="shared" si="11"/>
        <v>0.5810642145699032</v>
      </c>
      <c r="H183" s="16">
        <f t="shared" si="12"/>
        <v>1.8380244330754811</v>
      </c>
      <c r="J183" s="16">
        <f>VLOOKUP($C183,'Growth rate'!$B$3:$T$93,3,FALSE)*VLOOKUP($E183,BY_RES_Demand_Drivers!$A$5:$I$100,7,FALSE)</f>
        <v>54.84894456746752</v>
      </c>
      <c r="K183" s="16">
        <f>VLOOKUP($C183,'Growth rate'!$B$3:$T$93,3,FALSE)*VLOOKUP($E183,BY_RES_Demand_Drivers!$A$5:$I$100,8,FALSE)</f>
        <v>0.726330268212379</v>
      </c>
      <c r="L183" s="16">
        <f>VLOOKUP($C183,'Growth rate'!$B$3:$T$93,3,FALSE)*VLOOKUP($E183,BY_RES_Demand_Drivers!$A$5:$I$100,9,FALSE)</f>
        <v>2.2975305413443516</v>
      </c>
      <c r="M183" s="49">
        <f t="shared" si="14"/>
        <v>0.79999999999999993</v>
      </c>
    </row>
    <row r="184" spans="2:13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 t="shared" si="10"/>
        <v>43.88464054843076</v>
      </c>
      <c r="G184" s="16">
        <f t="shared" si="11"/>
        <v>0.58113684759672446</v>
      </c>
      <c r="H184" s="16">
        <f t="shared" si="12"/>
        <v>1.8382541861296158</v>
      </c>
      <c r="J184" s="16">
        <f>VLOOKUP($C184,'Growth rate'!$B$3:$T$93,3,FALSE)*VLOOKUP($E184,BY_RES_Demand_Drivers!$A$5:$I$100,7,FALSE)</f>
        <v>55.726527680547001</v>
      </c>
      <c r="K184" s="16">
        <f>VLOOKUP($C184,'Growth rate'!$B$3:$T$93,3,FALSE)*VLOOKUP($E184,BY_RES_Demand_Drivers!$A$5:$I$100,8,FALSE)</f>
        <v>0.73795155250377709</v>
      </c>
      <c r="L184" s="16">
        <f>VLOOKUP($C184,'Growth rate'!$B$3:$T$93,3,FALSE)*VLOOKUP($E184,BY_RES_Demand_Drivers!$A$5:$I$100,9,FALSE)</f>
        <v>2.3342910300058612</v>
      </c>
      <c r="M184" s="49">
        <f t="shared" si="14"/>
        <v>0.78749999999999998</v>
      </c>
    </row>
    <row r="185" spans="2:13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 t="shared" si="10"/>
        <v>43.879067895662708</v>
      </c>
      <c r="G185" s="16">
        <f t="shared" si="11"/>
        <v>0.58106305244147405</v>
      </c>
      <c r="H185" s="16">
        <f t="shared" si="12"/>
        <v>1.8380207570266152</v>
      </c>
      <c r="J185" s="16">
        <f>VLOOKUP($C185,'Growth rate'!$B$3:$T$93,3,FALSE)*VLOOKUP($E185,BY_RES_Demand_Drivers!$A$5:$I$100,7,FALSE)</f>
        <v>56.618152123435756</v>
      </c>
      <c r="K185" s="16">
        <f>VLOOKUP($C185,'Growth rate'!$B$3:$T$93,3,FALSE)*VLOOKUP($E185,BY_RES_Demand_Drivers!$A$5:$I$100,8,FALSE)</f>
        <v>0.74975877734383756</v>
      </c>
      <c r="L185" s="16">
        <f>VLOOKUP($C185,'Growth rate'!$B$3:$T$93,3,FALSE)*VLOOKUP($E185,BY_RES_Demand_Drivers!$A$5:$I$100,9,FALSE)</f>
        <v>2.3716396864859552</v>
      </c>
      <c r="M185" s="49">
        <f t="shared" si="14"/>
        <v>0.77499999999999991</v>
      </c>
    </row>
    <row r="186" spans="2:13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 t="shared" si="10"/>
        <v>43.862082450025675</v>
      </c>
      <c r="G186" s="16">
        <f t="shared" si="11"/>
        <v>0.58083812480827091</v>
      </c>
      <c r="H186" s="16">
        <f t="shared" si="12"/>
        <v>1.8373092651206691</v>
      </c>
      <c r="J186" s="16">
        <f>VLOOKUP($C186,'Growth rate'!$B$3:$T$93,3,FALSE)*VLOOKUP($E186,BY_RES_Demand_Drivers!$A$5:$I$100,7,FALSE)</f>
        <v>57.524042557410723</v>
      </c>
      <c r="K186" s="16">
        <f>VLOOKUP($C186,'Growth rate'!$B$3:$T$93,3,FALSE)*VLOOKUP($E186,BY_RES_Demand_Drivers!$A$5:$I$100,8,FALSE)</f>
        <v>0.76175491778133897</v>
      </c>
      <c r="L186" s="16">
        <f>VLOOKUP($C186,'Growth rate'!$B$3:$T$93,3,FALSE)*VLOOKUP($E186,BY_RES_Demand_Drivers!$A$5:$I$100,9,FALSE)</f>
        <v>2.4095859214697302</v>
      </c>
      <c r="M186" s="49">
        <f t="shared" si="14"/>
        <v>0.76249999999999996</v>
      </c>
    </row>
    <row r="187" spans="2:13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 t="shared" si="10"/>
        <v>43.833320428746973</v>
      </c>
      <c r="G187" s="16">
        <f t="shared" si="11"/>
        <v>0.58045724734938031</v>
      </c>
      <c r="H187" s="16">
        <f t="shared" si="12"/>
        <v>1.8361044721599347</v>
      </c>
      <c r="J187" s="16">
        <f>VLOOKUP($C187,'Growth rate'!$B$3:$T$93,3,FALSE)*VLOOKUP($E187,BY_RES_Demand_Drivers!$A$5:$I$100,7,FALSE)</f>
        <v>58.444427238329297</v>
      </c>
      <c r="K187" s="16">
        <f>VLOOKUP($C187,'Growth rate'!$B$3:$T$93,3,FALSE)*VLOOKUP($E187,BY_RES_Demand_Drivers!$A$5:$I$100,8,FALSE)</f>
        <v>0.77394299646584042</v>
      </c>
      <c r="L187" s="16">
        <f>VLOOKUP($C187,'Growth rate'!$B$3:$T$93,3,FALSE)*VLOOKUP($E187,BY_RES_Demand_Drivers!$A$5:$I$100,9,FALSE)</f>
        <v>2.4481392962132462</v>
      </c>
      <c r="M187" s="49">
        <f t="shared" si="14"/>
        <v>0.75</v>
      </c>
    </row>
    <row r="188" spans="2:13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 t="shared" si="10"/>
        <v>43.79240932968014</v>
      </c>
      <c r="G188" s="16">
        <f t="shared" si="11"/>
        <v>0.57991548725185416</v>
      </c>
      <c r="H188" s="16">
        <f t="shared" si="12"/>
        <v>1.8343907746525852</v>
      </c>
      <c r="J188" s="16">
        <f>VLOOKUP($C188,'Growth rate'!$B$3:$T$93,3,FALSE)*VLOOKUP($E188,BY_RES_Demand_Drivers!$A$5:$I$100,7,FALSE)</f>
        <v>59.379538074142566</v>
      </c>
      <c r="K188" s="16">
        <f>VLOOKUP($C188,'Growth rate'!$B$3:$T$93,3,FALSE)*VLOOKUP($E188,BY_RES_Demand_Drivers!$A$5:$I$100,8,FALSE)</f>
        <v>0.78632608440929386</v>
      </c>
      <c r="L188" s="16">
        <f>VLOOKUP($C188,'Growth rate'!$B$3:$T$93,3,FALSE)*VLOOKUP($E188,BY_RES_Demand_Drivers!$A$5:$I$100,9,FALSE)</f>
        <v>2.487309524952658</v>
      </c>
      <c r="M188" s="49">
        <f t="shared" si="14"/>
        <v>0.73749999999999993</v>
      </c>
    </row>
    <row r="189" spans="2:13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 t="shared" si="10"/>
        <v>43.738967745413412</v>
      </c>
      <c r="G189" s="16">
        <f t="shared" si="11"/>
        <v>0.57920779377588583</v>
      </c>
      <c r="H189" s="16">
        <f t="shared" si="12"/>
        <v>1.8321521960801279</v>
      </c>
      <c r="J189" s="16">
        <f>VLOOKUP($C189,'Growth rate'!$B$3:$T$93,3,FALSE)*VLOOKUP($E189,BY_RES_Demand_Drivers!$A$5:$I$100,7,FALSE)</f>
        <v>60.329610683328845</v>
      </c>
      <c r="K189" s="16">
        <f>VLOOKUP($C189,'Growth rate'!$B$3:$T$93,3,FALSE)*VLOOKUP($E189,BY_RES_Demand_Drivers!$A$5:$I$100,8,FALSE)</f>
        <v>0.79890730175984248</v>
      </c>
      <c r="L189" s="16">
        <f>VLOOKUP($C189,'Growth rate'!$B$3:$T$93,3,FALSE)*VLOOKUP($E189,BY_RES_Demand_Drivers!$A$5:$I$100,9,FALSE)</f>
        <v>2.5271064773519005</v>
      </c>
      <c r="M189" s="49">
        <f t="shared" si="14"/>
        <v>0.72499999999999998</v>
      </c>
    </row>
    <row r="190" spans="2:13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 t="shared" si="10"/>
        <v>43.672605173661751</v>
      </c>
      <c r="G190" s="16">
        <f t="shared" si="11"/>
        <v>0.57832899574394991</v>
      </c>
      <c r="H190" s="16">
        <f t="shared" si="12"/>
        <v>1.8293723789550407</v>
      </c>
      <c r="J190" s="16">
        <f>VLOOKUP($C190,'Growth rate'!$B$3:$T$93,3,FALSE)*VLOOKUP($E190,BY_RES_Demand_Drivers!$A$5:$I$100,7,FALSE)</f>
        <v>61.29488445426211</v>
      </c>
      <c r="K190" s="16">
        <f>VLOOKUP($C190,'Growth rate'!$B$3:$T$93,3,FALSE)*VLOOKUP($E190,BY_RES_Demand_Drivers!$A$5:$I$100,8,FALSE)</f>
        <v>0.81168981858800004</v>
      </c>
      <c r="L190" s="16">
        <f>VLOOKUP($C190,'Growth rate'!$B$3:$T$93,3,FALSE)*VLOOKUP($E190,BY_RES_Demand_Drivers!$A$5:$I$100,9,FALSE)</f>
        <v>2.5675401809895311</v>
      </c>
      <c r="M190" s="49">
        <f t="shared" si="14"/>
        <v>0.71249999999999991</v>
      </c>
    </row>
    <row r="191" spans="2:13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 t="shared" si="10"/>
        <v>43.592921823871215</v>
      </c>
      <c r="G191" s="16">
        <f t="shared" si="11"/>
        <v>0.57727379897978559</v>
      </c>
      <c r="H191" s="16">
        <f t="shared" si="12"/>
        <v>1.8260345767197543</v>
      </c>
      <c r="J191" s="16">
        <f>VLOOKUP($C191,'Growth rate'!$B$3:$T$93,3,FALSE)*VLOOKUP($E191,BY_RES_Demand_Drivers!$A$5:$I$100,7,FALSE)</f>
        <v>62.27560260553031</v>
      </c>
      <c r="K191" s="16">
        <f>VLOOKUP($C191,'Growth rate'!$B$3:$T$93,3,FALSE)*VLOOKUP($E191,BY_RES_Demand_Drivers!$A$5:$I$100,8,FALSE)</f>
        <v>0.82467685568540805</v>
      </c>
      <c r="L191" s="16">
        <f>VLOOKUP($C191,'Growth rate'!$B$3:$T$93,3,FALSE)*VLOOKUP($E191,BY_RES_Demand_Drivers!$A$5:$I$100,9,FALSE)</f>
        <v>2.6086208238853636</v>
      </c>
      <c r="M191" s="49">
        <f t="shared" si="14"/>
        <v>0.7</v>
      </c>
    </row>
    <row r="192" spans="2:13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 t="shared" si="10"/>
        <v>43.499508419962922</v>
      </c>
      <c r="G192" s="16">
        <f t="shared" si="11"/>
        <v>0.57603678369625755</v>
      </c>
      <c r="H192" s="16">
        <f t="shared" si="12"/>
        <v>1.8221216454839266</v>
      </c>
      <c r="J192" s="16">
        <f>VLOOKUP($C192,'Growth rate'!$B$3:$T$93,3,FALSE)*VLOOKUP($E192,BY_RES_Demand_Drivers!$A$5:$I$100,7,FALSE)</f>
        <v>63.272012247218797</v>
      </c>
      <c r="K192" s="16">
        <f>VLOOKUP($C192,'Growth rate'!$B$3:$T$93,3,FALSE)*VLOOKUP($E192,BY_RES_Demand_Drivers!$A$5:$I$100,8,FALSE)</f>
        <v>0.83787168537637469</v>
      </c>
      <c r="L192" s="16">
        <f>VLOOKUP($C192,'Growth rate'!$B$3:$T$93,3,FALSE)*VLOOKUP($E192,BY_RES_Demand_Drivers!$A$5:$I$100,9,FALSE)</f>
        <v>2.6503587570675298</v>
      </c>
      <c r="M192" s="49">
        <f t="shared" si="14"/>
        <v>0.6875</v>
      </c>
    </row>
    <row r="193" spans="2:13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 t="shared" si="10"/>
        <v>43.391945999142649</v>
      </c>
      <c r="G193" s="16">
        <f t="shared" si="11"/>
        <v>0.57461240183111773</v>
      </c>
      <c r="H193" s="16">
        <f t="shared" si="12"/>
        <v>1.8176160355969118</v>
      </c>
      <c r="J193" s="16">
        <f>VLOOKUP($C193,'Growth rate'!$B$3:$T$93,3,FALSE)*VLOOKUP($E193,BY_RES_Demand_Drivers!$A$5:$I$100,7,FALSE)</f>
        <v>64.284364443174297</v>
      </c>
      <c r="K193" s="16">
        <f>VLOOKUP($C193,'Growth rate'!$B$3:$T$93,3,FALSE)*VLOOKUP($E193,BY_RES_Demand_Drivers!$A$5:$I$100,8,FALSE)</f>
        <v>0.85127763234239673</v>
      </c>
      <c r="L193" s="16">
        <f>VLOOKUP($C193,'Growth rate'!$B$3:$T$93,3,FALSE)*VLOOKUP($E193,BY_RES_Demand_Drivers!$A$5:$I$100,9,FALSE)</f>
        <v>2.6927644971806104</v>
      </c>
      <c r="M193" s="49">
        <f t="shared" si="14"/>
        <v>0.67499999999999993</v>
      </c>
    </row>
    <row r="194" spans="2:13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 t="shared" si="10"/>
        <v>43.269805706700623</v>
      </c>
      <c r="G194" s="16">
        <f t="shared" si="11"/>
        <v>0.57299497432966728</v>
      </c>
      <c r="H194" s="16">
        <f t="shared" si="12"/>
        <v>1.8124997830522689</v>
      </c>
      <c r="J194" s="16">
        <f>VLOOKUP($C194,'Growth rate'!$B$3:$T$93,3,FALSE)*VLOOKUP($E194,BY_RES_Demand_Drivers!$A$5:$I$100,7,FALSE)</f>
        <v>65.312914274265097</v>
      </c>
      <c r="K194" s="16">
        <f>VLOOKUP($C194,'Growth rate'!$B$3:$T$93,3,FALSE)*VLOOKUP($E194,BY_RES_Demand_Drivers!$A$5:$I$100,8,FALSE)</f>
        <v>0.8648980744598751</v>
      </c>
      <c r="L194" s="16">
        <f>VLOOKUP($C194,'Growth rate'!$B$3:$T$93,3,FALSE)*VLOOKUP($E194,BY_RES_Demand_Drivers!$A$5:$I$100,9,FALSE)</f>
        <v>2.7358487291355003</v>
      </c>
      <c r="M194" s="49">
        <f t="shared" si="14"/>
        <v>0.66249999999999998</v>
      </c>
    </row>
    <row r="195" spans="2:13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 t="shared" si="10"/>
        <v>43.132648586724663</v>
      </c>
      <c r="G195" s="16">
        <f t="shared" si="11"/>
        <v>0.57117868837330144</v>
      </c>
      <c r="H195" s="16">
        <f t="shared" si="12"/>
        <v>1.8067545007210843</v>
      </c>
      <c r="J195" s="16">
        <f>VLOOKUP($C195,'Growth rate'!$B$3:$T$93,3,FALSE)*VLOOKUP($E195,BY_RES_Demand_Drivers!$A$5:$I$100,7,FALSE)</f>
        <v>66.357920902653333</v>
      </c>
      <c r="K195" s="16">
        <f>VLOOKUP($C195,'Growth rate'!$B$3:$T$93,3,FALSE)*VLOOKUP($E195,BY_RES_Demand_Drivers!$A$5:$I$100,8,FALSE)</f>
        <v>0.87873644365123316</v>
      </c>
      <c r="L195" s="16">
        <f>VLOOKUP($C195,'Growth rate'!$B$3:$T$93,3,FALSE)*VLOOKUP($E195,BY_RES_Demand_Drivers!$A$5:$I$100,9,FALSE)</f>
        <v>2.7796223088016685</v>
      </c>
      <c r="M195" s="49">
        <f t="shared" si="14"/>
        <v>0.64999999999999991</v>
      </c>
    </row>
    <row r="196" spans="2:13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 t="shared" si="10"/>
        <v>42.980025368648562</v>
      </c>
      <c r="G196" s="16">
        <f t="shared" si="11"/>
        <v>0.56915759455290371</v>
      </c>
      <c r="H196" s="16">
        <f t="shared" si="12"/>
        <v>1.8003613694108405</v>
      </c>
      <c r="J196" s="16">
        <f>VLOOKUP($C196,'Growth rate'!$B$3:$T$93,3,FALSE)*VLOOKUP($E196,BY_RES_Demand_Drivers!$A$5:$I$100,7,FALSE)</f>
        <v>67.419647637095792</v>
      </c>
      <c r="K196" s="16">
        <f>VLOOKUP($C196,'Growth rate'!$B$3:$T$93,3,FALSE)*VLOOKUP($E196,BY_RES_Demand_Drivers!$A$5:$I$100,8,FALSE)</f>
        <v>0.89279622674965298</v>
      </c>
      <c r="L196" s="16">
        <f>VLOOKUP($C196,'Growth rate'!$B$3:$T$93,3,FALSE)*VLOOKUP($E196,BY_RES_Demand_Drivers!$A$5:$I$100,9,FALSE)</f>
        <v>2.8240962657424951</v>
      </c>
      <c r="M196" s="49">
        <f t="shared" si="14"/>
        <v>0.63749999999999996</v>
      </c>
    </row>
    <row r="197" spans="2:13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 t="shared" ref="F197:F260" si="15">J197*$M197</f>
        <v>42.811476249555831</v>
      </c>
      <c r="G197" s="16">
        <f t="shared" ref="G197:G260" si="16">K197*$M197</f>
        <v>0.56692560398602965</v>
      </c>
      <c r="H197" s="16">
        <f t="shared" ref="H197:H260" si="17">L197*$M197</f>
        <v>1.7933011287464846</v>
      </c>
      <c r="J197" s="16">
        <f>VLOOKUP($C197,'Growth rate'!$B$3:$T$93,3,FALSE)*VLOOKUP($E197,BY_RES_Demand_Drivers!$A$5:$I$100,7,FALSE)</f>
        <v>68.49836199928933</v>
      </c>
      <c r="K197" s="16">
        <f>VLOOKUP($C197,'Growth rate'!$B$3:$T$93,3,FALSE)*VLOOKUP($E197,BY_RES_Demand_Drivers!$A$5:$I$100,8,FALSE)</f>
        <v>0.90708096637764746</v>
      </c>
      <c r="L197" s="16">
        <f>VLOOKUP($C197,'Growth rate'!$B$3:$T$93,3,FALSE)*VLOOKUP($E197,BY_RES_Demand_Drivers!$A$5:$I$100,9,FALSE)</f>
        <v>2.8692818059943752</v>
      </c>
      <c r="M197" s="49">
        <f t="shared" si="14"/>
        <v>0.625</v>
      </c>
    </row>
    <row r="198" spans="2:13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 t="shared" si="15"/>
        <v>42.626530672157749</v>
      </c>
      <c r="G198" s="16">
        <f t="shared" si="16"/>
        <v>0.56447648537680994</v>
      </c>
      <c r="H198" s="16">
        <f t="shared" si="17"/>
        <v>1.7855540678702997</v>
      </c>
      <c r="J198" s="16">
        <f>VLOOKUP($C198,'Growth rate'!$B$3:$T$93,3,FALSE)*VLOOKUP($E198,BY_RES_Demand_Drivers!$A$5:$I$100,7,FALSE)</f>
        <v>69.59433579127797</v>
      </c>
      <c r="K198" s="16">
        <f>VLOOKUP($C198,'Growth rate'!$B$3:$T$93,3,FALSE)*VLOOKUP($E198,BY_RES_Demand_Drivers!$A$5:$I$100,8,FALSE)</f>
        <v>0.92159426183968984</v>
      </c>
      <c r="L198" s="16">
        <f>VLOOKUP($C198,'Growth rate'!$B$3:$T$93,3,FALSE)*VLOOKUP($E198,BY_RES_Demand_Drivers!$A$5:$I$100,9,FALSE)</f>
        <v>2.9151903148902854</v>
      </c>
      <c r="M198" s="49">
        <f t="shared" si="14"/>
        <v>0.61249999999999993</v>
      </c>
    </row>
    <row r="199" spans="2:13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 t="shared" si="15"/>
        <v>42.424707098363051</v>
      </c>
      <c r="G199" s="16">
        <f t="shared" si="16"/>
        <v>0.5618038620174749</v>
      </c>
      <c r="H199" s="16">
        <f t="shared" si="17"/>
        <v>1.777100015957118</v>
      </c>
      <c r="J199" s="16">
        <f>VLOOKUP($C199,'Growth rate'!$B$3:$T$93,3,FALSE)*VLOOKUP($E199,BY_RES_Demand_Drivers!$A$5:$I$100,7,FALSE)</f>
        <v>70.707845163938416</v>
      </c>
      <c r="K199" s="16">
        <f>VLOOKUP($C199,'Growth rate'!$B$3:$T$93,3,FALSE)*VLOOKUP($E199,BY_RES_Demand_Drivers!$A$5:$I$100,8,FALSE)</f>
        <v>0.93633977002912494</v>
      </c>
      <c r="L199" s="16">
        <f>VLOOKUP($C199,'Growth rate'!$B$3:$T$93,3,FALSE)*VLOOKUP($E199,BY_RES_Demand_Drivers!$A$5:$I$100,9,FALSE)</f>
        <v>2.96183335992853</v>
      </c>
      <c r="M199" s="49">
        <f t="shared" si="14"/>
        <v>0.6</v>
      </c>
    </row>
    <row r="200" spans="2:13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 t="shared" si="15"/>
        <v>43.103502411936859</v>
      </c>
      <c r="G200" s="16">
        <f t="shared" si="16"/>
        <v>0.57079272380975443</v>
      </c>
      <c r="H200" s="16">
        <f t="shared" si="17"/>
        <v>1.8055336162124318</v>
      </c>
      <c r="J200" s="16">
        <f>VLOOKUP($C200,'Growth rate'!$B$3:$T$93,3,FALSE)*VLOOKUP($E200,BY_RES_Demand_Drivers!$A$5:$I$100,7,FALSE)</f>
        <v>71.839170686561431</v>
      </c>
      <c r="K200" s="16">
        <f>VLOOKUP($C200,'Growth rate'!$B$3:$T$93,3,FALSE)*VLOOKUP($E200,BY_RES_Demand_Drivers!$A$5:$I$100,8,FALSE)</f>
        <v>0.95132120634959083</v>
      </c>
      <c r="L200" s="16">
        <f>VLOOKUP($C200,'Growth rate'!$B$3:$T$93,3,FALSE)*VLOOKUP($E200,BY_RES_Demand_Drivers!$A$5:$I$100,9,FALSE)</f>
        <v>3.0092226936873865</v>
      </c>
      <c r="M200" s="49">
        <f t="shared" si="14"/>
        <v>0.6</v>
      </c>
    </row>
    <row r="201" spans="2:13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 t="shared" si="15"/>
        <v>43.793158450527848</v>
      </c>
      <c r="G201" s="16">
        <f t="shared" si="16"/>
        <v>0.57992540739071063</v>
      </c>
      <c r="H201" s="16">
        <f t="shared" si="17"/>
        <v>1.8344221540718308</v>
      </c>
      <c r="J201" s="16">
        <f>VLOOKUP($C201,'Growth rate'!$B$3:$T$93,3,FALSE)*VLOOKUP($E201,BY_RES_Demand_Drivers!$A$5:$I$100,7,FALSE)</f>
        <v>72.988597417546416</v>
      </c>
      <c r="K201" s="16">
        <f>VLOOKUP($C201,'Growth rate'!$B$3:$T$93,3,FALSE)*VLOOKUP($E201,BY_RES_Demand_Drivers!$A$5:$I$100,8,FALSE)</f>
        <v>0.96654234565118435</v>
      </c>
      <c r="L201" s="16">
        <f>VLOOKUP($C201,'Growth rate'!$B$3:$T$93,3,FALSE)*VLOOKUP($E201,BY_RES_Demand_Drivers!$A$5:$I$100,9,FALSE)</f>
        <v>3.0573702567863847</v>
      </c>
      <c r="M201" s="49">
        <f t="shared" si="14"/>
        <v>0.6</v>
      </c>
    </row>
    <row r="202" spans="2:13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 t="shared" si="15"/>
        <v>44.493848985736292</v>
      </c>
      <c r="G202" s="16">
        <f t="shared" si="16"/>
        <v>0.58920421390896194</v>
      </c>
      <c r="H202" s="16">
        <f t="shared" si="17"/>
        <v>1.8637729085369803</v>
      </c>
      <c r="J202" s="16">
        <f>VLOOKUP($C202,'Growth rate'!$B$3:$T$93,3,FALSE)*VLOOKUP($E202,BY_RES_Demand_Drivers!$A$5:$I$100,7,FALSE)</f>
        <v>74.156414976227154</v>
      </c>
      <c r="K202" s="16">
        <f>VLOOKUP($C202,'Growth rate'!$B$3:$T$93,3,FALSE)*VLOOKUP($E202,BY_RES_Demand_Drivers!$A$5:$I$100,8,FALSE)</f>
        <v>0.98200702318160327</v>
      </c>
      <c r="L202" s="16">
        <f>VLOOKUP($C202,'Growth rate'!$B$3:$T$93,3,FALSE)*VLOOKUP($E202,BY_RES_Demand_Drivers!$A$5:$I$100,9,FALSE)</f>
        <v>3.1062881808949672</v>
      </c>
      <c r="M202" s="49">
        <f t="shared" si="14"/>
        <v>0.6</v>
      </c>
    </row>
    <row r="203" spans="2:13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 t="shared" si="15"/>
        <v>45.205750569508069</v>
      </c>
      <c r="G203" s="16">
        <f t="shared" si="16"/>
        <v>0.59863148133150534</v>
      </c>
      <c r="H203" s="16">
        <f t="shared" si="17"/>
        <v>1.8935932750735718</v>
      </c>
      <c r="J203" s="16">
        <f>VLOOKUP($C203,'Growth rate'!$B$3:$T$93,3,FALSE)*VLOOKUP($E203,BY_RES_Demand_Drivers!$A$5:$I$100,7,FALSE)</f>
        <v>75.342917615846787</v>
      </c>
      <c r="K203" s="16">
        <f>VLOOKUP($C203,'Growth rate'!$B$3:$T$93,3,FALSE)*VLOOKUP($E203,BY_RES_Demand_Drivers!$A$5:$I$100,8,FALSE)</f>
        <v>0.99771913555250902</v>
      </c>
      <c r="L203" s="16">
        <f>VLOOKUP($C203,'Growth rate'!$B$3:$T$93,3,FALSE)*VLOOKUP($E203,BY_RES_Demand_Drivers!$A$5:$I$100,9,FALSE)</f>
        <v>3.1559887917892864</v>
      </c>
      <c r="M203" s="49">
        <f t="shared" si="14"/>
        <v>0.6</v>
      </c>
    </row>
    <row r="204" spans="2:13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 t="shared" si="15"/>
        <v>45.929042578620198</v>
      </c>
      <c r="G204" s="16">
        <f t="shared" si="16"/>
        <v>0.60820958503280942</v>
      </c>
      <c r="H204" s="16">
        <f t="shared" si="17"/>
        <v>1.9238907674747487</v>
      </c>
      <c r="J204" s="16">
        <f>VLOOKUP($C204,'Growth rate'!$B$3:$T$93,3,FALSE)*VLOOKUP($E204,BY_RES_Demand_Drivers!$A$5:$I$100,7,FALSE)</f>
        <v>76.54840429770033</v>
      </c>
      <c r="K204" s="16">
        <f>VLOOKUP($C204,'Growth rate'!$B$3:$T$93,3,FALSE)*VLOOKUP($E204,BY_RES_Demand_Drivers!$A$5:$I$100,8,FALSE)</f>
        <v>1.0136826417213491</v>
      </c>
      <c r="L204" s="16">
        <f>VLOOKUP($C204,'Growth rate'!$B$3:$T$93,3,FALSE)*VLOOKUP($E204,BY_RES_Demand_Drivers!$A$5:$I$100,9,FALSE)</f>
        <v>3.2064846124579147</v>
      </c>
      <c r="M204" s="49">
        <f t="shared" si="14"/>
        <v>0.6</v>
      </c>
    </row>
    <row r="205" spans="2:13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 t="shared" si="15"/>
        <v>46.663907259878123</v>
      </c>
      <c r="G205" s="16">
        <f t="shared" si="16"/>
        <v>0.61794093839333442</v>
      </c>
      <c r="H205" s="16">
        <f t="shared" si="17"/>
        <v>1.9546730197543449</v>
      </c>
      <c r="J205" s="16">
        <f>VLOOKUP($C205,'Growth rate'!$B$3:$T$93,3,FALSE)*VLOOKUP($E205,BY_RES_Demand_Drivers!$A$5:$I$100,7,FALSE)</f>
        <v>77.773178766463545</v>
      </c>
      <c r="K205" s="16">
        <f>VLOOKUP($C205,'Growth rate'!$B$3:$T$93,3,FALSE)*VLOOKUP($E205,BY_RES_Demand_Drivers!$A$5:$I$100,8,FALSE)</f>
        <v>1.0299015639888907</v>
      </c>
      <c r="L205" s="16">
        <f>VLOOKUP($C205,'Growth rate'!$B$3:$T$93,3,FALSE)*VLOOKUP($E205,BY_RES_Demand_Drivers!$A$5:$I$100,9,FALSE)</f>
        <v>3.2577883662572416</v>
      </c>
      <c r="M205" s="49">
        <f t="shared" si="14"/>
        <v>0.6</v>
      </c>
    </row>
    <row r="206" spans="2:13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 t="shared" si="15"/>
        <v>47.410529776036178</v>
      </c>
      <c r="G206" s="16">
        <f t="shared" si="16"/>
        <v>0.62782799340762774</v>
      </c>
      <c r="H206" s="16">
        <f t="shared" si="17"/>
        <v>1.9859477880704146</v>
      </c>
      <c r="J206" s="16">
        <f>VLOOKUP($C206,'Growth rate'!$B$3:$T$93,3,FALSE)*VLOOKUP($E206,BY_RES_Demand_Drivers!$A$5:$I$100,7,FALSE)</f>
        <v>79.017549626726961</v>
      </c>
      <c r="K206" s="16">
        <f>VLOOKUP($C206,'Growth rate'!$B$3:$T$93,3,FALSE)*VLOOKUP($E206,BY_RES_Demand_Drivers!$A$5:$I$100,8,FALSE)</f>
        <v>1.046379989012713</v>
      </c>
      <c r="L206" s="16">
        <f>VLOOKUP($C206,'Growth rate'!$B$3:$T$93,3,FALSE)*VLOOKUP($E206,BY_RES_Demand_Drivers!$A$5:$I$100,9,FALSE)</f>
        <v>3.3099129801173577</v>
      </c>
      <c r="M206" s="49">
        <f t="shared" si="14"/>
        <v>0.6</v>
      </c>
    </row>
    <row r="207" spans="2:13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 t="shared" si="15"/>
        <v>48.169098252452763</v>
      </c>
      <c r="G207" s="16">
        <f t="shared" si="16"/>
        <v>0.63787324130214984</v>
      </c>
      <c r="H207" s="16">
        <f t="shared" si="17"/>
        <v>2.0177229526795415</v>
      </c>
      <c r="J207" s="16">
        <f>VLOOKUP($C207,'Growth rate'!$B$3:$T$93,3,FALSE)*VLOOKUP($E207,BY_RES_Demand_Drivers!$A$5:$I$100,7,FALSE)</f>
        <v>80.281830420754602</v>
      </c>
      <c r="K207" s="16">
        <f>VLOOKUP($C207,'Growth rate'!$B$3:$T$93,3,FALSE)*VLOOKUP($E207,BY_RES_Demand_Drivers!$A$5:$I$100,8,FALSE)</f>
        <v>1.0631220688369165</v>
      </c>
      <c r="L207" s="16">
        <f>VLOOKUP($C207,'Growth rate'!$B$3:$T$93,3,FALSE)*VLOOKUP($E207,BY_RES_Demand_Drivers!$A$5:$I$100,9,FALSE)</f>
        <v>3.3628715877992357</v>
      </c>
      <c r="M207" s="49">
        <f t="shared" si="14"/>
        <v>0.6</v>
      </c>
    </row>
    <row r="208" spans="2:13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 t="shared" si="15"/>
        <v>48.939803824492003</v>
      </c>
      <c r="G208" s="16">
        <f t="shared" si="16"/>
        <v>0.64807921316298422</v>
      </c>
      <c r="H208" s="16">
        <f t="shared" si="17"/>
        <v>2.0500065199224138</v>
      </c>
      <c r="J208" s="16">
        <f>VLOOKUP($C208,'Growth rate'!$B$3:$T$93,3,FALSE)*VLOOKUP($E208,BY_RES_Demand_Drivers!$A$5:$I$100,7,FALSE)</f>
        <v>81.566339707486677</v>
      </c>
      <c r="K208" s="16">
        <f>VLOOKUP($C208,'Growth rate'!$B$3:$T$93,3,FALSE)*VLOOKUP($E208,BY_RES_Demand_Drivers!$A$5:$I$100,8,FALSE)</f>
        <v>1.080132021938307</v>
      </c>
      <c r="L208" s="16">
        <f>VLOOKUP($C208,'Growth rate'!$B$3:$T$93,3,FALSE)*VLOOKUP($E208,BY_RES_Demand_Drivers!$A$5:$I$100,9,FALSE)</f>
        <v>3.4166775332040231</v>
      </c>
      <c r="M208" s="49">
        <f t="shared" si="14"/>
        <v>0.6</v>
      </c>
    </row>
    <row r="209" spans="2:13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 t="shared" si="15"/>
        <v>49.722840685683877</v>
      </c>
      <c r="G209" s="16">
        <f t="shared" si="16"/>
        <v>0.65844848057359195</v>
      </c>
      <c r="H209" s="16">
        <f t="shared" si="17"/>
        <v>2.0828066242411722</v>
      </c>
      <c r="J209" s="16">
        <f>VLOOKUP($C209,'Growth rate'!$B$3:$T$93,3,FALSE)*VLOOKUP($E209,BY_RES_Demand_Drivers!$A$5:$I$100,7,FALSE)</f>
        <v>82.871401142806462</v>
      </c>
      <c r="K209" s="16">
        <f>VLOOKUP($C209,'Growth rate'!$B$3:$T$93,3,FALSE)*VLOOKUP($E209,BY_RES_Demand_Drivers!$A$5:$I$100,8,FALSE)</f>
        <v>1.09741413428932</v>
      </c>
      <c r="L209" s="16">
        <f>VLOOKUP($C209,'Growth rate'!$B$3:$T$93,3,FALSE)*VLOOKUP($E209,BY_RES_Demand_Drivers!$A$5:$I$100,9,FALSE)</f>
        <v>3.4713443737352874</v>
      </c>
      <c r="M209" s="49">
        <f t="shared" si="14"/>
        <v>0.6</v>
      </c>
    </row>
    <row r="210" spans="2:13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 t="shared" si="15"/>
        <v>50.518406136654811</v>
      </c>
      <c r="G210" s="16">
        <f t="shared" si="16"/>
        <v>0.66898365626276945</v>
      </c>
      <c r="H210" s="16">
        <f t="shared" si="17"/>
        <v>2.1161315302290311</v>
      </c>
      <c r="J210" s="16">
        <f>VLOOKUP($C210,'Growth rate'!$B$3:$T$93,3,FALSE)*VLOOKUP($E210,BY_RES_Demand_Drivers!$A$5:$I$100,7,FALSE)</f>
        <v>84.197343561091358</v>
      </c>
      <c r="K210" s="16">
        <f>VLOOKUP($C210,'Growth rate'!$B$3:$T$93,3,FALSE)*VLOOKUP($E210,BY_RES_Demand_Drivers!$A$5:$I$100,8,FALSE)</f>
        <v>1.1149727604379491</v>
      </c>
      <c r="L210" s="16">
        <f>VLOOKUP($C210,'Growth rate'!$B$3:$T$93,3,FALSE)*VLOOKUP($E210,BY_RES_Demand_Drivers!$A$5:$I$100,9,FALSE)</f>
        <v>3.5268858837150523</v>
      </c>
      <c r="M210" s="49">
        <f t="shared" si="14"/>
        <v>0.6</v>
      </c>
    </row>
    <row r="211" spans="2:13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 t="shared" si="15"/>
        <v>51.326700634841288</v>
      </c>
      <c r="G211" s="16">
        <f t="shared" si="16"/>
        <v>0.67968739476297368</v>
      </c>
      <c r="H211" s="16">
        <f t="shared" si="17"/>
        <v>2.1499896347126959</v>
      </c>
      <c r="J211" s="16">
        <f>VLOOKUP($C211,'Growth rate'!$B$3:$T$93,3,FALSE)*VLOOKUP($E211,BY_RES_Demand_Drivers!$A$5:$I$100,7,FALSE)</f>
        <v>85.544501058068818</v>
      </c>
      <c r="K211" s="16">
        <f>VLOOKUP($C211,'Growth rate'!$B$3:$T$93,3,FALSE)*VLOOKUP($E211,BY_RES_Demand_Drivers!$A$5:$I$100,8,FALSE)</f>
        <v>1.1328123246049562</v>
      </c>
      <c r="L211" s="16">
        <f>VLOOKUP($C211,'Growth rate'!$B$3:$T$93,3,FALSE)*VLOOKUP($E211,BY_RES_Demand_Drivers!$A$5:$I$100,9,FALSE)</f>
        <v>3.5833160578544931</v>
      </c>
      <c r="M211" s="49">
        <f t="shared" si="14"/>
        <v>0.6</v>
      </c>
    </row>
    <row r="212" spans="2:13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 t="shared" si="15"/>
        <v>52.147927844998755</v>
      </c>
      <c r="G212" s="16">
        <f t="shared" si="16"/>
        <v>0.69056239307918132</v>
      </c>
      <c r="H212" s="16">
        <f t="shared" si="17"/>
        <v>2.1843894688680989</v>
      </c>
      <c r="J212" s="16">
        <f>VLOOKUP($C212,'Growth rate'!$B$3:$T$93,3,FALSE)*VLOOKUP($E212,BY_RES_Demand_Drivers!$A$5:$I$100,7,FALSE)</f>
        <v>86.913213074997927</v>
      </c>
      <c r="K212" s="16">
        <f>VLOOKUP($C212,'Growth rate'!$B$3:$T$93,3,FALSE)*VLOOKUP($E212,BY_RES_Demand_Drivers!$A$5:$I$100,8,FALSE)</f>
        <v>1.1509373217986356</v>
      </c>
      <c r="L212" s="16">
        <f>VLOOKUP($C212,'Growth rate'!$B$3:$T$93,3,FALSE)*VLOOKUP($E212,BY_RES_Demand_Drivers!$A$5:$I$100,9,FALSE)</f>
        <v>3.6406491147801652</v>
      </c>
      <c r="M212" s="49">
        <f t="shared" si="14"/>
        <v>0.6</v>
      </c>
    </row>
    <row r="213" spans="2:13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 t="shared" si="15"/>
        <v>52.982294690518742</v>
      </c>
      <c r="G213" s="16">
        <f t="shared" si="16"/>
        <v>0.70161139136844841</v>
      </c>
      <c r="H213" s="16">
        <f t="shared" si="17"/>
        <v>2.2193397003699888</v>
      </c>
      <c r="J213" s="16">
        <f>VLOOKUP($C213,'Growth rate'!$B$3:$T$93,3,FALSE)*VLOOKUP($E213,BY_RES_Demand_Drivers!$A$5:$I$100,7,FALSE)</f>
        <v>88.303824484197904</v>
      </c>
      <c r="K213" s="16">
        <f>VLOOKUP($C213,'Growth rate'!$B$3:$T$93,3,FALSE)*VLOOKUP($E213,BY_RES_Demand_Drivers!$A$5:$I$100,8,FALSE)</f>
        <v>1.169352318947414</v>
      </c>
      <c r="L213" s="16">
        <f>VLOOKUP($C213,'Growth rate'!$B$3:$T$93,3,FALSE)*VLOOKUP($E213,BY_RES_Demand_Drivers!$A$5:$I$100,9,FALSE)</f>
        <v>3.6988995006166481</v>
      </c>
      <c r="M213" s="49">
        <f t="shared" si="14"/>
        <v>0.6</v>
      </c>
    </row>
    <row r="214" spans="2:13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 t="shared" si="15"/>
        <v>53.830011405567042</v>
      </c>
      <c r="G214" s="16">
        <f t="shared" si="16"/>
        <v>0.71283717363034349</v>
      </c>
      <c r="H214" s="16">
        <f t="shared" si="17"/>
        <v>2.2548491355759084</v>
      </c>
      <c r="J214" s="16">
        <f>VLOOKUP($C214,'Growth rate'!$B$3:$T$93,3,FALSE)*VLOOKUP($E214,BY_RES_Demand_Drivers!$A$5:$I$100,7,FALSE)</f>
        <v>89.716685675945072</v>
      </c>
      <c r="K214" s="16">
        <f>VLOOKUP($C214,'Growth rate'!$B$3:$T$93,3,FALSE)*VLOOKUP($E214,BY_RES_Demand_Drivers!$A$5:$I$100,8,FALSE)</f>
        <v>1.1880619560505725</v>
      </c>
      <c r="L214" s="16">
        <f>VLOOKUP($C214,'Growth rate'!$B$3:$T$93,3,FALSE)*VLOOKUP($E214,BY_RES_Demand_Drivers!$A$5:$I$100,9,FALSE)</f>
        <v>3.7580818926265143</v>
      </c>
      <c r="M214" s="49">
        <f t="shared" si="14"/>
        <v>0.6</v>
      </c>
    </row>
    <row r="215" spans="2:13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 t="shared" si="15"/>
        <v>54.691291588056117</v>
      </c>
      <c r="G215" s="16">
        <f t="shared" si="16"/>
        <v>0.72424256840842904</v>
      </c>
      <c r="H215" s="16">
        <f t="shared" si="17"/>
        <v>2.290926721745123</v>
      </c>
      <c r="J215" s="16">
        <f>VLOOKUP($C215,'Growth rate'!$B$3:$T$93,3,FALSE)*VLOOKUP($E215,BY_RES_Demand_Drivers!$A$5:$I$100,7,FALSE)</f>
        <v>91.1521526467602</v>
      </c>
      <c r="K215" s="16">
        <f>VLOOKUP($C215,'Growth rate'!$B$3:$T$93,3,FALSE)*VLOOKUP($E215,BY_RES_Demand_Drivers!$A$5:$I$100,8,FALSE)</f>
        <v>1.2070709473473817</v>
      </c>
      <c r="L215" s="16">
        <f>VLOOKUP($C215,'Growth rate'!$B$3:$T$93,3,FALSE)*VLOOKUP($E215,BY_RES_Demand_Drivers!$A$5:$I$100,9,FALSE)</f>
        <v>3.8182112029085387</v>
      </c>
      <c r="M215" s="49">
        <f t="shared" si="14"/>
        <v>0.6</v>
      </c>
    </row>
    <row r="216" spans="2:13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 t="shared" si="15"/>
        <v>55.566352253465006</v>
      </c>
      <c r="G216" s="16">
        <f t="shared" si="16"/>
        <v>0.73583044950296395</v>
      </c>
      <c r="H216" s="16">
        <f t="shared" si="17"/>
        <v>2.3275815492930452</v>
      </c>
      <c r="J216" s="16">
        <f>VLOOKUP($C216,'Growth rate'!$B$3:$T$93,3,FALSE)*VLOOKUP($E216,BY_RES_Demand_Drivers!$A$5:$I$100,7,FALSE)</f>
        <v>92.61058708910835</v>
      </c>
      <c r="K216" s="16">
        <f>VLOOKUP($C216,'Growth rate'!$B$3:$T$93,3,FALSE)*VLOOKUP($E216,BY_RES_Demand_Drivers!$A$5:$I$100,8,FALSE)</f>
        <v>1.2263840825049399</v>
      </c>
      <c r="L216" s="16">
        <f>VLOOKUP($C216,'Growth rate'!$B$3:$T$93,3,FALSE)*VLOOKUP($E216,BY_RES_Demand_Drivers!$A$5:$I$100,9,FALSE)</f>
        <v>3.8793025821550753</v>
      </c>
      <c r="M216" s="49">
        <f t="shared" si="14"/>
        <v>0.6</v>
      </c>
    </row>
    <row r="217" spans="2:13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 t="shared" si="15"/>
        <v>56.45541388952045</v>
      </c>
      <c r="G217" s="16">
        <f t="shared" si="16"/>
        <v>0.74760373669501123</v>
      </c>
      <c r="H217" s="16">
        <f t="shared" si="17"/>
        <v>2.364822854081734</v>
      </c>
      <c r="J217" s="16">
        <f>VLOOKUP($C217,'Growth rate'!$B$3:$T$93,3,FALSE)*VLOOKUP($E217,BY_RES_Demand_Drivers!$A$5:$I$100,7,FALSE)</f>
        <v>94.092356482534086</v>
      </c>
      <c r="K217" s="16">
        <f>VLOOKUP($C217,'Growth rate'!$B$3:$T$93,3,FALSE)*VLOOKUP($E217,BY_RES_Demand_Drivers!$A$5:$I$100,8,FALSE)</f>
        <v>1.2460062278250188</v>
      </c>
      <c r="L217" s="16">
        <f>VLOOKUP($C217,'Growth rate'!$B$3:$T$93,3,FALSE)*VLOOKUP($E217,BY_RES_Demand_Drivers!$A$5:$I$100,9,FALSE)</f>
        <v>3.9413714234695565</v>
      </c>
      <c r="M217" s="49">
        <f t="shared" si="14"/>
        <v>0.6</v>
      </c>
    </row>
    <row r="218" spans="2:13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 t="shared" si="15"/>
        <v>57.35870051175278</v>
      </c>
      <c r="G218" s="16">
        <f t="shared" si="16"/>
        <v>0.75956539648213139</v>
      </c>
      <c r="H218" s="16">
        <f t="shared" si="17"/>
        <v>2.4026600197470418</v>
      </c>
      <c r="J218" s="16">
        <f>VLOOKUP($C218,'Growth rate'!$B$3:$T$93,3,FALSE)*VLOOKUP($E218,BY_RES_Demand_Drivers!$A$5:$I$100,7,FALSE)</f>
        <v>95.59783418625463</v>
      </c>
      <c r="K218" s="16">
        <f>VLOOKUP($C218,'Growth rate'!$B$3:$T$93,3,FALSE)*VLOOKUP($E218,BY_RES_Demand_Drivers!$A$5:$I$100,8,FALSE)</f>
        <v>1.2659423274702191</v>
      </c>
      <c r="L218" s="16">
        <f>VLOOKUP($C218,'Growth rate'!$B$3:$T$93,3,FALSE)*VLOOKUP($E218,BY_RES_Demand_Drivers!$A$5:$I$100,9,FALSE)</f>
        <v>4.0044333662450695</v>
      </c>
      <c r="M218" s="49">
        <f t="shared" si="14"/>
        <v>0.6</v>
      </c>
    </row>
    <row r="219" spans="2:13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 t="shared" si="15"/>
        <v>58.276439719940825</v>
      </c>
      <c r="G219" s="16">
        <f t="shared" si="16"/>
        <v>0.77171844282584556</v>
      </c>
      <c r="H219" s="16">
        <f t="shared" si="17"/>
        <v>2.4411025800629944</v>
      </c>
      <c r="J219" s="16">
        <f>VLOOKUP($C219,'Growth rate'!$B$3:$T$93,3,FALSE)*VLOOKUP($E219,BY_RES_Demand_Drivers!$A$5:$I$100,7,FALSE)</f>
        <v>97.127399533234708</v>
      </c>
      <c r="K219" s="16">
        <f>VLOOKUP($C219,'Growth rate'!$B$3:$T$93,3,FALSE)*VLOOKUP($E219,BY_RES_Demand_Drivers!$A$5:$I$100,8,FALSE)</f>
        <v>1.2861974047097426</v>
      </c>
      <c r="L219" s="16">
        <f>VLOOKUP($C219,'Growth rate'!$B$3:$T$93,3,FALSE)*VLOOKUP($E219,BY_RES_Demand_Drivers!$A$5:$I$100,9,FALSE)</f>
        <v>4.0685043001049905</v>
      </c>
      <c r="M219" s="49">
        <f t="shared" si="14"/>
        <v>0.6</v>
      </c>
    </row>
    <row r="220" spans="2:13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 t="shared" si="15"/>
        <v>59.208862755459876</v>
      </c>
      <c r="G220" s="16">
        <f t="shared" si="16"/>
        <v>0.78406593791105905</v>
      </c>
      <c r="H220" s="16">
        <f t="shared" si="17"/>
        <v>2.4801602213440019</v>
      </c>
      <c r="J220" s="16">
        <f>VLOOKUP($C220,'Growth rate'!$B$3:$T$93,3,FALSE)*VLOOKUP($E220,BY_RES_Demand_Drivers!$A$5:$I$100,7,FALSE)</f>
        <v>98.68143792576646</v>
      </c>
      <c r="K220" s="16">
        <f>VLOOKUP($C220,'Growth rate'!$B$3:$T$93,3,FALSE)*VLOOKUP($E220,BY_RES_Demand_Drivers!$A$5:$I$100,8,FALSE)</f>
        <v>1.3067765631850985</v>
      </c>
      <c r="L220" s="16">
        <f>VLOOKUP($C220,'Growth rate'!$B$3:$T$93,3,FALSE)*VLOOKUP($E220,BY_RES_Demand_Drivers!$A$5:$I$100,9,FALSE)</f>
        <v>4.13360036890667</v>
      </c>
      <c r="M220" s="49">
        <f t="shared" si="14"/>
        <v>0.6</v>
      </c>
    </row>
    <row r="221" spans="2:13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 t="shared" si="15"/>
        <v>60.156204559547234</v>
      </c>
      <c r="G221" s="16">
        <f t="shared" si="16"/>
        <v>0.79661099291763604</v>
      </c>
      <c r="H221" s="16">
        <f t="shared" si="17"/>
        <v>2.5198427848855061</v>
      </c>
      <c r="J221" s="16">
        <f>VLOOKUP($C221,'Growth rate'!$B$3:$T$93,3,FALSE)*VLOOKUP($E221,BY_RES_Demand_Drivers!$A$5:$I$100,7,FALSE)</f>
        <v>100.26034093257873</v>
      </c>
      <c r="K221" s="16">
        <f>VLOOKUP($C221,'Growth rate'!$B$3:$T$93,3,FALSE)*VLOOKUP($E221,BY_RES_Demand_Drivers!$A$5:$I$100,8,FALSE)</f>
        <v>1.3276849881960602</v>
      </c>
      <c r="L221" s="16">
        <f>VLOOKUP($C221,'Growth rate'!$B$3:$T$93,3,FALSE)*VLOOKUP($E221,BY_RES_Demand_Drivers!$A$5:$I$100,9,FALSE)</f>
        <v>4.1997379748091772</v>
      </c>
      <c r="M221" s="49">
        <f t="shared" si="14"/>
        <v>0.6</v>
      </c>
    </row>
    <row r="222" spans="2:13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 t="shared" si="15"/>
        <v>61.118703832499989</v>
      </c>
      <c r="G222" s="16">
        <f t="shared" si="16"/>
        <v>0.80935676880431817</v>
      </c>
      <c r="H222" s="16">
        <f t="shared" si="17"/>
        <v>2.5601602694436743</v>
      </c>
      <c r="J222" s="16">
        <f>VLOOKUP($C222,'Growth rate'!$B$3:$T$93,3,FALSE)*VLOOKUP($E222,BY_RES_Demand_Drivers!$A$5:$I$100,7,FALSE)</f>
        <v>101.86450638749999</v>
      </c>
      <c r="K222" s="16">
        <f>VLOOKUP($C222,'Growth rate'!$B$3:$T$93,3,FALSE)*VLOOKUP($E222,BY_RES_Demand_Drivers!$A$5:$I$100,8,FALSE)</f>
        <v>1.348927948007197</v>
      </c>
      <c r="L222" s="16">
        <f>VLOOKUP($C222,'Growth rate'!$B$3:$T$93,3,FALSE)*VLOOKUP($E222,BY_RES_Demand_Drivers!$A$5:$I$100,9,FALSE)</f>
        <v>4.2669337824061238</v>
      </c>
      <c r="M222" s="49">
        <f t="shared" si="14"/>
        <v>0.6</v>
      </c>
    </row>
    <row r="223" spans="2:13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 t="shared" si="15"/>
        <v>62.096603093819986</v>
      </c>
      <c r="G223" s="16">
        <f t="shared" si="16"/>
        <v>0.82230647710518723</v>
      </c>
      <c r="H223" s="16">
        <f t="shared" si="17"/>
        <v>2.6011228337547729</v>
      </c>
      <c r="J223" s="16">
        <f>VLOOKUP($C223,'Growth rate'!$B$3:$T$93,3,FALSE)*VLOOKUP($E223,BY_RES_Demand_Drivers!$A$5:$I$100,7,FALSE)</f>
        <v>103.49433848969998</v>
      </c>
      <c r="K223" s="16">
        <f>VLOOKUP($C223,'Growth rate'!$B$3:$T$93,3,FALSE)*VLOOKUP($E223,BY_RES_Demand_Drivers!$A$5:$I$100,8,FALSE)</f>
        <v>1.3705107951753122</v>
      </c>
      <c r="L223" s="16">
        <f>VLOOKUP($C223,'Growth rate'!$B$3:$T$93,3,FALSE)*VLOOKUP($E223,BY_RES_Demand_Drivers!$A$5:$I$100,9,FALSE)</f>
        <v>4.3352047229246216</v>
      </c>
      <c r="M223" s="49">
        <f t="shared" si="14"/>
        <v>0.6</v>
      </c>
    </row>
    <row r="224" spans="2:13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 t="shared" si="15"/>
        <v>63.090148743321109</v>
      </c>
      <c r="G224" s="16">
        <f t="shared" si="16"/>
        <v>0.83546338073887016</v>
      </c>
      <c r="H224" s="16">
        <f t="shared" si="17"/>
        <v>2.6427407990948488</v>
      </c>
      <c r="J224" s="16">
        <f>VLOOKUP($C224,'Growth rate'!$B$3:$T$93,3,FALSE)*VLOOKUP($E224,BY_RES_Demand_Drivers!$A$5:$I$100,7,FALSE)</f>
        <v>105.15024790553518</v>
      </c>
      <c r="K224" s="16">
        <f>VLOOKUP($C224,'Growth rate'!$B$3:$T$93,3,FALSE)*VLOOKUP($E224,BY_RES_Demand_Drivers!$A$5:$I$100,8,FALSE)</f>
        <v>1.3924389678981171</v>
      </c>
      <c r="L224" s="16">
        <f>VLOOKUP($C224,'Growth rate'!$B$3:$T$93,3,FALSE)*VLOOKUP($E224,BY_RES_Demand_Drivers!$A$5:$I$100,9,FALSE)</f>
        <v>4.404567998491415</v>
      </c>
      <c r="M224" s="49">
        <f t="shared" si="14"/>
        <v>0.6</v>
      </c>
    </row>
    <row r="225" spans="2:13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 t="shared" si="15"/>
        <v>64.099591123214239</v>
      </c>
      <c r="G225" s="16">
        <f t="shared" si="16"/>
        <v>0.84883079483069213</v>
      </c>
      <c r="H225" s="16">
        <f t="shared" si="17"/>
        <v>2.6850246518803664</v>
      </c>
      <c r="J225" s="16">
        <f>VLOOKUP($C225,'Growth rate'!$B$3:$T$93,3,FALSE)*VLOOKUP($E225,BY_RES_Demand_Drivers!$A$5:$I$100,7,FALSE)</f>
        <v>106.83265187202373</v>
      </c>
      <c r="K225" s="16">
        <f>VLOOKUP($C225,'Growth rate'!$B$3:$T$93,3,FALSE)*VLOOKUP($E225,BY_RES_Demand_Drivers!$A$5:$I$100,8,FALSE)</f>
        <v>1.414717991384487</v>
      </c>
      <c r="L225" s="16">
        <f>VLOOKUP($C225,'Growth rate'!$B$3:$T$93,3,FALSE)*VLOOKUP($E225,BY_RES_Demand_Drivers!$A$5:$I$100,9,FALSE)</f>
        <v>4.4750410864672778</v>
      </c>
      <c r="M225" s="49">
        <f t="shared" si="14"/>
        <v>0.6</v>
      </c>
    </row>
    <row r="226" spans="2:13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 t="shared" si="15"/>
        <v>65.125184581185664</v>
      </c>
      <c r="G226" s="16">
        <f t="shared" si="16"/>
        <v>0.86241208754798315</v>
      </c>
      <c r="H226" s="16">
        <f t="shared" si="17"/>
        <v>2.7279850463104527</v>
      </c>
      <c r="J226" s="16">
        <f>VLOOKUP($C226,'Growth rate'!$B$3:$T$93,3,FALSE)*VLOOKUP($E226,BY_RES_Demand_Drivers!$A$5:$I$100,7,FALSE)</f>
        <v>108.54197430197611</v>
      </c>
      <c r="K226" s="16">
        <f>VLOOKUP($C226,'Growth rate'!$B$3:$T$93,3,FALSE)*VLOOKUP($E226,BY_RES_Demand_Drivers!$A$5:$I$100,8,FALSE)</f>
        <v>1.4373534792466387</v>
      </c>
      <c r="L226" s="16">
        <f>VLOOKUP($C226,'Growth rate'!$B$3:$T$93,3,FALSE)*VLOOKUP($E226,BY_RES_Demand_Drivers!$A$5:$I$100,9,FALSE)</f>
        <v>4.5466417438507545</v>
      </c>
      <c r="M226" s="49">
        <f t="shared" si="14"/>
        <v>0.6</v>
      </c>
    </row>
    <row r="227" spans="2:13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 t="shared" si="15"/>
        <v>66.16718753448464</v>
      </c>
      <c r="G227" s="16">
        <f t="shared" si="16"/>
        <v>0.87621068094875099</v>
      </c>
      <c r="H227" s="16">
        <f t="shared" si="17"/>
        <v>2.7716328070514202</v>
      </c>
      <c r="J227" s="16">
        <f>VLOOKUP($C227,'Growth rate'!$B$3:$T$93,3,FALSE)*VLOOKUP($E227,BY_RES_Demand_Drivers!$A$5:$I$100,7,FALSE)</f>
        <v>110.27864589080774</v>
      </c>
      <c r="K227" s="16">
        <f>VLOOKUP($C227,'Growth rate'!$B$3:$T$93,3,FALSE)*VLOOKUP($E227,BY_RES_Demand_Drivers!$A$5:$I$100,8,FALSE)</f>
        <v>1.460351134914585</v>
      </c>
      <c r="L227" s="16">
        <f>VLOOKUP($C227,'Growth rate'!$B$3:$T$93,3,FALSE)*VLOOKUP($E227,BY_RES_Demand_Drivers!$A$5:$I$100,9,FALSE)</f>
        <v>4.6193880117523669</v>
      </c>
      <c r="M227" s="49">
        <f t="shared" si="14"/>
        <v>0.6</v>
      </c>
    </row>
    <row r="228" spans="2:13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 t="shared" si="15"/>
        <v>67.225862535036399</v>
      </c>
      <c r="G228" s="16">
        <f t="shared" si="16"/>
        <v>0.89023005184393111</v>
      </c>
      <c r="H228" s="16">
        <f t="shared" si="17"/>
        <v>2.815978931964243</v>
      </c>
      <c r="J228" s="16">
        <f>VLOOKUP($C228,'Growth rate'!$B$3:$T$93,3,FALSE)*VLOOKUP($E228,BY_RES_Demand_Drivers!$A$5:$I$100,7,FALSE)</f>
        <v>112.04310422506067</v>
      </c>
      <c r="K228" s="16">
        <f>VLOOKUP($C228,'Growth rate'!$B$3:$T$93,3,FALSE)*VLOOKUP($E228,BY_RES_Demand_Drivers!$A$5:$I$100,8,FALSE)</f>
        <v>1.4837167530732185</v>
      </c>
      <c r="L228" s="16">
        <f>VLOOKUP($C228,'Growth rate'!$B$3:$T$93,3,FALSE)*VLOOKUP($E228,BY_RES_Demand_Drivers!$A$5:$I$100,9,FALSE)</f>
        <v>4.693298219940405</v>
      </c>
      <c r="M228" s="49">
        <f t="shared" si="14"/>
        <v>0.6</v>
      </c>
    </row>
    <row r="229" spans="2:13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 t="shared" si="15"/>
        <v>68.301476335596988</v>
      </c>
      <c r="G229" s="16">
        <f t="shared" si="16"/>
        <v>0.90447373267343401</v>
      </c>
      <c r="H229" s="16">
        <f t="shared" si="17"/>
        <v>2.861034594875671</v>
      </c>
      <c r="J229" s="16">
        <f>VLOOKUP($C229,'Growth rate'!$B$3:$T$93,3,FALSE)*VLOOKUP($E229,BY_RES_Demand_Drivers!$A$5:$I$100,7,FALSE)</f>
        <v>113.83579389266164</v>
      </c>
      <c r="K229" s="16">
        <f>VLOOKUP($C229,'Growth rate'!$B$3:$T$93,3,FALSE)*VLOOKUP($E229,BY_RES_Demand_Drivers!$A$5:$I$100,8,FALSE)</f>
        <v>1.5074562211223901</v>
      </c>
      <c r="L229" s="16">
        <f>VLOOKUP($C229,'Growth rate'!$B$3:$T$93,3,FALSE)*VLOOKUP($E229,BY_RES_Demand_Drivers!$A$5:$I$100,9,FALSE)</f>
        <v>4.7683909914594516</v>
      </c>
      <c r="M229" s="49">
        <f t="shared" si="14"/>
        <v>0.6</v>
      </c>
    </row>
    <row r="230" spans="2:13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 t="shared" si="15"/>
        <v>69.394299956966535</v>
      </c>
      <c r="G230" s="16">
        <f t="shared" si="16"/>
        <v>0.91894531239620891</v>
      </c>
      <c r="H230" s="16">
        <f t="shared" si="17"/>
        <v>2.906811148393682</v>
      </c>
      <c r="J230" s="16">
        <f>VLOOKUP($C230,'Growth rate'!$B$3:$T$93,3,FALSE)*VLOOKUP($E230,BY_RES_Demand_Drivers!$A$5:$I$100,7,FALSE)</f>
        <v>115.65716659494423</v>
      </c>
      <c r="K230" s="16">
        <f>VLOOKUP($C230,'Growth rate'!$B$3:$T$93,3,FALSE)*VLOOKUP($E230,BY_RES_Demand_Drivers!$A$5:$I$100,8,FALSE)</f>
        <v>1.5315755206603483</v>
      </c>
      <c r="L230" s="16">
        <f>VLOOKUP($C230,'Growth rate'!$B$3:$T$93,3,FALSE)*VLOOKUP($E230,BY_RES_Demand_Drivers!$A$5:$I$100,9,FALSE)</f>
        <v>4.8446852473228033</v>
      </c>
      <c r="M230" s="49">
        <f t="shared" si="14"/>
        <v>0.6</v>
      </c>
    </row>
    <row r="231" spans="2:13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 t="shared" si="15"/>
        <v>70.504608756278017</v>
      </c>
      <c r="G231" s="16">
        <f t="shared" si="16"/>
        <v>0.93364843739454839</v>
      </c>
      <c r="H231" s="16">
        <f t="shared" si="17"/>
        <v>2.9533201267679807</v>
      </c>
      <c r="J231" s="16">
        <f>VLOOKUP($C231,'Growth rate'!$B$3:$T$93,3,FALSE)*VLOOKUP($E231,BY_RES_Demand_Drivers!$A$5:$I$100,7,FALSE)</f>
        <v>117.50768126046336</v>
      </c>
      <c r="K231" s="16">
        <f>VLOOKUP($C231,'Growth rate'!$B$3:$T$93,3,FALSE)*VLOOKUP($E231,BY_RES_Demand_Drivers!$A$5:$I$100,8,FALSE)</f>
        <v>1.556080728990914</v>
      </c>
      <c r="L231" s="16">
        <f>VLOOKUP($C231,'Growth rate'!$B$3:$T$93,3,FALSE)*VLOOKUP($E231,BY_RES_Demand_Drivers!$A$5:$I$100,9,FALSE)</f>
        <v>4.9222002112799679</v>
      </c>
      <c r="M231" s="49">
        <f t="shared" si="14"/>
        <v>0.6</v>
      </c>
    </row>
    <row r="232" spans="2:13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 t="shared" si="15"/>
        <v>71.63268249637845</v>
      </c>
      <c r="G232" s="16">
        <f t="shared" si="16"/>
        <v>0.94858681239286113</v>
      </c>
      <c r="H232" s="16">
        <f t="shared" si="17"/>
        <v>3.0005732487962686</v>
      </c>
      <c r="J232" s="16">
        <f>VLOOKUP($C232,'Growth rate'!$B$3:$T$93,3,FALSE)*VLOOKUP($E232,BY_RES_Demand_Drivers!$A$5:$I$100,7,FALSE)</f>
        <v>119.38780416063076</v>
      </c>
      <c r="K232" s="16">
        <f>VLOOKUP($C232,'Growth rate'!$B$3:$T$93,3,FALSE)*VLOOKUP($E232,BY_RES_Demand_Drivers!$A$5:$I$100,8,FALSE)</f>
        <v>1.5809780206547686</v>
      </c>
      <c r="L232" s="16">
        <f>VLOOKUP($C232,'Growth rate'!$B$3:$T$93,3,FALSE)*VLOOKUP($E232,BY_RES_Demand_Drivers!$A$5:$I$100,9,FALSE)</f>
        <v>5.0009554146604476</v>
      </c>
      <c r="M232" s="49">
        <f t="shared" si="14"/>
        <v>0.6</v>
      </c>
    </row>
    <row r="233" spans="2:13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 t="shared" si="15"/>
        <v>72.778805416320509</v>
      </c>
      <c r="G233" s="16">
        <f t="shared" si="16"/>
        <v>0.96376420139114682</v>
      </c>
      <c r="H233" s="16">
        <f t="shared" si="17"/>
        <v>3.0485824207770089</v>
      </c>
      <c r="J233" s="16">
        <f>VLOOKUP($C233,'Growth rate'!$B$3:$T$93,3,FALSE)*VLOOKUP($E233,BY_RES_Demand_Drivers!$A$5:$I$100,7,FALSE)</f>
        <v>121.29800902720085</v>
      </c>
      <c r="K233" s="16">
        <f>VLOOKUP($C233,'Growth rate'!$B$3:$T$93,3,FALSE)*VLOOKUP($E233,BY_RES_Demand_Drivers!$A$5:$I$100,8,FALSE)</f>
        <v>1.6062736689852448</v>
      </c>
      <c r="L233" s="16">
        <f>VLOOKUP($C233,'Growth rate'!$B$3:$T$93,3,FALSE)*VLOOKUP($E233,BY_RES_Demand_Drivers!$A$5:$I$100,9,FALSE)</f>
        <v>5.0809707012950147</v>
      </c>
      <c r="M233" s="49">
        <f t="shared" si="14"/>
        <v>0.6</v>
      </c>
    </row>
    <row r="234" spans="2:13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 t="shared" si="15"/>
        <v>73.943266302981641</v>
      </c>
      <c r="G234" s="16">
        <f t="shared" si="16"/>
        <v>0.97918442861340538</v>
      </c>
      <c r="H234" s="16">
        <f t="shared" si="17"/>
        <v>3.0973597395094412</v>
      </c>
      <c r="J234" s="16">
        <f>VLOOKUP($C234,'Growth rate'!$B$3:$T$93,3,FALSE)*VLOOKUP($E234,BY_RES_Demand_Drivers!$A$5:$I$100,7,FALSE)</f>
        <v>123.23877717163607</v>
      </c>
      <c r="K234" s="16">
        <f>VLOOKUP($C234,'Growth rate'!$B$3:$T$93,3,FALSE)*VLOOKUP($E234,BY_RES_Demand_Drivers!$A$5:$I$100,8,FALSE)</f>
        <v>1.631974047689009</v>
      </c>
      <c r="L234" s="16">
        <f>VLOOKUP($C234,'Growth rate'!$B$3:$T$93,3,FALSE)*VLOOKUP($E234,BY_RES_Demand_Drivers!$A$5:$I$100,9,FALSE)</f>
        <v>5.1622662325157354</v>
      </c>
      <c r="M234" s="49">
        <f t="shared" si="14"/>
        <v>0.6</v>
      </c>
    </row>
    <row r="235" spans="2:13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 t="shared" si="15"/>
        <v>75.126358563829356</v>
      </c>
      <c r="G235" s="16">
        <f t="shared" si="16"/>
        <v>0.99485137947121993</v>
      </c>
      <c r="H235" s="16">
        <f t="shared" si="17"/>
        <v>3.1469174953415924</v>
      </c>
      <c r="J235" s="16">
        <f>VLOOKUP($C235,'Growth rate'!$B$3:$T$93,3,FALSE)*VLOOKUP($E235,BY_RES_Demand_Drivers!$A$5:$I$100,7,FALSE)</f>
        <v>125.21059760638227</v>
      </c>
      <c r="K235" s="16">
        <f>VLOOKUP($C235,'Growth rate'!$B$3:$T$93,3,FALSE)*VLOOKUP($E235,BY_RES_Demand_Drivers!$A$5:$I$100,8,FALSE)</f>
        <v>1.6580856324520332</v>
      </c>
      <c r="L235" s="16">
        <f>VLOOKUP($C235,'Growth rate'!$B$3:$T$93,3,FALSE)*VLOOKUP($E235,BY_RES_Demand_Drivers!$A$5:$I$100,9,FALSE)</f>
        <v>5.2448624922359874</v>
      </c>
      <c r="M235" s="49">
        <f t="shared" si="14"/>
        <v>0.6</v>
      </c>
    </row>
    <row r="236" spans="2:13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 t="shared" si="15"/>
        <v>76.32838030085064</v>
      </c>
      <c r="G236" s="16">
        <f t="shared" si="16"/>
        <v>1.0107690015427595</v>
      </c>
      <c r="H236" s="16">
        <f t="shared" si="17"/>
        <v>3.197268175267058</v>
      </c>
      <c r="J236" s="16">
        <f>VLOOKUP($C236,'Growth rate'!$B$3:$T$93,3,FALSE)*VLOOKUP($E236,BY_RES_Demand_Drivers!$A$5:$I$100,7,FALSE)</f>
        <v>127.21396716808439</v>
      </c>
      <c r="K236" s="16">
        <f>VLOOKUP($C236,'Growth rate'!$B$3:$T$93,3,FALSE)*VLOOKUP($E236,BY_RES_Demand_Drivers!$A$5:$I$100,8,FALSE)</f>
        <v>1.6846150025712658</v>
      </c>
      <c r="L236" s="16">
        <f>VLOOKUP($C236,'Growth rate'!$B$3:$T$93,3,FALSE)*VLOOKUP($E236,BY_RES_Demand_Drivers!$A$5:$I$100,9,FALSE)</f>
        <v>5.3287802921117633</v>
      </c>
      <c r="M236" s="49">
        <f t="shared" si="14"/>
        <v>0.6</v>
      </c>
    </row>
    <row r="237" spans="2:13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 t="shared" si="15"/>
        <v>77.549634385664234</v>
      </c>
      <c r="G237" s="16">
        <f t="shared" si="16"/>
        <v>1.0269413055674437</v>
      </c>
      <c r="H237" s="16">
        <f t="shared" si="17"/>
        <v>3.2484244660713313</v>
      </c>
      <c r="J237" s="16">
        <f>VLOOKUP($C237,'Growth rate'!$B$3:$T$93,3,FALSE)*VLOOKUP($E237,BY_RES_Demand_Drivers!$A$5:$I$100,7,FALSE)</f>
        <v>129.24939064277373</v>
      </c>
      <c r="K237" s="16">
        <f>VLOOKUP($C237,'Growth rate'!$B$3:$T$93,3,FALSE)*VLOOKUP($E237,BY_RES_Demand_Drivers!$A$5:$I$100,8,FALSE)</f>
        <v>1.7115688426124063</v>
      </c>
      <c r="L237" s="16">
        <f>VLOOKUP($C237,'Growth rate'!$B$3:$T$93,3,FALSE)*VLOOKUP($E237,BY_RES_Demand_Drivers!$A$5:$I$100,9,FALSE)</f>
        <v>5.4140407767855523</v>
      </c>
      <c r="M237" s="49">
        <f t="shared" si="14"/>
        <v>0.6</v>
      </c>
    </row>
    <row r="238" spans="2:13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 t="shared" si="15"/>
        <v>78.790428535834877</v>
      </c>
      <c r="G238" s="16">
        <f t="shared" si="16"/>
        <v>1.0433723664565226</v>
      </c>
      <c r="H238" s="16">
        <f t="shared" si="17"/>
        <v>3.3003992575284724</v>
      </c>
      <c r="J238" s="16">
        <f>VLOOKUP($C238,'Growth rate'!$B$3:$T$93,3,FALSE)*VLOOKUP($E238,BY_RES_Demand_Drivers!$A$5:$I$100,7,FALSE)</f>
        <v>131.31738089305813</v>
      </c>
      <c r="K238" s="16">
        <f>VLOOKUP($C238,'Growth rate'!$B$3:$T$93,3,FALSE)*VLOOKUP($E238,BY_RES_Demand_Drivers!$A$5:$I$100,8,FALSE)</f>
        <v>1.7389539440942046</v>
      </c>
      <c r="L238" s="16">
        <f>VLOOKUP($C238,'Growth rate'!$B$3:$T$93,3,FALSE)*VLOOKUP($E238,BY_RES_Demand_Drivers!$A$5:$I$100,9,FALSE)</f>
        <v>5.5006654292141208</v>
      </c>
      <c r="M238" s="49">
        <f t="shared" si="14"/>
        <v>0.6</v>
      </c>
    </row>
    <row r="239" spans="2:13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 t="shared" si="15"/>
        <v>80.051075392408237</v>
      </c>
      <c r="G239" s="16">
        <f t="shared" si="16"/>
        <v>1.0600663243198272</v>
      </c>
      <c r="H239" s="16">
        <f t="shared" si="17"/>
        <v>3.3532056456489281</v>
      </c>
      <c r="J239" s="16">
        <f>VLOOKUP($C239,'Growth rate'!$B$3:$T$93,3,FALSE)*VLOOKUP($E239,BY_RES_Demand_Drivers!$A$5:$I$100,7,FALSE)</f>
        <v>133.41845898734707</v>
      </c>
      <c r="K239" s="16">
        <f>VLOOKUP($C239,'Growth rate'!$B$3:$T$93,3,FALSE)*VLOOKUP($E239,BY_RES_Demand_Drivers!$A$5:$I$100,8,FALSE)</f>
        <v>1.7667772071997119</v>
      </c>
      <c r="L239" s="16">
        <f>VLOOKUP($C239,'Growth rate'!$B$3:$T$93,3,FALSE)*VLOOKUP($E239,BY_RES_Demand_Drivers!$A$5:$I$100,9,FALSE)</f>
        <v>5.5886760760815468</v>
      </c>
      <c r="M239" s="49">
        <f t="shared" ref="M239:M255" si="18">M157</f>
        <v>0.6</v>
      </c>
    </row>
    <row r="240" spans="2:13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 t="shared" si="15"/>
        <v>81.331892598686764</v>
      </c>
      <c r="G240" s="16">
        <f t="shared" si="16"/>
        <v>1.0770273855089445</v>
      </c>
      <c r="H240" s="16">
        <f t="shared" si="17"/>
        <v>3.4068569359793108</v>
      </c>
      <c r="J240" s="16">
        <f>VLOOKUP($C240,'Growth rate'!$B$3:$T$93,3,FALSE)*VLOOKUP($E240,BY_RES_Demand_Drivers!$A$5:$I$100,7,FALSE)</f>
        <v>135.55315433114461</v>
      </c>
      <c r="K240" s="16">
        <f>VLOOKUP($C240,'Growth rate'!$B$3:$T$93,3,FALSE)*VLOOKUP($E240,BY_RES_Demand_Drivers!$A$5:$I$100,8,FALSE)</f>
        <v>1.7950456425149075</v>
      </c>
      <c r="L240" s="16">
        <f>VLOOKUP($C240,'Growth rate'!$B$3:$T$93,3,FALSE)*VLOOKUP($E240,BY_RES_Demand_Drivers!$A$5:$I$100,9,FALSE)</f>
        <v>5.6780948932988515</v>
      </c>
      <c r="M240" s="49">
        <f t="shared" si="18"/>
        <v>0.6</v>
      </c>
    </row>
    <row r="241" spans="2:13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 t="shared" si="15"/>
        <v>82.633202880265756</v>
      </c>
      <c r="G241" s="16">
        <f t="shared" si="16"/>
        <v>1.0942598236770875</v>
      </c>
      <c r="H241" s="16">
        <f t="shared" si="17"/>
        <v>3.4613666469549802</v>
      </c>
      <c r="J241" s="16">
        <f>VLOOKUP($C241,'Growth rate'!$B$3:$T$93,3,FALSE)*VLOOKUP($E241,BY_RES_Demand_Drivers!$A$5:$I$100,7,FALSE)</f>
        <v>137.72200480044293</v>
      </c>
      <c r="K241" s="16">
        <f>VLOOKUP($C241,'Growth rate'!$B$3:$T$93,3,FALSE)*VLOOKUP($E241,BY_RES_Demand_Drivers!$A$5:$I$100,8,FALSE)</f>
        <v>1.8237663727951461</v>
      </c>
      <c r="L241" s="16">
        <f>VLOOKUP($C241,'Growth rate'!$B$3:$T$93,3,FALSE)*VLOOKUP($E241,BY_RES_Demand_Drivers!$A$5:$I$100,9,FALSE)</f>
        <v>5.768944411591634</v>
      </c>
      <c r="M241" s="49">
        <f t="shared" si="18"/>
        <v>0.6</v>
      </c>
    </row>
    <row r="242" spans="2:13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 t="shared" si="15"/>
        <v>83.955334126350024</v>
      </c>
      <c r="G242" s="16">
        <f t="shared" si="16"/>
        <v>1.1117679808559211</v>
      </c>
      <c r="H242" s="16">
        <f t="shared" si="17"/>
        <v>3.5167485133062599</v>
      </c>
      <c r="J242" s="16">
        <f>VLOOKUP($C242,'Growth rate'!$B$3:$T$93,3,FALSE)*VLOOKUP($E242,BY_RES_Demand_Drivers!$A$5:$I$100,7,FALSE)</f>
        <v>139.92555687725005</v>
      </c>
      <c r="K242" s="16">
        <f>VLOOKUP($C242,'Growth rate'!$B$3:$T$93,3,FALSE)*VLOOKUP($E242,BY_RES_Demand_Drivers!$A$5:$I$100,8,FALSE)</f>
        <v>1.8529466347598686</v>
      </c>
      <c r="L242" s="16">
        <f>VLOOKUP($C242,'Growth rate'!$B$3:$T$93,3,FALSE)*VLOOKUP($E242,BY_RES_Demand_Drivers!$A$5:$I$100,9,FALSE)</f>
        <v>5.8612475221771003</v>
      </c>
      <c r="M242" s="49">
        <f t="shared" si="18"/>
        <v>0.6</v>
      </c>
    </row>
    <row r="243" spans="2:13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 t="shared" si="15"/>
        <v>85.298619472371627</v>
      </c>
      <c r="G243" s="16">
        <f t="shared" si="16"/>
        <v>1.1295562685496159</v>
      </c>
      <c r="H243" s="16">
        <f t="shared" si="17"/>
        <v>3.5730164895191607</v>
      </c>
      <c r="J243" s="16">
        <f>VLOOKUP($C243,'Growth rate'!$B$3:$T$93,3,FALSE)*VLOOKUP($E243,BY_RES_Demand_Drivers!$A$5:$I$100,7,FALSE)</f>
        <v>142.16436578728604</v>
      </c>
      <c r="K243" s="16">
        <f>VLOOKUP($C243,'Growth rate'!$B$3:$T$93,3,FALSE)*VLOOKUP($E243,BY_RES_Demand_Drivers!$A$5:$I$100,8,FALSE)</f>
        <v>1.8825937809160265</v>
      </c>
      <c r="L243" s="16">
        <f>VLOOKUP($C243,'Growth rate'!$B$3:$T$93,3,FALSE)*VLOOKUP($E243,BY_RES_Demand_Drivers!$A$5:$I$100,9,FALSE)</f>
        <v>5.9550274825319347</v>
      </c>
      <c r="M243" s="49">
        <f t="shared" si="18"/>
        <v>0.6</v>
      </c>
    </row>
    <row r="244" spans="2:13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 t="shared" si="15"/>
        <v>86.663397383929563</v>
      </c>
      <c r="G244" s="16">
        <f t="shared" si="16"/>
        <v>1.1476291688464098</v>
      </c>
      <c r="H244" s="16">
        <f t="shared" si="17"/>
        <v>3.6301847533514673</v>
      </c>
      <c r="J244" s="16">
        <f>VLOOKUP($C244,'Growth rate'!$B$3:$T$93,3,FALSE)*VLOOKUP($E244,BY_RES_Demand_Drivers!$A$5:$I$100,7,FALSE)</f>
        <v>144.43899563988262</v>
      </c>
      <c r="K244" s="16">
        <f>VLOOKUP($C244,'Growth rate'!$B$3:$T$93,3,FALSE)*VLOOKUP($E244,BY_RES_Demand_Drivers!$A$5:$I$100,8,FALSE)</f>
        <v>1.9127152814106831</v>
      </c>
      <c r="L244" s="16">
        <f>VLOOKUP($C244,'Growth rate'!$B$3:$T$93,3,FALSE)*VLOOKUP($E244,BY_RES_Demand_Drivers!$A$5:$I$100,9,FALSE)</f>
        <v>6.0503079222524461</v>
      </c>
      <c r="M244" s="49">
        <f t="shared" si="18"/>
        <v>0.6</v>
      </c>
    </row>
    <row r="245" spans="2:13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 t="shared" si="15"/>
        <v>88.050011742072442</v>
      </c>
      <c r="G245" s="16">
        <f t="shared" si="16"/>
        <v>1.1659912355479525</v>
      </c>
      <c r="H245" s="16">
        <f t="shared" si="17"/>
        <v>3.6882677094050909</v>
      </c>
      <c r="J245" s="16">
        <f>VLOOKUP($C245,'Growth rate'!$B$3:$T$93,3,FALSE)*VLOOKUP($E245,BY_RES_Demand_Drivers!$A$5:$I$100,7,FALSE)</f>
        <v>146.75001957012074</v>
      </c>
      <c r="K245" s="16">
        <f>VLOOKUP($C245,'Growth rate'!$B$3:$T$93,3,FALSE)*VLOOKUP($E245,BY_RES_Demand_Drivers!$A$5:$I$100,8,FALSE)</f>
        <v>1.9433187259132541</v>
      </c>
      <c r="L245" s="16">
        <f>VLOOKUP($C245,'Growth rate'!$B$3:$T$93,3,FALSE)*VLOOKUP($E245,BY_RES_Demand_Drivers!$A$5:$I$100,9,FALSE)</f>
        <v>6.1471128490084848</v>
      </c>
      <c r="M245" s="49">
        <f t="shared" si="18"/>
        <v>0.6</v>
      </c>
    </row>
    <row r="246" spans="2:13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 t="shared" si="15"/>
        <v>89.458811929945597</v>
      </c>
      <c r="G246" s="16">
        <f t="shared" si="16"/>
        <v>1.1846470953167196</v>
      </c>
      <c r="H246" s="16">
        <f t="shared" si="17"/>
        <v>3.7472799927555722</v>
      </c>
      <c r="J246" s="16">
        <f>VLOOKUP($C246,'Growth rate'!$B$3:$T$93,3,FALSE)*VLOOKUP($E246,BY_RES_Demand_Drivers!$A$5:$I$100,7,FALSE)</f>
        <v>149.09801988324267</v>
      </c>
      <c r="K246" s="16">
        <f>VLOOKUP($C246,'Growth rate'!$B$3:$T$93,3,FALSE)*VLOOKUP($E246,BY_RES_Demand_Drivers!$A$5:$I$100,8,FALSE)</f>
        <v>1.9744118255278662</v>
      </c>
      <c r="L246" s="16">
        <f>VLOOKUP($C246,'Growth rate'!$B$3:$T$93,3,FALSE)*VLOOKUP($E246,BY_RES_Demand_Drivers!$A$5:$I$100,9,FALSE)</f>
        <v>6.2454666545926205</v>
      </c>
      <c r="M246" s="49">
        <f t="shared" si="18"/>
        <v>0.6</v>
      </c>
    </row>
    <row r="247" spans="2:13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 t="shared" si="15"/>
        <v>90.890152920824747</v>
      </c>
      <c r="G247" s="16">
        <f t="shared" si="16"/>
        <v>1.2036014488417872</v>
      </c>
      <c r="H247" s="16">
        <f t="shared" si="17"/>
        <v>3.8072364726396613</v>
      </c>
      <c r="J247" s="16">
        <f>VLOOKUP($C247,'Growth rate'!$B$3:$T$93,3,FALSE)*VLOOKUP($E247,BY_RES_Demand_Drivers!$A$5:$I$100,7,FALSE)</f>
        <v>151.48358820137457</v>
      </c>
      <c r="K247" s="16">
        <f>VLOOKUP($C247,'Growth rate'!$B$3:$T$93,3,FALSE)*VLOOKUP($E247,BY_RES_Demand_Drivers!$A$5:$I$100,8,FALSE)</f>
        <v>2.006002414736312</v>
      </c>
      <c r="L247" s="16">
        <f>VLOOKUP($C247,'Growth rate'!$B$3:$T$93,3,FALSE)*VLOOKUP($E247,BY_RES_Demand_Drivers!$A$5:$I$100,9,FALSE)</f>
        <v>6.3453941210661027</v>
      </c>
      <c r="M247" s="49">
        <f t="shared" si="18"/>
        <v>0.6</v>
      </c>
    </row>
    <row r="248" spans="2:13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 t="shared" si="15"/>
        <v>92.344395367557937</v>
      </c>
      <c r="G248" s="16">
        <f t="shared" si="16"/>
        <v>1.2228590720232557</v>
      </c>
      <c r="H248" s="16">
        <f t="shared" si="17"/>
        <v>3.868152256201896</v>
      </c>
      <c r="J248" s="16">
        <f>VLOOKUP($C248,'Growth rate'!$B$3:$T$93,3,FALSE)*VLOOKUP($E248,BY_RES_Demand_Drivers!$A$5:$I$100,7,FALSE)</f>
        <v>153.90732561259657</v>
      </c>
      <c r="K248" s="16">
        <f>VLOOKUP($C248,'Growth rate'!$B$3:$T$93,3,FALSE)*VLOOKUP($E248,BY_RES_Demand_Drivers!$A$5:$I$100,8,FALSE)</f>
        <v>2.0380984533720929</v>
      </c>
      <c r="L248" s="16">
        <f>VLOOKUP($C248,'Growth rate'!$B$3:$T$93,3,FALSE)*VLOOKUP($E248,BY_RES_Demand_Drivers!$A$5:$I$100,9,FALSE)</f>
        <v>6.4469204270031604</v>
      </c>
      <c r="M248" s="49">
        <f t="shared" si="18"/>
        <v>0.6</v>
      </c>
    </row>
    <row r="249" spans="2:13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 t="shared" si="15"/>
        <v>93.821905693438865</v>
      </c>
      <c r="G249" s="16">
        <f t="shared" si="16"/>
        <v>1.242424817175628</v>
      </c>
      <c r="H249" s="16">
        <f t="shared" si="17"/>
        <v>3.9300426923011265</v>
      </c>
      <c r="J249" s="16">
        <f>VLOOKUP($C249,'Growth rate'!$B$3:$T$93,3,FALSE)*VLOOKUP($E249,BY_RES_Demand_Drivers!$A$5:$I$100,7,FALSE)</f>
        <v>156.36984282239811</v>
      </c>
      <c r="K249" s="16">
        <f>VLOOKUP($C249,'Growth rate'!$B$3:$T$93,3,FALSE)*VLOOKUP($E249,BY_RES_Demand_Drivers!$A$5:$I$100,8,FALSE)</f>
        <v>2.0707080286260466</v>
      </c>
      <c r="L249" s="16">
        <f>VLOOKUP($C249,'Growth rate'!$B$3:$T$93,3,FALSE)*VLOOKUP($E249,BY_RES_Demand_Drivers!$A$5:$I$100,9,FALSE)</f>
        <v>6.5500711538352112</v>
      </c>
      <c r="M249" s="49">
        <f t="shared" si="18"/>
        <v>0.6</v>
      </c>
    </row>
    <row r="250" spans="2:13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 t="shared" si="15"/>
        <v>3.3825754033842999</v>
      </c>
      <c r="G250" s="16">
        <f t="shared" si="16"/>
        <v>0.13962325488441499</v>
      </c>
      <c r="H250" s="16">
        <f t="shared" si="17"/>
        <v>0.44230280482350398</v>
      </c>
      <c r="J250" s="16">
        <f>VLOOKUP($C250,'Growth rate'!$B$3:$T$93,3,FALSE)*VLOOKUP($E250,BY_RES_Demand_Drivers!$A$5:$I$100,7,FALSE)</f>
        <v>3.3825754033842999</v>
      </c>
      <c r="K250" s="16">
        <f>VLOOKUP($C250,'Growth rate'!$B$3:$T$93,3,FALSE)*VLOOKUP($E250,BY_RES_Demand_Drivers!$A$5:$I$100,8,FALSE)</f>
        <v>0.13962325488441499</v>
      </c>
      <c r="L250" s="16">
        <f>VLOOKUP($C250,'Growth rate'!$B$3:$T$93,3,FALSE)*VLOOKUP($E250,BY_RES_Demand_Drivers!$A$5:$I$100,9,FALSE)</f>
        <v>0.44230280482350398</v>
      </c>
      <c r="M250" s="49">
        <f t="shared" si="18"/>
        <v>1</v>
      </c>
    </row>
    <row r="251" spans="2:13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 t="shared" si="15"/>
        <v>2.9916818867421475</v>
      </c>
      <c r="G251" s="16">
        <f t="shared" si="16"/>
        <v>0.123488263465691</v>
      </c>
      <c r="H251" s="16">
        <f t="shared" si="17"/>
        <v>0.39118988694880841</v>
      </c>
      <c r="J251" s="16">
        <f>VLOOKUP($C251,'Growth rate'!$B$3:$T$93,3,FALSE)*VLOOKUP($E251,BY_RES_Demand_Drivers!$A$5:$I$100,7,FALSE)</f>
        <v>2.9916818867421475</v>
      </c>
      <c r="K251" s="16">
        <f>VLOOKUP($C251,'Growth rate'!$B$3:$T$93,3,FALSE)*VLOOKUP($E251,BY_RES_Demand_Drivers!$A$5:$I$100,8,FALSE)</f>
        <v>0.123488263465691</v>
      </c>
      <c r="L251" s="16">
        <f>VLOOKUP($C251,'Growth rate'!$B$3:$T$93,3,FALSE)*VLOOKUP($E251,BY_RES_Demand_Drivers!$A$5:$I$100,9,FALSE)</f>
        <v>0.39118988694880841</v>
      </c>
      <c r="M251" s="49">
        <f t="shared" si="18"/>
        <v>1</v>
      </c>
    </row>
    <row r="252" spans="2:13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 t="shared" si="15"/>
        <v>3.0395487969300223</v>
      </c>
      <c r="G252" s="16">
        <f t="shared" si="16"/>
        <v>0.12546407568114207</v>
      </c>
      <c r="H252" s="16">
        <f t="shared" si="17"/>
        <v>0.39744892513998936</v>
      </c>
      <c r="J252" s="16">
        <f>VLOOKUP($C252,'Growth rate'!$B$3:$T$93,3,FALSE)*VLOOKUP($E252,BY_RES_Demand_Drivers!$A$5:$I$100,7,FALSE)</f>
        <v>3.0395487969300223</v>
      </c>
      <c r="K252" s="16">
        <f>VLOOKUP($C252,'Growth rate'!$B$3:$T$93,3,FALSE)*VLOOKUP($E252,BY_RES_Demand_Drivers!$A$5:$I$100,8,FALSE)</f>
        <v>0.12546407568114207</v>
      </c>
      <c r="L252" s="16">
        <f>VLOOKUP($C252,'Growth rate'!$B$3:$T$93,3,FALSE)*VLOOKUP($E252,BY_RES_Demand_Drivers!$A$5:$I$100,9,FALSE)</f>
        <v>0.39744892513998936</v>
      </c>
      <c r="M252" s="49">
        <f t="shared" si="18"/>
        <v>1</v>
      </c>
    </row>
    <row r="253" spans="2:13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 t="shared" si="15"/>
        <v>3.0881815776809027</v>
      </c>
      <c r="G253" s="16">
        <f t="shared" si="16"/>
        <v>0.12747150089204035</v>
      </c>
      <c r="H253" s="16">
        <f t="shared" si="17"/>
        <v>0.40380810794222921</v>
      </c>
      <c r="J253" s="16">
        <f>VLOOKUP($C253,'Growth rate'!$B$3:$T$93,3,FALSE)*VLOOKUP($E253,BY_RES_Demand_Drivers!$A$5:$I$100,7,FALSE)</f>
        <v>3.0881815776809027</v>
      </c>
      <c r="K253" s="16">
        <f>VLOOKUP($C253,'Growth rate'!$B$3:$T$93,3,FALSE)*VLOOKUP($E253,BY_RES_Demand_Drivers!$A$5:$I$100,8,FALSE)</f>
        <v>0.12747150089204035</v>
      </c>
      <c r="L253" s="16">
        <f>VLOOKUP($C253,'Growth rate'!$B$3:$T$93,3,FALSE)*VLOOKUP($E253,BY_RES_Demand_Drivers!$A$5:$I$100,9,FALSE)</f>
        <v>0.40380810794222921</v>
      </c>
      <c r="M253" s="49">
        <f t="shared" si="18"/>
        <v>1</v>
      </c>
    </row>
    <row r="254" spans="2:13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 t="shared" si="15"/>
        <v>3.1375924829237976</v>
      </c>
      <c r="G254" s="16">
        <f t="shared" si="16"/>
        <v>0.12951104490631299</v>
      </c>
      <c r="H254" s="16">
        <f t="shared" si="17"/>
        <v>0.41026903766930489</v>
      </c>
      <c r="J254" s="16">
        <f>VLOOKUP($C254,'Growth rate'!$B$3:$T$93,3,FALSE)*VLOOKUP($E254,BY_RES_Demand_Drivers!$A$5:$I$100,7,FALSE)</f>
        <v>3.1375924829237976</v>
      </c>
      <c r="K254" s="16">
        <f>VLOOKUP($C254,'Growth rate'!$B$3:$T$93,3,FALSE)*VLOOKUP($E254,BY_RES_Demand_Drivers!$A$5:$I$100,8,FALSE)</f>
        <v>0.12951104490631299</v>
      </c>
      <c r="L254" s="16">
        <f>VLOOKUP($C254,'Growth rate'!$B$3:$T$93,3,FALSE)*VLOOKUP($E254,BY_RES_Demand_Drivers!$A$5:$I$100,9,FALSE)</f>
        <v>0.41026903766930489</v>
      </c>
      <c r="M254" s="49">
        <f t="shared" si="18"/>
        <v>1</v>
      </c>
    </row>
    <row r="255" spans="2:13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 t="shared" si="15"/>
        <v>3.187793962650578</v>
      </c>
      <c r="G255" s="16">
        <f t="shared" si="16"/>
        <v>0.13158322162481401</v>
      </c>
      <c r="H255" s="16">
        <f t="shared" si="17"/>
        <v>0.4168333422720138</v>
      </c>
      <c r="J255" s="16">
        <f>VLOOKUP($C255,'Growth rate'!$B$3:$T$93,3,FALSE)*VLOOKUP($E255,BY_RES_Demand_Drivers!$A$5:$I$100,7,FALSE)</f>
        <v>3.187793962650578</v>
      </c>
      <c r="K255" s="16">
        <f>VLOOKUP($C255,'Growth rate'!$B$3:$T$93,3,FALSE)*VLOOKUP($E255,BY_RES_Demand_Drivers!$A$5:$I$100,8,FALSE)</f>
        <v>0.13158322162481401</v>
      </c>
      <c r="L255" s="16">
        <f>VLOOKUP($C255,'Growth rate'!$B$3:$T$93,3,FALSE)*VLOOKUP($E255,BY_RES_Demand_Drivers!$A$5:$I$100,9,FALSE)</f>
        <v>0.4168333422720138</v>
      </c>
      <c r="M255" s="49">
        <f t="shared" si="18"/>
        <v>1</v>
      </c>
    </row>
    <row r="256" spans="2:13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 t="shared" si="15"/>
        <v>2.9149187994476886</v>
      </c>
      <c r="G256" s="16">
        <f t="shared" si="16"/>
        <v>0.12031969785372992</v>
      </c>
      <c r="H256" s="16">
        <f t="shared" si="17"/>
        <v>0.38115240817352941</v>
      </c>
      <c r="J256" s="16">
        <f>VLOOKUP($C256,'Growth rate'!$B$3:$T$93,3,FALSE)*VLOOKUP($E256,BY_RES_Demand_Drivers!$A$5:$I$100,7,FALSE)</f>
        <v>3.2387986660529875</v>
      </c>
      <c r="K256" s="16">
        <f>VLOOKUP($C256,'Growth rate'!$B$3:$T$93,3,FALSE)*VLOOKUP($E256,BY_RES_Demand_Drivers!$A$5:$I$100,8,FALSE)</f>
        <v>0.13368855317081102</v>
      </c>
      <c r="L256" s="16">
        <f>VLOOKUP($C256,'Growth rate'!$B$3:$T$93,3,FALSE)*VLOOKUP($E256,BY_RES_Demand_Drivers!$A$5:$I$100,9,FALSE)</f>
        <v>0.42350267574836603</v>
      </c>
      <c r="M256" s="49">
        <f>M174</f>
        <v>0.9</v>
      </c>
    </row>
    <row r="257" spans="2:13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 t="shared" si="15"/>
        <v>2.9286513057917531</v>
      </c>
      <c r="G257" s="16">
        <f t="shared" si="16"/>
        <v>0.12088653731917416</v>
      </c>
      <c r="H257" s="16">
        <f t="shared" si="17"/>
        <v>0.38294805951870248</v>
      </c>
      <c r="J257" s="16">
        <f>VLOOKUP($C257,'Growth rate'!$B$3:$T$93,3,FALSE)*VLOOKUP($E257,BY_RES_Demand_Drivers!$A$5:$I$100,7,FALSE)</f>
        <v>3.2906194447098351</v>
      </c>
      <c r="K257" s="16">
        <f>VLOOKUP($C257,'Growth rate'!$B$3:$T$93,3,FALSE)*VLOOKUP($E257,BY_RES_Demand_Drivers!$A$5:$I$100,8,FALSE)</f>
        <v>0.135827570021544</v>
      </c>
      <c r="L257" s="16">
        <f>VLOOKUP($C257,'Growth rate'!$B$3:$T$93,3,FALSE)*VLOOKUP($E257,BY_RES_Demand_Drivers!$A$5:$I$100,9,FALSE)</f>
        <v>0.43027871856033983</v>
      </c>
      <c r="M257" s="49">
        <f t="shared" ref="M257:M320" si="19">M175</f>
        <v>0.89</v>
      </c>
    </row>
    <row r="258" spans="2:13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 t="shared" si="15"/>
        <v>2.9420770331261692</v>
      </c>
      <c r="G258" s="16">
        <f t="shared" si="16"/>
        <v>0.12144071380486206</v>
      </c>
      <c r="H258" s="16">
        <f t="shared" si="17"/>
        <v>0.3847035966904287</v>
      </c>
      <c r="J258" s="16">
        <f>VLOOKUP($C258,'Growth rate'!$B$3:$T$93,3,FALSE)*VLOOKUP($E258,BY_RES_Demand_Drivers!$A$5:$I$100,7,FALSE)</f>
        <v>3.3432693558251922</v>
      </c>
      <c r="K258" s="16">
        <f>VLOOKUP($C258,'Growth rate'!$B$3:$T$93,3,FALSE)*VLOOKUP($E258,BY_RES_Demand_Drivers!$A$5:$I$100,8,FALSE)</f>
        <v>0.1380008111418887</v>
      </c>
      <c r="L258" s="16">
        <f>VLOOKUP($C258,'Growth rate'!$B$3:$T$93,3,FALSE)*VLOOKUP($E258,BY_RES_Demand_Drivers!$A$5:$I$100,9,FALSE)</f>
        <v>0.43716317805730531</v>
      </c>
      <c r="M258" s="49">
        <f t="shared" si="19"/>
        <v>0.88</v>
      </c>
    </row>
    <row r="259" spans="2:13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 t="shared" si="15"/>
        <v>2.9551826490010047</v>
      </c>
      <c r="G259" s="16">
        <f t="shared" si="16"/>
        <v>0.12198167698453828</v>
      </c>
      <c r="H259" s="16">
        <f t="shared" si="17"/>
        <v>0.38641727634841339</v>
      </c>
      <c r="J259" s="16">
        <f>VLOOKUP($C259,'Growth rate'!$B$3:$T$93,3,FALSE)*VLOOKUP($E259,BY_RES_Demand_Drivers!$A$5:$I$100,7,FALSE)</f>
        <v>3.3967616655183961</v>
      </c>
      <c r="K259" s="16">
        <f>VLOOKUP($C259,'Growth rate'!$B$3:$T$93,3,FALSE)*VLOOKUP($E259,BY_RES_Demand_Drivers!$A$5:$I$100,8,FALSE)</f>
        <v>0.14020882412015895</v>
      </c>
      <c r="L259" s="16">
        <f>VLOOKUP($C259,'Growth rate'!$B$3:$T$93,3,FALSE)*VLOOKUP($E259,BY_RES_Demand_Drivers!$A$5:$I$100,9,FALSE)</f>
        <v>0.44415778890622226</v>
      </c>
      <c r="M259" s="49">
        <f t="shared" si="19"/>
        <v>0.87</v>
      </c>
    </row>
    <row r="260" spans="2:13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 t="shared" si="15"/>
        <v>2.9679544728633536</v>
      </c>
      <c r="G260" s="16">
        <f t="shared" si="16"/>
        <v>0.12250886216323008</v>
      </c>
      <c r="H260" s="16">
        <f t="shared" si="17"/>
        <v>0.38808730963470078</v>
      </c>
      <c r="J260" s="16">
        <f>VLOOKUP($C260,'Growth rate'!$B$3:$T$93,3,FALSE)*VLOOKUP($E260,BY_RES_Demand_Drivers!$A$5:$I$100,7,FALSE)</f>
        <v>3.4511098521666903</v>
      </c>
      <c r="K260" s="16">
        <f>VLOOKUP($C260,'Growth rate'!$B$3:$T$93,3,FALSE)*VLOOKUP($E260,BY_RES_Demand_Drivers!$A$5:$I$100,8,FALSE)</f>
        <v>0.14245216530608149</v>
      </c>
      <c r="L260" s="16">
        <f>VLOOKUP($C260,'Growth rate'!$B$3:$T$93,3,FALSE)*VLOOKUP($E260,BY_RES_Demand_Drivers!$A$5:$I$100,9,FALSE)</f>
        <v>0.45126431352872182</v>
      </c>
      <c r="M260" s="49">
        <f t="shared" si="19"/>
        <v>0.86</v>
      </c>
    </row>
    <row r="261" spans="2:13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 t="shared" ref="F261:F324" si="20">J261*$M261</f>
        <v>2.9803784683311534</v>
      </c>
      <c r="G261" s="16">
        <f t="shared" ref="G261:G324" si="21">K261*$M261</f>
        <v>0.12302168995833196</v>
      </c>
      <c r="H261" s="16">
        <f t="shared" ref="H261:H324" si="22">L261*$M261</f>
        <v>0.38971186116340412</v>
      </c>
      <c r="J261" s="16">
        <f>VLOOKUP($C261,'Growth rate'!$B$3:$T$93,3,FALSE)*VLOOKUP($E261,BY_RES_Demand_Drivers!$A$5:$I$100,7,FALSE)</f>
        <v>3.5063276098013572</v>
      </c>
      <c r="K261" s="16">
        <f>VLOOKUP($C261,'Growth rate'!$B$3:$T$93,3,FALSE)*VLOOKUP($E261,BY_RES_Demand_Drivers!$A$5:$I$100,8,FALSE)</f>
        <v>0.14473139995097878</v>
      </c>
      <c r="L261" s="16">
        <f>VLOOKUP($C261,'Growth rate'!$B$3:$T$93,3,FALSE)*VLOOKUP($E261,BY_RES_Demand_Drivers!$A$5:$I$100,9,FALSE)</f>
        <v>0.45848454254518134</v>
      </c>
      <c r="M261" s="49">
        <f t="shared" si="19"/>
        <v>0.85</v>
      </c>
    </row>
    <row r="262" spans="2:13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 t="shared" si="20"/>
        <v>2.983534163179975</v>
      </c>
      <c r="G262" s="16">
        <f t="shared" si="21"/>
        <v>0.12315194821828784</v>
      </c>
      <c r="H262" s="16">
        <f t="shared" si="22"/>
        <v>0.39012449725169479</v>
      </c>
      <c r="J262" s="16">
        <f>VLOOKUP($C262,'Growth rate'!$B$3:$T$93,3,FALSE)*VLOOKUP($E262,BY_RES_Demand_Drivers!$A$5:$I$100,7,FALSE)</f>
        <v>3.5624288515581788</v>
      </c>
      <c r="K262" s="16">
        <f>VLOOKUP($C262,'Growth rate'!$B$3:$T$93,3,FALSE)*VLOOKUP($E262,BY_RES_Demand_Drivers!$A$5:$I$100,8,FALSE)</f>
        <v>0.14704710235019444</v>
      </c>
      <c r="L262" s="16">
        <f>VLOOKUP($C262,'Growth rate'!$B$3:$T$93,3,FALSE)*VLOOKUP($E262,BY_RES_Demand_Drivers!$A$5:$I$100,9,FALSE)</f>
        <v>0.46582029522590424</v>
      </c>
      <c r="M262" s="49">
        <f t="shared" si="19"/>
        <v>0.83750000000000002</v>
      </c>
    </row>
    <row r="263" spans="2:13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 t="shared" si="20"/>
        <v>2.9860278633760653</v>
      </c>
      <c r="G263" s="16">
        <f t="shared" si="21"/>
        <v>0.12325488118993295</v>
      </c>
      <c r="H263" s="16">
        <f t="shared" si="22"/>
        <v>0.39045057145835288</v>
      </c>
      <c r="J263" s="16">
        <f>VLOOKUP($C263,'Growth rate'!$B$3:$T$93,3,FALSE)*VLOOKUP($E263,BY_RES_Demand_Drivers!$A$5:$I$100,7,FALSE)</f>
        <v>3.6194277131831094</v>
      </c>
      <c r="K263" s="16">
        <f>VLOOKUP($C263,'Growth rate'!$B$3:$T$93,3,FALSE)*VLOOKUP($E263,BY_RES_Demand_Drivers!$A$5:$I$100,8,FALSE)</f>
        <v>0.14939985598779754</v>
      </c>
      <c r="L263" s="16">
        <f>VLOOKUP($C263,'Growth rate'!$B$3:$T$93,3,FALSE)*VLOOKUP($E263,BY_RES_Demand_Drivers!$A$5:$I$100,9,FALSE)</f>
        <v>0.47327341994951866</v>
      </c>
      <c r="M263" s="49">
        <f t="shared" si="19"/>
        <v>0.82499999999999996</v>
      </c>
    </row>
    <row r="264" spans="2:13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 t="shared" si="20"/>
        <v>2.9878375772326566</v>
      </c>
      <c r="G264" s="16">
        <f t="shared" si="21"/>
        <v>0.12332958111792687</v>
      </c>
      <c r="H264" s="16">
        <f t="shared" si="22"/>
        <v>0.39068720816832764</v>
      </c>
      <c r="J264" s="16">
        <f>VLOOKUP($C264,'Growth rate'!$B$3:$T$93,3,FALSE)*VLOOKUP($E264,BY_RES_Demand_Drivers!$A$5:$I$100,7,FALSE)</f>
        <v>3.6773385565940391</v>
      </c>
      <c r="K264" s="16">
        <f>VLOOKUP($C264,'Growth rate'!$B$3:$T$93,3,FALSE)*VLOOKUP($E264,BY_RES_Demand_Drivers!$A$5:$I$100,8,FALSE)</f>
        <v>0.1517902536836023</v>
      </c>
      <c r="L264" s="16">
        <f>VLOOKUP($C264,'Growth rate'!$B$3:$T$93,3,FALSE)*VLOOKUP($E264,BY_RES_Demand_Drivers!$A$5:$I$100,9,FALSE)</f>
        <v>0.48084579466871097</v>
      </c>
      <c r="M264" s="49">
        <f t="shared" si="19"/>
        <v>0.8125</v>
      </c>
    </row>
    <row r="265" spans="2:13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 t="shared" si="20"/>
        <v>2.9889407787996349</v>
      </c>
      <c r="G265" s="16">
        <f t="shared" si="21"/>
        <v>0.12337511819403194</v>
      </c>
      <c r="H265" s="16">
        <f t="shared" si="22"/>
        <v>0.39083146190672824</v>
      </c>
      <c r="J265" s="16">
        <f>VLOOKUP($C265,'Growth rate'!$B$3:$T$93,3,FALSE)*VLOOKUP($E265,BY_RES_Demand_Drivers!$A$5:$I$100,7,FALSE)</f>
        <v>3.7361759734995439</v>
      </c>
      <c r="K265" s="16">
        <f>VLOOKUP($C265,'Growth rate'!$B$3:$T$93,3,FALSE)*VLOOKUP($E265,BY_RES_Demand_Drivers!$A$5:$I$100,8,FALSE)</f>
        <v>0.15421889774253994</v>
      </c>
      <c r="L265" s="16">
        <f>VLOOKUP($C265,'Growth rate'!$B$3:$T$93,3,FALSE)*VLOOKUP($E265,BY_RES_Demand_Drivers!$A$5:$I$100,9,FALSE)</f>
        <v>0.48853932738341033</v>
      </c>
      <c r="M265" s="49">
        <f t="shared" si="19"/>
        <v>0.79999999999999993</v>
      </c>
    </row>
    <row r="266" spans="2:13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 t="shared" si="20"/>
        <v>2.9893143963969848</v>
      </c>
      <c r="G266" s="16">
        <f t="shared" si="21"/>
        <v>0.12339054008380619</v>
      </c>
      <c r="H266" s="16">
        <f t="shared" si="22"/>
        <v>0.39088031583946659</v>
      </c>
      <c r="J266" s="16">
        <f>VLOOKUP($C266,'Growth rate'!$B$3:$T$93,3,FALSE)*VLOOKUP($E266,BY_RES_Demand_Drivers!$A$5:$I$100,7,FALSE)</f>
        <v>3.7959547890755365</v>
      </c>
      <c r="K266" s="16">
        <f>VLOOKUP($C266,'Growth rate'!$B$3:$T$93,3,FALSE)*VLOOKUP($E266,BY_RES_Demand_Drivers!$A$5:$I$100,8,FALSE)</f>
        <v>0.15668640010642057</v>
      </c>
      <c r="L266" s="16">
        <f>VLOOKUP($C266,'Growth rate'!$B$3:$T$93,3,FALSE)*VLOOKUP($E266,BY_RES_Demand_Drivers!$A$5:$I$100,9,FALSE)</f>
        <v>0.49635595662154491</v>
      </c>
      <c r="M266" s="49">
        <f t="shared" si="19"/>
        <v>0.78749999999999998</v>
      </c>
    </row>
    <row r="267" spans="2:13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 t="shared" si="20"/>
        <v>2.9889348009180772</v>
      </c>
      <c r="G267" s="16">
        <f t="shared" si="21"/>
        <v>0.12337487144379555</v>
      </c>
      <c r="H267" s="16">
        <f t="shared" si="22"/>
        <v>0.39083068024380446</v>
      </c>
      <c r="J267" s="16">
        <f>VLOOKUP($C267,'Growth rate'!$B$3:$T$93,3,FALSE)*VLOOKUP($E267,BY_RES_Demand_Drivers!$A$5:$I$100,7,FALSE)</f>
        <v>3.8566900657007452</v>
      </c>
      <c r="K267" s="16">
        <f>VLOOKUP($C267,'Growth rate'!$B$3:$T$93,3,FALSE)*VLOOKUP($E267,BY_RES_Demand_Drivers!$A$5:$I$100,8,FALSE)</f>
        <v>0.15919338250812332</v>
      </c>
      <c r="L267" s="16">
        <f>VLOOKUP($C267,'Growth rate'!$B$3:$T$93,3,FALSE)*VLOOKUP($E267,BY_RES_Demand_Drivers!$A$5:$I$100,9,FALSE)</f>
        <v>0.50429765192748965</v>
      </c>
      <c r="M267" s="49">
        <f t="shared" si="19"/>
        <v>0.77499999999999991</v>
      </c>
    </row>
    <row r="268" spans="2:13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 t="shared" si="20"/>
        <v>2.9877777938983674</v>
      </c>
      <c r="G268" s="16">
        <f t="shared" si="21"/>
        <v>0.12332711342904312</v>
      </c>
      <c r="H268" s="16">
        <f t="shared" si="22"/>
        <v>0.39067939094822624</v>
      </c>
      <c r="J268" s="16">
        <f>VLOOKUP($C268,'Growth rate'!$B$3:$T$93,3,FALSE)*VLOOKUP($E268,BY_RES_Demand_Drivers!$A$5:$I$100,7,FALSE)</f>
        <v>3.9183971067519572</v>
      </c>
      <c r="K268" s="16">
        <f>VLOOKUP($C268,'Growth rate'!$B$3:$T$93,3,FALSE)*VLOOKUP($E268,BY_RES_Demand_Drivers!$A$5:$I$100,8,FALSE)</f>
        <v>0.16174047662825328</v>
      </c>
      <c r="L268" s="16">
        <f>VLOOKUP($C268,'Growth rate'!$B$3:$T$93,3,FALSE)*VLOOKUP($E268,BY_RES_Demand_Drivers!$A$5:$I$100,9,FALSE)</f>
        <v>0.51236641435832952</v>
      </c>
      <c r="M268" s="49">
        <f t="shared" si="19"/>
        <v>0.76249999999999996</v>
      </c>
    </row>
    <row r="269" spans="2:13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 t="shared" si="20"/>
        <v>2.9858185953449912</v>
      </c>
      <c r="G269" s="16">
        <f t="shared" si="21"/>
        <v>0.12324624319072902</v>
      </c>
      <c r="H269" s="16">
        <f t="shared" si="22"/>
        <v>0.39042320774104705</v>
      </c>
      <c r="J269" s="16">
        <f>VLOOKUP($C269,'Growth rate'!$B$3:$T$93,3,FALSE)*VLOOKUP($E269,BY_RES_Demand_Drivers!$A$5:$I$100,7,FALSE)</f>
        <v>3.9810914604599885</v>
      </c>
      <c r="K269" s="16">
        <f>VLOOKUP($C269,'Growth rate'!$B$3:$T$93,3,FALSE)*VLOOKUP($E269,BY_RES_Demand_Drivers!$A$5:$I$100,8,FALSE)</f>
        <v>0.16432832425430535</v>
      </c>
      <c r="L269" s="16">
        <f>VLOOKUP($C269,'Growth rate'!$B$3:$T$93,3,FALSE)*VLOOKUP($E269,BY_RES_Demand_Drivers!$A$5:$I$100,9,FALSE)</f>
        <v>0.52056427698806274</v>
      </c>
      <c r="M269" s="49">
        <f t="shared" si="19"/>
        <v>0.75</v>
      </c>
    </row>
    <row r="270" spans="2:13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 t="shared" si="20"/>
        <v>2.9830318313226694</v>
      </c>
      <c r="G270" s="16">
        <f t="shared" si="21"/>
        <v>0.12313121336375098</v>
      </c>
      <c r="H270" s="16">
        <f t="shared" si="22"/>
        <v>0.39005881274715543</v>
      </c>
      <c r="J270" s="16">
        <f>VLOOKUP($C270,'Growth rate'!$B$3:$T$93,3,FALSE)*VLOOKUP($E270,BY_RES_Demand_Drivers!$A$5:$I$100,7,FALSE)</f>
        <v>4.0447889238273484</v>
      </c>
      <c r="K270" s="16">
        <f>VLOOKUP($C270,'Growth rate'!$B$3:$T$93,3,FALSE)*VLOOKUP($E270,BY_RES_Demand_Drivers!$A$5:$I$100,8,FALSE)</f>
        <v>0.16695757744237422</v>
      </c>
      <c r="L270" s="16">
        <f>VLOOKUP($C270,'Growth rate'!$B$3:$T$93,3,FALSE)*VLOOKUP($E270,BY_RES_Demand_Drivers!$A$5:$I$100,9,FALSE)</f>
        <v>0.52889330541987178</v>
      </c>
      <c r="M270" s="49">
        <f t="shared" si="19"/>
        <v>0.73749999999999993</v>
      </c>
    </row>
    <row r="271" spans="2:13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 t="shared" si="20"/>
        <v>2.979391521291225</v>
      </c>
      <c r="G271" s="16">
        <f t="shared" si="21"/>
        <v>0.12298095154405284</v>
      </c>
      <c r="H271" s="16">
        <f t="shared" si="22"/>
        <v>0.38958280877227758</v>
      </c>
      <c r="J271" s="16">
        <f>VLOOKUP($C271,'Growth rate'!$B$3:$T$93,3,FALSE)*VLOOKUP($E271,BY_RES_Demand_Drivers!$A$5:$I$100,7,FALSE)</f>
        <v>4.1095055466085864</v>
      </c>
      <c r="K271" s="16">
        <f>VLOOKUP($C271,'Growth rate'!$B$3:$T$93,3,FALSE)*VLOOKUP($E271,BY_RES_Demand_Drivers!$A$5:$I$100,8,FALSE)</f>
        <v>0.1696288986814522</v>
      </c>
      <c r="L271" s="16">
        <f>VLOOKUP($C271,'Growth rate'!$B$3:$T$93,3,FALSE)*VLOOKUP($E271,BY_RES_Demand_Drivers!$A$5:$I$100,9,FALSE)</f>
        <v>0.53735559830658974</v>
      </c>
      <c r="M271" s="49">
        <f t="shared" si="19"/>
        <v>0.72499999999999998</v>
      </c>
    </row>
    <row r="272" spans="2:13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 t="shared" si="20"/>
        <v>2.974871065189955</v>
      </c>
      <c r="G272" s="16">
        <f t="shared" si="21"/>
        <v>0.12279435975550325</v>
      </c>
      <c r="H272" s="16">
        <f t="shared" si="22"/>
        <v>0.38899171761414025</v>
      </c>
      <c r="J272" s="16">
        <f>VLOOKUP($C272,'Growth rate'!$B$3:$T$93,3,FALSE)*VLOOKUP($E272,BY_RES_Demand_Drivers!$A$5:$I$100,7,FALSE)</f>
        <v>4.1752576353543231</v>
      </c>
      <c r="K272" s="16">
        <f>VLOOKUP($C272,'Growth rate'!$B$3:$T$93,3,FALSE)*VLOOKUP($E272,BY_RES_Demand_Drivers!$A$5:$I$100,8,FALSE)</f>
        <v>0.17234296106035546</v>
      </c>
      <c r="L272" s="16">
        <f>VLOOKUP($C272,'Growth rate'!$B$3:$T$93,3,FALSE)*VLOOKUP($E272,BY_RES_Demand_Drivers!$A$5:$I$100,9,FALSE)</f>
        <v>0.54595328787949515</v>
      </c>
      <c r="M272" s="49">
        <f t="shared" si="19"/>
        <v>0.71249999999999991</v>
      </c>
    </row>
    <row r="273" spans="2:13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 t="shared" si="20"/>
        <v>2.969443230263995</v>
      </c>
      <c r="G273" s="16">
        <f t="shared" si="21"/>
        <v>0.12257031390612479</v>
      </c>
      <c r="H273" s="16">
        <f t="shared" si="22"/>
        <v>0.38828197833989697</v>
      </c>
      <c r="J273" s="16">
        <f>VLOOKUP($C273,'Growth rate'!$B$3:$T$93,3,FALSE)*VLOOKUP($E273,BY_RES_Demand_Drivers!$A$5:$I$100,7,FALSE)</f>
        <v>4.242061757519993</v>
      </c>
      <c r="K273" s="16">
        <f>VLOOKUP($C273,'Growth rate'!$B$3:$T$93,3,FALSE)*VLOOKUP($E273,BY_RES_Demand_Drivers!$A$5:$I$100,8,FALSE)</f>
        <v>0.17510044843732114</v>
      </c>
      <c r="L273" s="16">
        <f>VLOOKUP($C273,'Growth rate'!$B$3:$T$93,3,FALSE)*VLOOKUP($E273,BY_RES_Demand_Drivers!$A$5:$I$100,9,FALSE)</f>
        <v>0.55468854048556715</v>
      </c>
      <c r="M273" s="49">
        <f t="shared" si="19"/>
        <v>0.7</v>
      </c>
    </row>
    <row r="274" spans="2:13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 t="shared" si="20"/>
        <v>2.9630801376277152</v>
      </c>
      <c r="G274" s="16">
        <f t="shared" si="21"/>
        <v>0.12230766323346884</v>
      </c>
      <c r="H274" s="16">
        <f t="shared" si="22"/>
        <v>0.38744994552916867</v>
      </c>
      <c r="J274" s="16">
        <f>VLOOKUP($C274,'Growth rate'!$B$3:$T$93,3,FALSE)*VLOOKUP($E274,BY_RES_Demand_Drivers!$A$5:$I$100,7,FALSE)</f>
        <v>4.3099347456403132</v>
      </c>
      <c r="K274" s="16">
        <f>VLOOKUP($C274,'Growth rate'!$B$3:$T$93,3,FALSE)*VLOOKUP($E274,BY_RES_Demand_Drivers!$A$5:$I$100,8,FALSE)</f>
        <v>0.17790205561231831</v>
      </c>
      <c r="L274" s="16">
        <f>VLOOKUP($C274,'Growth rate'!$B$3:$T$93,3,FALSE)*VLOOKUP($E274,BY_RES_Demand_Drivers!$A$5:$I$100,9,FALSE)</f>
        <v>0.56356355713333628</v>
      </c>
      <c r="M274" s="49">
        <f t="shared" si="19"/>
        <v>0.6875</v>
      </c>
    </row>
    <row r="275" spans="2:13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 t="shared" si="20"/>
        <v>2.9557532485601268</v>
      </c>
      <c r="G275" s="16">
        <f t="shared" si="21"/>
        <v>0.1220052297389279</v>
      </c>
      <c r="H275" s="16">
        <f t="shared" si="22"/>
        <v>0.386491887482042</v>
      </c>
      <c r="J275" s="16">
        <f>VLOOKUP($C275,'Growth rate'!$B$3:$T$93,3,FALSE)*VLOOKUP($E275,BY_RES_Demand_Drivers!$A$5:$I$100,7,FALSE)</f>
        <v>4.3788937015705587</v>
      </c>
      <c r="K275" s="16">
        <f>VLOOKUP($C275,'Growth rate'!$B$3:$T$93,3,FALSE)*VLOOKUP($E275,BY_RES_Demand_Drivers!$A$5:$I$100,8,FALSE)</f>
        <v>0.18074848850211542</v>
      </c>
      <c r="L275" s="16">
        <f>VLOOKUP($C275,'Growth rate'!$B$3:$T$93,3,FALSE)*VLOOKUP($E275,BY_RES_Demand_Drivers!$A$5:$I$100,9,FALSE)</f>
        <v>0.57258057404746965</v>
      </c>
      <c r="M275" s="49">
        <f t="shared" si="19"/>
        <v>0.67499999999999993</v>
      </c>
    </row>
    <row r="276" spans="2:13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 t="shared" si="20"/>
        <v>2.9474333505271431</v>
      </c>
      <c r="G276" s="16">
        <f t="shared" si="21"/>
        <v>0.12166180761077389</v>
      </c>
      <c r="H276" s="16">
        <f t="shared" si="22"/>
        <v>0.38540398439135182</v>
      </c>
      <c r="J276" s="16">
        <f>VLOOKUP($C276,'Growth rate'!$B$3:$T$93,3,FALSE)*VLOOKUP($E276,BY_RES_Demand_Drivers!$A$5:$I$100,7,FALSE)</f>
        <v>4.4489560007956879</v>
      </c>
      <c r="K276" s="16">
        <f>VLOOKUP($C276,'Growth rate'!$B$3:$T$93,3,FALSE)*VLOOKUP($E276,BY_RES_Demand_Drivers!$A$5:$I$100,8,FALSE)</f>
        <v>0.18364046431814926</v>
      </c>
      <c r="L276" s="16">
        <f>VLOOKUP($C276,'Growth rate'!$B$3:$T$93,3,FALSE)*VLOOKUP($E276,BY_RES_Demand_Drivers!$A$5:$I$100,9,FALSE)</f>
        <v>0.58174186323222921</v>
      </c>
      <c r="M276" s="49">
        <f t="shared" si="19"/>
        <v>0.66249999999999998</v>
      </c>
    </row>
    <row r="277" spans="2:13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 t="shared" si="20"/>
        <v>2.938090542925472</v>
      </c>
      <c r="G277" s="16">
        <f t="shared" si="21"/>
        <v>0.12127616263570577</v>
      </c>
      <c r="H277" s="16">
        <f t="shared" si="22"/>
        <v>0.38418232647856415</v>
      </c>
      <c r="J277" s="16">
        <f>VLOOKUP($C277,'Growth rate'!$B$3:$T$93,3,FALSE)*VLOOKUP($E277,BY_RES_Demand_Drivers!$A$5:$I$100,7,FALSE)</f>
        <v>4.5201392968084191</v>
      </c>
      <c r="K277" s="16">
        <f>VLOOKUP($C277,'Growth rate'!$B$3:$T$93,3,FALSE)*VLOOKUP($E277,BY_RES_Demand_Drivers!$A$5:$I$100,8,FALSE)</f>
        <v>0.18657871174723967</v>
      </c>
      <c r="L277" s="16">
        <f>VLOOKUP($C277,'Growth rate'!$B$3:$T$93,3,FALSE)*VLOOKUP($E277,BY_RES_Demand_Drivers!$A$5:$I$100,9,FALSE)</f>
        <v>0.59104973304394492</v>
      </c>
      <c r="M277" s="49">
        <f t="shared" si="19"/>
        <v>0.64999999999999991</v>
      </c>
    </row>
    <row r="278" spans="2:13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 t="shared" si="20"/>
        <v>2.9276942225428133</v>
      </c>
      <c r="G278" s="16">
        <f t="shared" si="21"/>
        <v>0.12084703159868714</v>
      </c>
      <c r="H278" s="16">
        <f t="shared" si="22"/>
        <v>0.38282291209256314</v>
      </c>
      <c r="J278" s="16">
        <f>VLOOKUP($C278,'Growth rate'!$B$3:$T$93,3,FALSE)*VLOOKUP($E278,BY_RES_Demand_Drivers!$A$5:$I$100,7,FALSE)</f>
        <v>4.5924615255573542</v>
      </c>
      <c r="K278" s="16">
        <f>VLOOKUP($C278,'Growth rate'!$B$3:$T$93,3,FALSE)*VLOOKUP($E278,BY_RES_Demand_Drivers!$A$5:$I$100,8,FALSE)</f>
        <v>0.18956397113519552</v>
      </c>
      <c r="L278" s="16">
        <f>VLOOKUP($C278,'Growth rate'!$B$3:$T$93,3,FALSE)*VLOOKUP($E278,BY_RES_Demand_Drivers!$A$5:$I$100,9,FALSE)</f>
        <v>0.6005065287726481</v>
      </c>
      <c r="M278" s="49">
        <f t="shared" si="19"/>
        <v>0.63749999999999996</v>
      </c>
    </row>
    <row r="279" spans="2:13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 t="shared" si="20"/>
        <v>2.9162130687289203</v>
      </c>
      <c r="G279" s="16">
        <f t="shared" si="21"/>
        <v>0.12037312167084915</v>
      </c>
      <c r="H279" s="16">
        <f t="shared" si="22"/>
        <v>0.38132164577063149</v>
      </c>
      <c r="J279" s="16">
        <f>VLOOKUP($C279,'Growth rate'!$B$3:$T$93,3,FALSE)*VLOOKUP($E279,BY_RES_Demand_Drivers!$A$5:$I$100,7,FALSE)</f>
        <v>4.6659409099662721</v>
      </c>
      <c r="K279" s="16">
        <f>VLOOKUP($C279,'Growth rate'!$B$3:$T$93,3,FALSE)*VLOOKUP($E279,BY_RES_Demand_Drivers!$A$5:$I$100,8,FALSE)</f>
        <v>0.19259699467335864</v>
      </c>
      <c r="L279" s="16">
        <f>VLOOKUP($C279,'Growth rate'!$B$3:$T$93,3,FALSE)*VLOOKUP($E279,BY_RES_Demand_Drivers!$A$5:$I$100,9,FALSE)</f>
        <v>0.61011463323301041</v>
      </c>
      <c r="M279" s="49">
        <f t="shared" si="19"/>
        <v>0.625</v>
      </c>
    </row>
    <row r="280" spans="2:13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 t="shared" si="20"/>
        <v>2.9036150282720108</v>
      </c>
      <c r="G280" s="16">
        <f t="shared" si="21"/>
        <v>0.11985310978523107</v>
      </c>
      <c r="H280" s="16">
        <f t="shared" si="22"/>
        <v>0.37967433626090241</v>
      </c>
      <c r="J280" s="16">
        <f>VLOOKUP($C280,'Growth rate'!$B$3:$T$93,3,FALSE)*VLOOKUP($E280,BY_RES_Demand_Drivers!$A$5:$I$100,7,FALSE)</f>
        <v>4.7405959645257321</v>
      </c>
      <c r="K280" s="16">
        <f>VLOOKUP($C280,'Growth rate'!$B$3:$T$93,3,FALSE)*VLOOKUP($E280,BY_RES_Demand_Drivers!$A$5:$I$100,8,FALSE)</f>
        <v>0.19567854658813238</v>
      </c>
      <c r="L280" s="16">
        <f>VLOOKUP($C280,'Growth rate'!$B$3:$T$93,3,FALSE)*VLOOKUP($E280,BY_RES_Demand_Drivers!$A$5:$I$100,9,FALSE)</f>
        <v>0.61987646736473867</v>
      </c>
      <c r="M280" s="49">
        <f t="shared" si="19"/>
        <v>0.61249999999999993</v>
      </c>
    </row>
    <row r="281" spans="2:13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 t="shared" si="20"/>
        <v>2.8898672999748864</v>
      </c>
      <c r="G281" s="16">
        <f t="shared" si="21"/>
        <v>0.11928564200012551</v>
      </c>
      <c r="H281" s="16">
        <f t="shared" si="22"/>
        <v>0.37787669450554467</v>
      </c>
      <c r="J281" s="16">
        <f>VLOOKUP($C281,'Growth rate'!$B$3:$T$93,3,FALSE)*VLOOKUP($E281,BY_RES_Demand_Drivers!$A$5:$I$100,7,FALSE)</f>
        <v>4.8164454999581441</v>
      </c>
      <c r="K281" s="16">
        <f>VLOOKUP($C281,'Growth rate'!$B$3:$T$93,3,FALSE)*VLOOKUP($E281,BY_RES_Demand_Drivers!$A$5:$I$100,8,FALSE)</f>
        <v>0.19880940333354252</v>
      </c>
      <c r="L281" s="16">
        <f>VLOOKUP($C281,'Growth rate'!$B$3:$T$93,3,FALSE)*VLOOKUP($E281,BY_RES_Demand_Drivers!$A$5:$I$100,9,FALSE)</f>
        <v>0.62979449084257444</v>
      </c>
      <c r="M281" s="49">
        <f t="shared" si="19"/>
        <v>0.6</v>
      </c>
    </row>
    <row r="282" spans="2:13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 t="shared" si="20"/>
        <v>2.9361051767744843</v>
      </c>
      <c r="G282" s="16">
        <f t="shared" si="21"/>
        <v>0.12119421227212751</v>
      </c>
      <c r="H282" s="16">
        <f t="shared" si="22"/>
        <v>0.38392272161763341</v>
      </c>
      <c r="J282" s="16">
        <f>VLOOKUP($C282,'Growth rate'!$B$3:$T$93,3,FALSE)*VLOOKUP($E282,BY_RES_Demand_Drivers!$A$5:$I$100,7,FALSE)</f>
        <v>4.8935086279574742</v>
      </c>
      <c r="K282" s="16">
        <f>VLOOKUP($C282,'Growth rate'!$B$3:$T$93,3,FALSE)*VLOOKUP($E282,BY_RES_Demand_Drivers!$A$5:$I$100,8,FALSE)</f>
        <v>0.20199035378687918</v>
      </c>
      <c r="L282" s="16">
        <f>VLOOKUP($C282,'Growth rate'!$B$3:$T$93,3,FALSE)*VLOOKUP($E282,BY_RES_Demand_Drivers!$A$5:$I$100,9,FALSE)</f>
        <v>0.63987120269605569</v>
      </c>
      <c r="M282" s="49">
        <f t="shared" si="19"/>
        <v>0.6</v>
      </c>
    </row>
    <row r="283" spans="2:13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 t="shared" si="20"/>
        <v>2.9830828596028764</v>
      </c>
      <c r="G283" s="16">
        <f t="shared" si="21"/>
        <v>0.12313331966848157</v>
      </c>
      <c r="H283" s="16">
        <f t="shared" si="22"/>
        <v>0.39006548516351552</v>
      </c>
      <c r="J283" s="16">
        <f>VLOOKUP($C283,'Growth rate'!$B$3:$T$93,3,FALSE)*VLOOKUP($E283,BY_RES_Demand_Drivers!$A$5:$I$100,7,FALSE)</f>
        <v>4.9718047660047944</v>
      </c>
      <c r="K283" s="16">
        <f>VLOOKUP($C283,'Growth rate'!$B$3:$T$93,3,FALSE)*VLOOKUP($E283,BY_RES_Demand_Drivers!$A$5:$I$100,8,FALSE)</f>
        <v>0.20522219944746928</v>
      </c>
      <c r="L283" s="16">
        <f>VLOOKUP($C283,'Growth rate'!$B$3:$T$93,3,FALSE)*VLOOKUP($E283,BY_RES_Demand_Drivers!$A$5:$I$100,9,FALSE)</f>
        <v>0.65010914193919256</v>
      </c>
      <c r="M283" s="49">
        <f t="shared" si="19"/>
        <v>0.6</v>
      </c>
    </row>
    <row r="284" spans="2:13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 t="shared" si="20"/>
        <v>3.0308121853565226</v>
      </c>
      <c r="G284" s="16">
        <f t="shared" si="21"/>
        <v>0.12510345278317725</v>
      </c>
      <c r="H284" s="16">
        <f t="shared" si="22"/>
        <v>0.39630653292613177</v>
      </c>
      <c r="J284" s="16">
        <f>VLOOKUP($C284,'Growth rate'!$B$3:$T$93,3,FALSE)*VLOOKUP($E284,BY_RES_Demand_Drivers!$A$5:$I$100,7,FALSE)</f>
        <v>5.0513536422608709</v>
      </c>
      <c r="K284" s="16">
        <f>VLOOKUP($C284,'Growth rate'!$B$3:$T$93,3,FALSE)*VLOOKUP($E284,BY_RES_Demand_Drivers!$A$5:$I$100,8,FALSE)</f>
        <v>0.20850575463862878</v>
      </c>
      <c r="L284" s="16">
        <f>VLOOKUP($C284,'Growth rate'!$B$3:$T$93,3,FALSE)*VLOOKUP($E284,BY_RES_Demand_Drivers!$A$5:$I$100,9,FALSE)</f>
        <v>0.66051088821021964</v>
      </c>
      <c r="M284" s="49">
        <f t="shared" si="19"/>
        <v>0.6</v>
      </c>
    </row>
    <row r="285" spans="2:13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 t="shared" si="20"/>
        <v>3.0793051803222271</v>
      </c>
      <c r="G285" s="16">
        <f t="shared" si="21"/>
        <v>0.12710510802770811</v>
      </c>
      <c r="H285" s="16">
        <f t="shared" si="22"/>
        <v>0.4026474374529499</v>
      </c>
      <c r="J285" s="16">
        <f>VLOOKUP($C285,'Growth rate'!$B$3:$T$93,3,FALSE)*VLOOKUP($E285,BY_RES_Demand_Drivers!$A$5:$I$100,7,FALSE)</f>
        <v>5.1321753005370452</v>
      </c>
      <c r="K285" s="16">
        <f>VLOOKUP($C285,'Growth rate'!$B$3:$T$93,3,FALSE)*VLOOKUP($E285,BY_RES_Demand_Drivers!$A$5:$I$100,8,FALSE)</f>
        <v>0.21184184671284684</v>
      </c>
      <c r="L285" s="16">
        <f>VLOOKUP($C285,'Growth rate'!$B$3:$T$93,3,FALSE)*VLOOKUP($E285,BY_RES_Demand_Drivers!$A$5:$I$100,9,FALSE)</f>
        <v>0.67107906242158322</v>
      </c>
      <c r="M285" s="49">
        <f t="shared" si="19"/>
        <v>0.6</v>
      </c>
    </row>
    <row r="286" spans="2:13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 t="shared" si="20"/>
        <v>3.1285740632073824</v>
      </c>
      <c r="G286" s="16">
        <f t="shared" si="21"/>
        <v>0.12913878975615142</v>
      </c>
      <c r="H286" s="16">
        <f t="shared" si="22"/>
        <v>0.40908979645219706</v>
      </c>
      <c r="J286" s="16">
        <f>VLOOKUP($C286,'Growth rate'!$B$3:$T$93,3,FALSE)*VLOOKUP($E286,BY_RES_Demand_Drivers!$A$5:$I$100,7,FALSE)</f>
        <v>5.2142901053456372</v>
      </c>
      <c r="K286" s="16">
        <f>VLOOKUP($C286,'Growth rate'!$B$3:$T$93,3,FALSE)*VLOOKUP($E286,BY_RES_Demand_Drivers!$A$5:$I$100,8,FALSE)</f>
        <v>0.21523131626025238</v>
      </c>
      <c r="L286" s="16">
        <f>VLOOKUP($C286,'Growth rate'!$B$3:$T$93,3,FALSE)*VLOOKUP($E286,BY_RES_Demand_Drivers!$A$5:$I$100,9,FALSE)</f>
        <v>0.68181632742032849</v>
      </c>
      <c r="M286" s="49">
        <f t="shared" si="19"/>
        <v>0.6</v>
      </c>
    </row>
    <row r="287" spans="2:13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 t="shared" si="20"/>
        <v>3.1786312482187005</v>
      </c>
      <c r="G287" s="16">
        <f t="shared" si="21"/>
        <v>0.13120501039224985</v>
      </c>
      <c r="H287" s="16">
        <f t="shared" si="22"/>
        <v>0.41563523319543222</v>
      </c>
      <c r="J287" s="16">
        <f>VLOOKUP($C287,'Growth rate'!$B$3:$T$93,3,FALSE)*VLOOKUP($E287,BY_RES_Demand_Drivers!$A$5:$I$100,7,FALSE)</f>
        <v>5.2977187470311673</v>
      </c>
      <c r="K287" s="16">
        <f>VLOOKUP($C287,'Growth rate'!$B$3:$T$93,3,FALSE)*VLOOKUP($E287,BY_RES_Demand_Drivers!$A$5:$I$100,8,FALSE)</f>
        <v>0.21867501732041641</v>
      </c>
      <c r="L287" s="16">
        <f>VLOOKUP($C287,'Growth rate'!$B$3:$T$93,3,FALSE)*VLOOKUP($E287,BY_RES_Demand_Drivers!$A$5:$I$100,9,FALSE)</f>
        <v>0.69272538865905375</v>
      </c>
      <c r="M287" s="49">
        <f t="shared" si="19"/>
        <v>0.6</v>
      </c>
    </row>
    <row r="288" spans="2:13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 t="shared" si="20"/>
        <v>3.2294893481901998</v>
      </c>
      <c r="G288" s="16">
        <f t="shared" si="21"/>
        <v>0.13330429055852586</v>
      </c>
      <c r="H288" s="16">
        <f t="shared" si="22"/>
        <v>0.42228539692655914</v>
      </c>
      <c r="J288" s="16">
        <f>VLOOKUP($C288,'Growth rate'!$B$3:$T$93,3,FALSE)*VLOOKUP($E288,BY_RES_Demand_Drivers!$A$5:$I$100,7,FALSE)</f>
        <v>5.3824822469836668</v>
      </c>
      <c r="K288" s="16">
        <f>VLOOKUP($C288,'Growth rate'!$B$3:$T$93,3,FALSE)*VLOOKUP($E288,BY_RES_Demand_Drivers!$A$5:$I$100,8,FALSE)</f>
        <v>0.22217381759754309</v>
      </c>
      <c r="L288" s="16">
        <f>VLOOKUP($C288,'Growth rate'!$B$3:$T$93,3,FALSE)*VLOOKUP($E288,BY_RES_Demand_Drivers!$A$5:$I$100,9,FALSE)</f>
        <v>0.70380899487759863</v>
      </c>
      <c r="M288" s="49">
        <f t="shared" si="19"/>
        <v>0.6</v>
      </c>
    </row>
    <row r="289" spans="2:13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 t="shared" si="20"/>
        <v>3.2811611777612435</v>
      </c>
      <c r="G289" s="16">
        <f t="shared" si="21"/>
        <v>0.13543715920746227</v>
      </c>
      <c r="H289" s="16">
        <f t="shared" si="22"/>
        <v>0.42904196327738414</v>
      </c>
      <c r="J289" s="16">
        <f>VLOOKUP($C289,'Growth rate'!$B$3:$T$93,3,FALSE)*VLOOKUP($E289,BY_RES_Demand_Drivers!$A$5:$I$100,7,FALSE)</f>
        <v>5.4686019629354057</v>
      </c>
      <c r="K289" s="16">
        <f>VLOOKUP($C289,'Growth rate'!$B$3:$T$93,3,FALSE)*VLOOKUP($E289,BY_RES_Demand_Drivers!$A$5:$I$100,8,FALSE)</f>
        <v>0.2257285986791038</v>
      </c>
      <c r="L289" s="16">
        <f>VLOOKUP($C289,'Growth rate'!$B$3:$T$93,3,FALSE)*VLOOKUP($E289,BY_RES_Demand_Drivers!$A$5:$I$100,9,FALSE)</f>
        <v>0.71506993879564029</v>
      </c>
      <c r="M289" s="49">
        <f t="shared" si="19"/>
        <v>0.6</v>
      </c>
    </row>
    <row r="290" spans="2:13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 t="shared" si="20"/>
        <v>3.3336597566054231</v>
      </c>
      <c r="G290" s="16">
        <f t="shared" si="21"/>
        <v>0.13760415375478166</v>
      </c>
      <c r="H290" s="16">
        <f t="shared" si="22"/>
        <v>0.43590663468982227</v>
      </c>
      <c r="J290" s="16">
        <f>VLOOKUP($C290,'Growth rate'!$B$3:$T$93,3,FALSE)*VLOOKUP($E290,BY_RES_Demand_Drivers!$A$5:$I$100,7,FALSE)</f>
        <v>5.5560995943423723</v>
      </c>
      <c r="K290" s="16">
        <f>VLOOKUP($C290,'Growth rate'!$B$3:$T$93,3,FALSE)*VLOOKUP($E290,BY_RES_Demand_Drivers!$A$5:$I$100,8,FALSE)</f>
        <v>0.22934025625796944</v>
      </c>
      <c r="L290" s="16">
        <f>VLOOKUP($C290,'Growth rate'!$B$3:$T$93,3,FALSE)*VLOOKUP($E290,BY_RES_Demand_Drivers!$A$5:$I$100,9,FALSE)</f>
        <v>0.72651105781637049</v>
      </c>
      <c r="M290" s="49">
        <f t="shared" si="19"/>
        <v>0.6</v>
      </c>
    </row>
    <row r="291" spans="2:13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 t="shared" si="20"/>
        <v>3.3869983127111096</v>
      </c>
      <c r="G291" s="16">
        <f t="shared" si="21"/>
        <v>0.13980582021485816</v>
      </c>
      <c r="H291" s="16">
        <f t="shared" si="22"/>
        <v>0.44288114084485941</v>
      </c>
      <c r="J291" s="16">
        <f>VLOOKUP($C291,'Growth rate'!$B$3:$T$93,3,FALSE)*VLOOKUP($E291,BY_RES_Demand_Drivers!$A$5:$I$100,7,FALSE)</f>
        <v>5.6449971878518497</v>
      </c>
      <c r="K291" s="16">
        <f>VLOOKUP($C291,'Growth rate'!$B$3:$T$93,3,FALSE)*VLOOKUP($E291,BY_RES_Demand_Drivers!$A$5:$I$100,8,FALSE)</f>
        <v>0.23300970035809696</v>
      </c>
      <c r="L291" s="16">
        <f>VLOOKUP($C291,'Growth rate'!$B$3:$T$93,3,FALSE)*VLOOKUP($E291,BY_RES_Demand_Drivers!$A$5:$I$100,9,FALSE)</f>
        <v>0.73813523474143239</v>
      </c>
      <c r="M291" s="49">
        <f t="shared" si="19"/>
        <v>0.6</v>
      </c>
    </row>
    <row r="292" spans="2:13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 t="shared" si="20"/>
        <v>3.4411902857144878</v>
      </c>
      <c r="G292" s="16">
        <f t="shared" si="21"/>
        <v>0.14204271333829591</v>
      </c>
      <c r="H292" s="16">
        <f t="shared" si="22"/>
        <v>0.44996723909837721</v>
      </c>
      <c r="J292" s="16">
        <f>VLOOKUP($C292,'Growth rate'!$B$3:$T$93,3,FALSE)*VLOOKUP($E292,BY_RES_Demand_Drivers!$A$5:$I$100,7,FALSE)</f>
        <v>5.7353171428574798</v>
      </c>
      <c r="K292" s="16">
        <f>VLOOKUP($C292,'Growth rate'!$B$3:$T$93,3,FALSE)*VLOOKUP($E292,BY_RES_Demand_Drivers!$A$5:$I$100,8,FALSE)</f>
        <v>0.23673785556382651</v>
      </c>
      <c r="L292" s="16">
        <f>VLOOKUP($C292,'Growth rate'!$B$3:$T$93,3,FALSE)*VLOOKUP($E292,BY_RES_Demand_Drivers!$A$5:$I$100,9,FALSE)</f>
        <v>0.74994539849729536</v>
      </c>
      <c r="M292" s="49">
        <f t="shared" si="19"/>
        <v>0.6</v>
      </c>
    </row>
    <row r="293" spans="2:13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 t="shared" si="20"/>
        <v>3.4962493302859197</v>
      </c>
      <c r="G293" s="16">
        <f t="shared" si="21"/>
        <v>0.14431539675170865</v>
      </c>
      <c r="H293" s="16">
        <f t="shared" si="22"/>
        <v>0.45716671492395122</v>
      </c>
      <c r="J293" s="16">
        <f>VLOOKUP($C293,'Growth rate'!$B$3:$T$93,3,FALSE)*VLOOKUP($E293,BY_RES_Demand_Drivers!$A$5:$I$100,7,FALSE)</f>
        <v>5.8270822171431993</v>
      </c>
      <c r="K293" s="16">
        <f>VLOOKUP($C293,'Growth rate'!$B$3:$T$93,3,FALSE)*VLOOKUP($E293,BY_RES_Demand_Drivers!$A$5:$I$100,8,FALSE)</f>
        <v>0.24052566125284774</v>
      </c>
      <c r="L293" s="16">
        <f>VLOOKUP($C293,'Growth rate'!$B$3:$T$93,3,FALSE)*VLOOKUP($E293,BY_RES_Demand_Drivers!$A$5:$I$100,9,FALSE)</f>
        <v>0.76194452487325204</v>
      </c>
      <c r="M293" s="49">
        <f t="shared" si="19"/>
        <v>0.6</v>
      </c>
    </row>
    <row r="294" spans="2:13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 t="shared" si="20"/>
        <v>3.5521893195704943</v>
      </c>
      <c r="G294" s="16">
        <f t="shared" si="21"/>
        <v>0.14662444309973599</v>
      </c>
      <c r="H294" s="16">
        <f t="shared" si="22"/>
        <v>0.46448138236273445</v>
      </c>
      <c r="J294" s="16">
        <f>VLOOKUP($C294,'Growth rate'!$B$3:$T$93,3,FALSE)*VLOOKUP($E294,BY_RES_Demand_Drivers!$A$5:$I$100,7,FALSE)</f>
        <v>5.920315532617491</v>
      </c>
      <c r="K294" s="16">
        <f>VLOOKUP($C294,'Growth rate'!$B$3:$T$93,3,FALSE)*VLOOKUP($E294,BY_RES_Demand_Drivers!$A$5:$I$100,8,FALSE)</f>
        <v>0.24437407183289331</v>
      </c>
      <c r="L294" s="16">
        <f>VLOOKUP($C294,'Growth rate'!$B$3:$T$93,3,FALSE)*VLOOKUP($E294,BY_RES_Demand_Drivers!$A$5:$I$100,9,FALSE)</f>
        <v>0.77413563727122414</v>
      </c>
      <c r="M294" s="49">
        <f t="shared" si="19"/>
        <v>0.6</v>
      </c>
    </row>
    <row r="295" spans="2:13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 t="shared" si="20"/>
        <v>3.6090243486836227</v>
      </c>
      <c r="G295" s="16">
        <f t="shared" si="21"/>
        <v>0.14897043418933176</v>
      </c>
      <c r="H295" s="16">
        <f t="shared" si="22"/>
        <v>0.4719130844805382</v>
      </c>
      <c r="J295" s="16">
        <f>VLOOKUP($C295,'Growth rate'!$B$3:$T$93,3,FALSE)*VLOOKUP($E295,BY_RES_Demand_Drivers!$A$5:$I$100,7,FALSE)</f>
        <v>6.0150405811393712</v>
      </c>
      <c r="K295" s="16">
        <f>VLOOKUP($C295,'Growth rate'!$B$3:$T$93,3,FALSE)*VLOOKUP($E295,BY_RES_Demand_Drivers!$A$5:$I$100,8,FALSE)</f>
        <v>0.24828405698221961</v>
      </c>
      <c r="L295" s="16">
        <f>VLOOKUP($C295,'Growth rate'!$B$3:$T$93,3,FALSE)*VLOOKUP($E295,BY_RES_Demand_Drivers!$A$5:$I$100,9,FALSE)</f>
        <v>0.78652180746756373</v>
      </c>
      <c r="M295" s="49">
        <f t="shared" si="19"/>
        <v>0.6</v>
      </c>
    </row>
    <row r="296" spans="2:13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 t="shared" si="20"/>
        <v>3.6667687382625607</v>
      </c>
      <c r="G296" s="16">
        <f t="shared" si="21"/>
        <v>0.1513539611363611</v>
      </c>
      <c r="H296" s="16">
        <f t="shared" si="22"/>
        <v>0.47946369383222687</v>
      </c>
      <c r="J296" s="16">
        <f>VLOOKUP($C296,'Growth rate'!$B$3:$T$93,3,FALSE)*VLOOKUP($E296,BY_RES_Demand_Drivers!$A$5:$I$100,7,FALSE)</f>
        <v>6.1112812304376014</v>
      </c>
      <c r="K296" s="16">
        <f>VLOOKUP($C296,'Growth rate'!$B$3:$T$93,3,FALSE)*VLOOKUP($E296,BY_RES_Demand_Drivers!$A$5:$I$100,8,FALSE)</f>
        <v>0.25225660189393517</v>
      </c>
      <c r="L296" s="16">
        <f>VLOOKUP($C296,'Growth rate'!$B$3:$T$93,3,FALSE)*VLOOKUP($E296,BY_RES_Demand_Drivers!$A$5:$I$100,9,FALSE)</f>
        <v>0.79910615638704485</v>
      </c>
      <c r="M296" s="49">
        <f t="shared" si="19"/>
        <v>0.6</v>
      </c>
    </row>
    <row r="297" spans="2:13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 t="shared" si="20"/>
        <v>3.7254370380747615</v>
      </c>
      <c r="G297" s="16">
        <f t="shared" si="21"/>
        <v>0.15377562451454285</v>
      </c>
      <c r="H297" s="16">
        <f t="shared" si="22"/>
        <v>0.4871351129335425</v>
      </c>
      <c r="J297" s="16">
        <f>VLOOKUP($C297,'Growth rate'!$B$3:$T$93,3,FALSE)*VLOOKUP($E297,BY_RES_Demand_Drivers!$A$5:$I$100,7,FALSE)</f>
        <v>6.2090617301246027</v>
      </c>
      <c r="K297" s="16">
        <f>VLOOKUP($C297,'Growth rate'!$B$3:$T$93,3,FALSE)*VLOOKUP($E297,BY_RES_Demand_Drivers!$A$5:$I$100,8,FALSE)</f>
        <v>0.25629270752423811</v>
      </c>
      <c r="L297" s="16">
        <f>VLOOKUP($C297,'Growth rate'!$B$3:$T$93,3,FALSE)*VLOOKUP($E297,BY_RES_Demand_Drivers!$A$5:$I$100,9,FALSE)</f>
        <v>0.81189185488923754</v>
      </c>
      <c r="M297" s="49">
        <f t="shared" si="19"/>
        <v>0.6</v>
      </c>
    </row>
    <row r="298" spans="2:13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 t="shared" si="20"/>
        <v>3.7850440306839577</v>
      </c>
      <c r="G298" s="16">
        <f t="shared" si="21"/>
        <v>0.15623603450677556</v>
      </c>
      <c r="H298" s="16">
        <f t="shared" si="22"/>
        <v>0.49492927474047921</v>
      </c>
      <c r="J298" s="16">
        <f>VLOOKUP($C298,'Growth rate'!$B$3:$T$93,3,FALSE)*VLOOKUP($E298,BY_RES_Demand_Drivers!$A$5:$I$100,7,FALSE)</f>
        <v>6.3084067178065961</v>
      </c>
      <c r="K298" s="16">
        <f>VLOOKUP($C298,'Growth rate'!$B$3:$T$93,3,FALSE)*VLOOKUP($E298,BY_RES_Demand_Drivers!$A$5:$I$100,8,FALSE)</f>
        <v>0.26039339084462593</v>
      </c>
      <c r="L298" s="16">
        <f>VLOOKUP($C298,'Growth rate'!$B$3:$T$93,3,FALSE)*VLOOKUP($E298,BY_RES_Demand_Drivers!$A$5:$I$100,9,FALSE)</f>
        <v>0.82488212456746535</v>
      </c>
      <c r="M298" s="49">
        <f t="shared" si="19"/>
        <v>0.6</v>
      </c>
    </row>
    <row r="299" spans="2:13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 t="shared" si="20"/>
        <v>3.8456047351749008</v>
      </c>
      <c r="G299" s="16">
        <f t="shared" si="21"/>
        <v>0.15873581105888396</v>
      </c>
      <c r="H299" s="16">
        <f t="shared" si="22"/>
        <v>0.50284814313632675</v>
      </c>
      <c r="J299" s="16">
        <f>VLOOKUP($C299,'Growth rate'!$B$3:$T$93,3,FALSE)*VLOOKUP($E299,BY_RES_Demand_Drivers!$A$5:$I$100,7,FALSE)</f>
        <v>6.4093412252915014</v>
      </c>
      <c r="K299" s="16">
        <f>VLOOKUP($C299,'Growth rate'!$B$3:$T$93,3,FALSE)*VLOOKUP($E299,BY_RES_Demand_Drivers!$A$5:$I$100,8,FALSE)</f>
        <v>0.26455968509813993</v>
      </c>
      <c r="L299" s="16">
        <f>VLOOKUP($C299,'Growth rate'!$B$3:$T$93,3,FALSE)*VLOOKUP($E299,BY_RES_Demand_Drivers!$A$5:$I$100,9,FALSE)</f>
        <v>0.8380802385605447</v>
      </c>
      <c r="M299" s="49">
        <f t="shared" si="19"/>
        <v>0.6</v>
      </c>
    </row>
    <row r="300" spans="2:13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 t="shared" si="20"/>
        <v>3.9071344109376991</v>
      </c>
      <c r="G300" s="16">
        <f t="shared" si="21"/>
        <v>0.16127558403582609</v>
      </c>
      <c r="H300" s="16">
        <f t="shared" si="22"/>
        <v>0.51089371342650802</v>
      </c>
      <c r="J300" s="16">
        <f>VLOOKUP($C300,'Growth rate'!$B$3:$T$93,3,FALSE)*VLOOKUP($E300,BY_RES_Demand_Drivers!$A$5:$I$100,7,FALSE)</f>
        <v>6.5118906848961657</v>
      </c>
      <c r="K300" s="16">
        <f>VLOOKUP($C300,'Growth rate'!$B$3:$T$93,3,FALSE)*VLOOKUP($E300,BY_RES_Demand_Drivers!$A$5:$I$100,8,FALSE)</f>
        <v>0.26879264005971015</v>
      </c>
      <c r="L300" s="16">
        <f>VLOOKUP($C300,'Growth rate'!$B$3:$T$93,3,FALSE)*VLOOKUP($E300,BY_RES_Demand_Drivers!$A$5:$I$100,9,FALSE)</f>
        <v>0.85148952237751341</v>
      </c>
      <c r="M300" s="49">
        <f t="shared" si="19"/>
        <v>0.6</v>
      </c>
    </row>
    <row r="301" spans="2:13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 t="shared" si="20"/>
        <v>3.9696485615127024</v>
      </c>
      <c r="G301" s="16">
        <f t="shared" si="21"/>
        <v>0.1638559933803993</v>
      </c>
      <c r="H301" s="16">
        <f t="shared" si="22"/>
        <v>0.51906801284133219</v>
      </c>
      <c r="J301" s="16">
        <f>VLOOKUP($C301,'Growth rate'!$B$3:$T$93,3,FALSE)*VLOOKUP($E301,BY_RES_Demand_Drivers!$A$5:$I$100,7,FALSE)</f>
        <v>6.6160809358545043</v>
      </c>
      <c r="K301" s="16">
        <f>VLOOKUP($C301,'Growth rate'!$B$3:$T$93,3,FALSE)*VLOOKUP($E301,BY_RES_Demand_Drivers!$A$5:$I$100,8,FALSE)</f>
        <v>0.27309332230066552</v>
      </c>
      <c r="L301" s="16">
        <f>VLOOKUP($C301,'Growth rate'!$B$3:$T$93,3,FALSE)*VLOOKUP($E301,BY_RES_Demand_Drivers!$A$5:$I$100,9,FALSE)</f>
        <v>0.86511335473555373</v>
      </c>
      <c r="M301" s="49">
        <f t="shared" si="19"/>
        <v>0.6</v>
      </c>
    </row>
    <row r="302" spans="2:13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 t="shared" si="20"/>
        <v>4.0331629384969059</v>
      </c>
      <c r="G302" s="16">
        <f t="shared" si="21"/>
        <v>0.16647768927448572</v>
      </c>
      <c r="H302" s="16">
        <f t="shared" si="22"/>
        <v>0.52737310104679358</v>
      </c>
      <c r="J302" s="16">
        <f>VLOOKUP($C302,'Growth rate'!$B$3:$T$93,3,FALSE)*VLOOKUP($E302,BY_RES_Demand_Drivers!$A$5:$I$100,7,FALSE)</f>
        <v>6.7219382308281768</v>
      </c>
      <c r="K302" s="16">
        <f>VLOOKUP($C302,'Growth rate'!$B$3:$T$93,3,FALSE)*VLOOKUP($E302,BY_RES_Demand_Drivers!$A$5:$I$100,8,FALSE)</f>
        <v>0.2774628154574762</v>
      </c>
      <c r="L302" s="16">
        <f>VLOOKUP($C302,'Growth rate'!$B$3:$T$93,3,FALSE)*VLOOKUP($E302,BY_RES_Demand_Drivers!$A$5:$I$100,9,FALSE)</f>
        <v>0.8789551684113226</v>
      </c>
      <c r="M302" s="49">
        <f t="shared" si="19"/>
        <v>0.6</v>
      </c>
    </row>
    <row r="303" spans="2:13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 t="shared" si="20"/>
        <v>4.0976935455128567</v>
      </c>
      <c r="G303" s="16">
        <f t="shared" si="21"/>
        <v>0.16914133230287748</v>
      </c>
      <c r="H303" s="16">
        <f t="shared" si="22"/>
        <v>0.53581107066354217</v>
      </c>
      <c r="J303" s="16">
        <f>VLOOKUP($C303,'Growth rate'!$B$3:$T$93,3,FALSE)*VLOOKUP($E303,BY_RES_Demand_Drivers!$A$5:$I$100,7,FALSE)</f>
        <v>6.8294892425214275</v>
      </c>
      <c r="K303" s="16">
        <f>VLOOKUP($C303,'Growth rate'!$B$3:$T$93,3,FALSE)*VLOOKUP($E303,BY_RES_Demand_Drivers!$A$5:$I$100,8,FALSE)</f>
        <v>0.2819022205047958</v>
      </c>
      <c r="L303" s="16">
        <f>VLOOKUP($C303,'Growth rate'!$B$3:$T$93,3,FALSE)*VLOOKUP($E303,BY_RES_Demand_Drivers!$A$5:$I$100,9,FALSE)</f>
        <v>0.89301845110590372</v>
      </c>
      <c r="M303" s="49">
        <f t="shared" si="19"/>
        <v>0.6</v>
      </c>
    </row>
    <row r="304" spans="2:13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 t="shared" si="20"/>
        <v>4.1632566422410617</v>
      </c>
      <c r="G304" s="16">
        <f t="shared" si="21"/>
        <v>0.17184759361972352</v>
      </c>
      <c r="H304" s="16">
        <f t="shared" si="22"/>
        <v>0.54438404779415894</v>
      </c>
      <c r="J304" s="16">
        <f>VLOOKUP($C304,'Growth rate'!$B$3:$T$93,3,FALSE)*VLOOKUP($E304,BY_RES_Demand_Drivers!$A$5:$I$100,7,FALSE)</f>
        <v>6.9387610704017701</v>
      </c>
      <c r="K304" s="16">
        <f>VLOOKUP($C304,'Growth rate'!$B$3:$T$93,3,FALSE)*VLOOKUP($E304,BY_RES_Demand_Drivers!$A$5:$I$100,8,FALSE)</f>
        <v>0.28641265603287253</v>
      </c>
      <c r="L304" s="16">
        <f>VLOOKUP($C304,'Growth rate'!$B$3:$T$93,3,FALSE)*VLOOKUP($E304,BY_RES_Demand_Drivers!$A$5:$I$100,9,FALSE)</f>
        <v>0.9073067463235982</v>
      </c>
      <c r="M304" s="49">
        <f t="shared" si="19"/>
        <v>0.6</v>
      </c>
    </row>
    <row r="305" spans="2:13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 t="shared" si="20"/>
        <v>4.2298687485169184</v>
      </c>
      <c r="G305" s="16">
        <f t="shared" si="21"/>
        <v>0.17459715511763907</v>
      </c>
      <c r="H305" s="16">
        <f t="shared" si="22"/>
        <v>0.55309419255886538</v>
      </c>
      <c r="J305" s="16">
        <f>VLOOKUP($C305,'Growth rate'!$B$3:$T$93,3,FALSE)*VLOOKUP($E305,BY_RES_Demand_Drivers!$A$5:$I$100,7,FALSE)</f>
        <v>7.0497812475281982</v>
      </c>
      <c r="K305" s="16">
        <f>VLOOKUP($C305,'Growth rate'!$B$3:$T$93,3,FALSE)*VLOOKUP($E305,BY_RES_Demand_Drivers!$A$5:$I$100,8,FALSE)</f>
        <v>0.29099525852939845</v>
      </c>
      <c r="L305" s="16">
        <f>VLOOKUP($C305,'Growth rate'!$B$3:$T$93,3,FALSE)*VLOOKUP($E305,BY_RES_Demand_Drivers!$A$5:$I$100,9,FALSE)</f>
        <v>0.92182365426477564</v>
      </c>
      <c r="M305" s="49">
        <f t="shared" si="19"/>
        <v>0.6</v>
      </c>
    </row>
    <row r="306" spans="2:13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 t="shared" si="20"/>
        <v>4.2975466484931886</v>
      </c>
      <c r="G306" s="16">
        <f t="shared" si="21"/>
        <v>0.17739070959952127</v>
      </c>
      <c r="H306" s="16">
        <f t="shared" si="22"/>
        <v>0.56194369963980717</v>
      </c>
      <c r="J306" s="16">
        <f>VLOOKUP($C306,'Growth rate'!$B$3:$T$93,3,FALSE)*VLOOKUP($E306,BY_RES_Demand_Drivers!$A$5:$I$100,7,FALSE)</f>
        <v>7.1625777474886485</v>
      </c>
      <c r="K306" s="16">
        <f>VLOOKUP($C306,'Growth rate'!$B$3:$T$93,3,FALSE)*VLOOKUP($E306,BY_RES_Demand_Drivers!$A$5:$I$100,8,FALSE)</f>
        <v>0.29565118266586882</v>
      </c>
      <c r="L306" s="16">
        <f>VLOOKUP($C306,'Growth rate'!$B$3:$T$93,3,FALSE)*VLOOKUP($E306,BY_RES_Demand_Drivers!$A$5:$I$100,9,FALSE)</f>
        <v>0.93657283273301206</v>
      </c>
      <c r="M306" s="49">
        <f t="shared" si="19"/>
        <v>0.6</v>
      </c>
    </row>
    <row r="307" spans="2:13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 t="shared" si="20"/>
        <v>4.3663073948690805</v>
      </c>
      <c r="G307" s="16">
        <f t="shared" si="21"/>
        <v>0.18022896095311364</v>
      </c>
      <c r="H307" s="16">
        <f t="shared" si="22"/>
        <v>0.57093479883404408</v>
      </c>
      <c r="J307" s="16">
        <f>VLOOKUP($C307,'Growth rate'!$B$3:$T$93,3,FALSE)*VLOOKUP($E307,BY_RES_Demand_Drivers!$A$5:$I$100,7,FALSE)</f>
        <v>7.2771789914484675</v>
      </c>
      <c r="K307" s="16">
        <f>VLOOKUP($C307,'Growth rate'!$B$3:$T$93,3,FALSE)*VLOOKUP($E307,BY_RES_Demand_Drivers!$A$5:$I$100,8,FALSE)</f>
        <v>0.30038160158852273</v>
      </c>
      <c r="L307" s="16">
        <f>VLOOKUP($C307,'Growth rate'!$B$3:$T$93,3,FALSE)*VLOOKUP($E307,BY_RES_Demand_Drivers!$A$5:$I$100,9,FALSE)</f>
        <v>0.95155799805674024</v>
      </c>
      <c r="M307" s="49">
        <f t="shared" si="19"/>
        <v>0.6</v>
      </c>
    </row>
    <row r="308" spans="2:13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 t="shared" si="20"/>
        <v>4.4361683131869851</v>
      </c>
      <c r="G308" s="16">
        <f t="shared" si="21"/>
        <v>0.18311262432836342</v>
      </c>
      <c r="H308" s="16">
        <f t="shared" si="22"/>
        <v>0.58006975561538887</v>
      </c>
      <c r="J308" s="16">
        <f>VLOOKUP($C308,'Growth rate'!$B$3:$T$93,3,FALSE)*VLOOKUP($E308,BY_RES_Demand_Drivers!$A$5:$I$100,7,FALSE)</f>
        <v>7.3936138553116422</v>
      </c>
      <c r="K308" s="16">
        <f>VLOOKUP($C308,'Growth rate'!$B$3:$T$93,3,FALSE)*VLOOKUP($E308,BY_RES_Demand_Drivers!$A$5:$I$100,8,FALSE)</f>
        <v>0.30518770721393906</v>
      </c>
      <c r="L308" s="16">
        <f>VLOOKUP($C308,'Growth rate'!$B$3:$T$93,3,FALSE)*VLOOKUP($E308,BY_RES_Demand_Drivers!$A$5:$I$100,9,FALSE)</f>
        <v>0.96678292602564808</v>
      </c>
      <c r="M308" s="49">
        <f t="shared" si="19"/>
        <v>0.6</v>
      </c>
    </row>
    <row r="309" spans="2:13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 t="shared" si="20"/>
        <v>4.507147006197977</v>
      </c>
      <c r="G309" s="16">
        <f t="shared" si="21"/>
        <v>0.18604242631761728</v>
      </c>
      <c r="H309" s="16">
        <f t="shared" si="22"/>
        <v>0.58935087170523504</v>
      </c>
      <c r="J309" s="16">
        <f>VLOOKUP($C309,'Growth rate'!$B$3:$T$93,3,FALSE)*VLOOKUP($E309,BY_RES_Demand_Drivers!$A$5:$I$100,7,FALSE)</f>
        <v>7.511911676996629</v>
      </c>
      <c r="K309" s="16">
        <f>VLOOKUP($C309,'Growth rate'!$B$3:$T$93,3,FALSE)*VLOOKUP($E309,BY_RES_Demand_Drivers!$A$5:$I$100,8,FALSE)</f>
        <v>0.31007071052936214</v>
      </c>
      <c r="L309" s="16">
        <f>VLOOKUP($C309,'Growth rate'!$B$3:$T$93,3,FALSE)*VLOOKUP($E309,BY_RES_Demand_Drivers!$A$5:$I$100,9,FALSE)</f>
        <v>0.9822514528420585</v>
      </c>
      <c r="M309" s="49">
        <f t="shared" si="19"/>
        <v>0.6</v>
      </c>
    </row>
    <row r="310" spans="2:13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 t="shared" si="20"/>
        <v>4.5792613582971455</v>
      </c>
      <c r="G310" s="16">
        <f t="shared" si="21"/>
        <v>0.18901910513869916</v>
      </c>
      <c r="H310" s="16">
        <f t="shared" si="22"/>
        <v>0.59878048565251885</v>
      </c>
      <c r="J310" s="16">
        <f>VLOOKUP($C310,'Growth rate'!$B$3:$T$93,3,FALSE)*VLOOKUP($E310,BY_RES_Demand_Drivers!$A$5:$I$100,7,FALSE)</f>
        <v>7.6321022638285756</v>
      </c>
      <c r="K310" s="16">
        <f>VLOOKUP($C310,'Growth rate'!$B$3:$T$93,3,FALSE)*VLOOKUP($E310,BY_RES_Demand_Drivers!$A$5:$I$100,8,FALSE)</f>
        <v>0.31503184189783195</v>
      </c>
      <c r="L310" s="16">
        <f>VLOOKUP($C310,'Growth rate'!$B$3:$T$93,3,FALSE)*VLOOKUP($E310,BY_RES_Demand_Drivers!$A$5:$I$100,9,FALSE)</f>
        <v>0.99796747608753145</v>
      </c>
      <c r="M310" s="49">
        <f t="shared" si="19"/>
        <v>0.6</v>
      </c>
    </row>
    <row r="311" spans="2:13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 t="shared" si="20"/>
        <v>4.6525295400298994</v>
      </c>
      <c r="G311" s="16">
        <f t="shared" si="21"/>
        <v>0.19204341082091836</v>
      </c>
      <c r="H311" s="16">
        <f t="shared" si="22"/>
        <v>0.60836097342295914</v>
      </c>
      <c r="J311" s="16">
        <f>VLOOKUP($C311,'Growth rate'!$B$3:$T$93,3,FALSE)*VLOOKUP($E311,BY_RES_Demand_Drivers!$A$5:$I$100,7,FALSE)</f>
        <v>7.7542159000498332</v>
      </c>
      <c r="K311" s="16">
        <f>VLOOKUP($C311,'Growth rate'!$B$3:$T$93,3,FALSE)*VLOOKUP($E311,BY_RES_Demand_Drivers!$A$5:$I$100,8,FALSE)</f>
        <v>0.32007235136819728</v>
      </c>
      <c r="L311" s="16">
        <f>VLOOKUP($C311,'Growth rate'!$B$3:$T$93,3,FALSE)*VLOOKUP($E311,BY_RES_Demand_Drivers!$A$5:$I$100,9,FALSE)</f>
        <v>1.013934955704932</v>
      </c>
      <c r="M311" s="49">
        <f t="shared" si="19"/>
        <v>0.6</v>
      </c>
    </row>
    <row r="312" spans="2:13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 t="shared" si="20"/>
        <v>4.7269700126703782</v>
      </c>
      <c r="G312" s="16">
        <f t="shared" si="21"/>
        <v>0.19511610539405305</v>
      </c>
      <c r="H312" s="16">
        <f t="shared" si="22"/>
        <v>0.61809474899772654</v>
      </c>
      <c r="J312" s="16">
        <f>VLOOKUP($C312,'Growth rate'!$B$3:$T$93,3,FALSE)*VLOOKUP($E312,BY_RES_Demand_Drivers!$A$5:$I$100,7,FALSE)</f>
        <v>7.8782833544506312</v>
      </c>
      <c r="K312" s="16">
        <f>VLOOKUP($C312,'Growth rate'!$B$3:$T$93,3,FALSE)*VLOOKUP($E312,BY_RES_Demand_Drivers!$A$5:$I$100,8,FALSE)</f>
        <v>0.32519350899008842</v>
      </c>
      <c r="L312" s="16">
        <f>VLOOKUP($C312,'Growth rate'!$B$3:$T$93,3,FALSE)*VLOOKUP($E312,BY_RES_Demand_Drivers!$A$5:$I$100,9,FALSE)</f>
        <v>1.030157914996211</v>
      </c>
      <c r="M312" s="49">
        <f t="shared" si="19"/>
        <v>0.6</v>
      </c>
    </row>
    <row r="313" spans="2:13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 t="shared" si="20"/>
        <v>4.8026015328731049</v>
      </c>
      <c r="G313" s="16">
        <f t="shared" si="21"/>
        <v>0.19823796308035793</v>
      </c>
      <c r="H313" s="16">
        <f t="shared" si="22"/>
        <v>0.62798426498169013</v>
      </c>
      <c r="J313" s="16">
        <f>VLOOKUP($C313,'Growth rate'!$B$3:$T$93,3,FALSE)*VLOOKUP($E313,BY_RES_Demand_Drivers!$A$5:$I$100,7,FALSE)</f>
        <v>8.004335888121842</v>
      </c>
      <c r="K313" s="16">
        <f>VLOOKUP($C313,'Growth rate'!$B$3:$T$93,3,FALSE)*VLOOKUP($E313,BY_RES_Demand_Drivers!$A$5:$I$100,8,FALSE)</f>
        <v>0.33039660513392988</v>
      </c>
      <c r="L313" s="16">
        <f>VLOOKUP($C313,'Growth rate'!$B$3:$T$93,3,FALSE)*VLOOKUP($E313,BY_RES_Demand_Drivers!$A$5:$I$100,9,FALSE)</f>
        <v>1.0466404416361503</v>
      </c>
      <c r="M313" s="49">
        <f t="shared" si="19"/>
        <v>0.6</v>
      </c>
    </row>
    <row r="314" spans="2:13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 t="shared" si="20"/>
        <v>4.8794431573990744</v>
      </c>
      <c r="G314" s="16">
        <f t="shared" si="21"/>
        <v>0.20140977048964365</v>
      </c>
      <c r="H314" s="16">
        <f t="shared" si="22"/>
        <v>0.63803201322139735</v>
      </c>
      <c r="J314" s="16">
        <f>VLOOKUP($C314,'Growth rate'!$B$3:$T$93,3,FALSE)*VLOOKUP($E314,BY_RES_Demand_Drivers!$A$5:$I$100,7,FALSE)</f>
        <v>8.1324052623317904</v>
      </c>
      <c r="K314" s="16">
        <f>VLOOKUP($C314,'Growth rate'!$B$3:$T$93,3,FALSE)*VLOOKUP($E314,BY_RES_Demand_Drivers!$A$5:$I$100,8,FALSE)</f>
        <v>0.33568295081607274</v>
      </c>
      <c r="L314" s="16">
        <f>VLOOKUP($C314,'Growth rate'!$B$3:$T$93,3,FALSE)*VLOOKUP($E314,BY_RES_Demand_Drivers!$A$5:$I$100,9,FALSE)</f>
        <v>1.0633866887023289</v>
      </c>
      <c r="M314" s="49">
        <f t="shared" si="19"/>
        <v>0.6</v>
      </c>
    </row>
    <row r="315" spans="2:13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 t="shared" si="20"/>
        <v>4.9575142479174596</v>
      </c>
      <c r="G315" s="16">
        <f t="shared" si="21"/>
        <v>0.20463232681747792</v>
      </c>
      <c r="H315" s="16">
        <f t="shared" si="22"/>
        <v>0.64824052543293964</v>
      </c>
      <c r="J315" s="16">
        <f>VLOOKUP($C315,'Growth rate'!$B$3:$T$93,3,FALSE)*VLOOKUP($E315,BY_RES_Demand_Drivers!$A$5:$I$100,7,FALSE)</f>
        <v>8.2625237465290997</v>
      </c>
      <c r="K315" s="16">
        <f>VLOOKUP($C315,'Growth rate'!$B$3:$T$93,3,FALSE)*VLOOKUP($E315,BY_RES_Demand_Drivers!$A$5:$I$100,8,FALSE)</f>
        <v>0.3410538780291299</v>
      </c>
      <c r="L315" s="16">
        <f>VLOOKUP($C315,'Growth rate'!$B$3:$T$93,3,FALSE)*VLOOKUP($E315,BY_RES_Demand_Drivers!$A$5:$I$100,9,FALSE)</f>
        <v>1.0804008757215662</v>
      </c>
      <c r="M315" s="49">
        <f t="shared" si="19"/>
        <v>0.6</v>
      </c>
    </row>
    <row r="316" spans="2:13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 t="shared" si="20"/>
        <v>5.036834475884139</v>
      </c>
      <c r="G316" s="16">
        <f t="shared" si="21"/>
        <v>0.20790644404655761</v>
      </c>
      <c r="H316" s="16">
        <f t="shared" si="22"/>
        <v>0.6586123738398667</v>
      </c>
      <c r="J316" s="16">
        <f>VLOOKUP($C316,'Growth rate'!$B$3:$T$93,3,FALSE)*VLOOKUP($E316,BY_RES_Demand_Drivers!$A$5:$I$100,7,FALSE)</f>
        <v>8.3947241264735659</v>
      </c>
      <c r="K316" s="16">
        <f>VLOOKUP($C316,'Growth rate'!$B$3:$T$93,3,FALSE)*VLOOKUP($E316,BY_RES_Demand_Drivers!$A$5:$I$100,8,FALSE)</f>
        <v>0.34651074007759602</v>
      </c>
      <c r="L316" s="16">
        <f>VLOOKUP($C316,'Growth rate'!$B$3:$T$93,3,FALSE)*VLOOKUP($E316,BY_RES_Demand_Drivers!$A$5:$I$100,9,FALSE)</f>
        <v>1.0976872897331111</v>
      </c>
      <c r="M316" s="49">
        <f t="shared" si="19"/>
        <v>0.6</v>
      </c>
    </row>
    <row r="317" spans="2:13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 t="shared" si="20"/>
        <v>5.1174238274982855</v>
      </c>
      <c r="G317" s="16">
        <f t="shared" si="21"/>
        <v>0.21123294715130256</v>
      </c>
      <c r="H317" s="16">
        <f t="shared" si="22"/>
        <v>0.66915017182130465</v>
      </c>
      <c r="J317" s="16">
        <f>VLOOKUP($C317,'Growth rate'!$B$3:$T$93,3,FALSE)*VLOOKUP($E317,BY_RES_Demand_Drivers!$A$5:$I$100,7,FALSE)</f>
        <v>8.5290397124971431</v>
      </c>
      <c r="K317" s="16">
        <f>VLOOKUP($C317,'Growth rate'!$B$3:$T$93,3,FALSE)*VLOOKUP($E317,BY_RES_Demand_Drivers!$A$5:$I$100,8,FALSE)</f>
        <v>0.35205491191883759</v>
      </c>
      <c r="L317" s="16">
        <f>VLOOKUP($C317,'Growth rate'!$B$3:$T$93,3,FALSE)*VLOOKUP($E317,BY_RES_Demand_Drivers!$A$5:$I$100,9,FALSE)</f>
        <v>1.1152502863688412</v>
      </c>
      <c r="M317" s="49">
        <f t="shared" si="19"/>
        <v>0.6</v>
      </c>
    </row>
    <row r="318" spans="2:13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 t="shared" si="20"/>
        <v>5.1993026087382583</v>
      </c>
      <c r="G318" s="16">
        <f t="shared" si="21"/>
        <v>0.21461267430572342</v>
      </c>
      <c r="H318" s="16">
        <f t="shared" si="22"/>
        <v>0.67985657457044557</v>
      </c>
      <c r="J318" s="16">
        <f>VLOOKUP($C318,'Growth rate'!$B$3:$T$93,3,FALSE)*VLOOKUP($E318,BY_RES_Demand_Drivers!$A$5:$I$100,7,FALSE)</f>
        <v>8.6655043478970981</v>
      </c>
      <c r="K318" s="16">
        <f>VLOOKUP($C318,'Growth rate'!$B$3:$T$93,3,FALSE)*VLOOKUP($E318,BY_RES_Demand_Drivers!$A$5:$I$100,8,FALSE)</f>
        <v>0.35768779050953903</v>
      </c>
      <c r="L318" s="16">
        <f>VLOOKUP($C318,'Growth rate'!$B$3:$T$93,3,FALSE)*VLOOKUP($E318,BY_RES_Demand_Drivers!$A$5:$I$100,9,FALSE)</f>
        <v>1.1330942909507427</v>
      </c>
      <c r="M318" s="49">
        <f t="shared" si="19"/>
        <v>0.6</v>
      </c>
    </row>
    <row r="319" spans="2:13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 t="shared" si="20"/>
        <v>5.2824914504780711</v>
      </c>
      <c r="G319" s="16">
        <f t="shared" si="21"/>
        <v>0.21804647709461497</v>
      </c>
      <c r="H319" s="16">
        <f t="shared" si="22"/>
        <v>0.69073427976357282</v>
      </c>
      <c r="J319" s="16">
        <f>VLOOKUP($C319,'Growth rate'!$B$3:$T$93,3,FALSE)*VLOOKUP($E319,BY_RES_Demand_Drivers!$A$5:$I$100,7,FALSE)</f>
        <v>8.8041524174634525</v>
      </c>
      <c r="K319" s="16">
        <f>VLOOKUP($C319,'Growth rate'!$B$3:$T$93,3,FALSE)*VLOOKUP($E319,BY_RES_Demand_Drivers!$A$5:$I$100,8,FALSE)</f>
        <v>0.36341079515769165</v>
      </c>
      <c r="L319" s="16">
        <f>VLOOKUP($C319,'Growth rate'!$B$3:$T$93,3,FALSE)*VLOOKUP($E319,BY_RES_Demand_Drivers!$A$5:$I$100,9,FALSE)</f>
        <v>1.1512237996059547</v>
      </c>
      <c r="M319" s="49">
        <f t="shared" si="19"/>
        <v>0.6</v>
      </c>
    </row>
    <row r="320" spans="2:13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 t="shared" si="20"/>
        <v>5.3670113136857207</v>
      </c>
      <c r="G320" s="16">
        <f t="shared" si="21"/>
        <v>0.22153522072812881</v>
      </c>
      <c r="H320" s="16">
        <f t="shared" si="22"/>
        <v>0.70178602823978986</v>
      </c>
      <c r="J320" s="16">
        <f>VLOOKUP($C320,'Growth rate'!$B$3:$T$93,3,FALSE)*VLOOKUP($E320,BY_RES_Demand_Drivers!$A$5:$I$100,7,FALSE)</f>
        <v>8.9450188561428678</v>
      </c>
      <c r="K320" s="16">
        <f>VLOOKUP($C320,'Growth rate'!$B$3:$T$93,3,FALSE)*VLOOKUP($E320,BY_RES_Demand_Drivers!$A$5:$I$100,8,FALSE)</f>
        <v>0.36922536788021471</v>
      </c>
      <c r="L320" s="16">
        <f>VLOOKUP($C320,'Growth rate'!$B$3:$T$93,3,FALSE)*VLOOKUP($E320,BY_RES_Demand_Drivers!$A$5:$I$100,9,FALSE)</f>
        <v>1.1696433803996498</v>
      </c>
      <c r="M320" s="49">
        <f t="shared" si="19"/>
        <v>0.6</v>
      </c>
    </row>
    <row r="321" spans="2:13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 t="shared" si="20"/>
        <v>5.4528834947046922</v>
      </c>
      <c r="G321" s="16">
        <f t="shared" si="21"/>
        <v>0.22507978425977887</v>
      </c>
      <c r="H321" s="16">
        <f t="shared" si="22"/>
        <v>0.71301460469162647</v>
      </c>
      <c r="J321" s="16">
        <f>VLOOKUP($C321,'Growth rate'!$B$3:$T$93,3,FALSE)*VLOOKUP($E321,BY_RES_Demand_Drivers!$A$5:$I$100,7,FALSE)</f>
        <v>9.0881391578411534</v>
      </c>
      <c r="K321" s="16">
        <f>VLOOKUP($C321,'Growth rate'!$B$3:$T$93,3,FALSE)*VLOOKUP($E321,BY_RES_Demand_Drivers!$A$5:$I$100,8,FALSE)</f>
        <v>0.37513297376629812</v>
      </c>
      <c r="L321" s="16">
        <f>VLOOKUP($C321,'Growth rate'!$B$3:$T$93,3,FALSE)*VLOOKUP($E321,BY_RES_Demand_Drivers!$A$5:$I$100,9,FALSE)</f>
        <v>1.1883576744860442</v>
      </c>
      <c r="M321" s="49">
        <f t="shared" ref="M321:M337" si="23">M239</f>
        <v>0.6</v>
      </c>
    </row>
    <row r="322" spans="2:13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 t="shared" si="20"/>
        <v>5.5401296306199681</v>
      </c>
      <c r="G322" s="16">
        <f t="shared" si="21"/>
        <v>0.22868106080793535</v>
      </c>
      <c r="H322" s="16">
        <f t="shared" si="22"/>
        <v>0.72442283836669263</v>
      </c>
      <c r="J322" s="16">
        <f>VLOOKUP($C322,'Growth rate'!$B$3:$T$93,3,FALSE)*VLOOKUP($E322,BY_RES_Demand_Drivers!$A$5:$I$100,7,FALSE)</f>
        <v>9.2335493843666132</v>
      </c>
      <c r="K322" s="16">
        <f>VLOOKUP($C322,'Growth rate'!$B$3:$T$93,3,FALSE)*VLOOKUP($E322,BY_RES_Demand_Drivers!$A$5:$I$100,8,FALSE)</f>
        <v>0.38113510134655892</v>
      </c>
      <c r="L322" s="16">
        <f>VLOOKUP($C322,'Growth rate'!$B$3:$T$93,3,FALSE)*VLOOKUP($E322,BY_RES_Demand_Drivers!$A$5:$I$100,9,FALSE)</f>
        <v>1.2073713972778211</v>
      </c>
      <c r="M322" s="49">
        <f t="shared" si="23"/>
        <v>0.6</v>
      </c>
    </row>
    <row r="323" spans="2:13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 t="shared" si="20"/>
        <v>5.6287717047098873</v>
      </c>
      <c r="G323" s="16">
        <f t="shared" si="21"/>
        <v>0.23233995778086233</v>
      </c>
      <c r="H323" s="16">
        <f t="shared" si="22"/>
        <v>0.73601360378055969</v>
      </c>
      <c r="J323" s="16">
        <f>VLOOKUP($C323,'Growth rate'!$B$3:$T$93,3,FALSE)*VLOOKUP($E323,BY_RES_Demand_Drivers!$A$5:$I$100,7,FALSE)</f>
        <v>9.3812861745164788</v>
      </c>
      <c r="K323" s="16">
        <f>VLOOKUP($C323,'Growth rate'!$B$3:$T$93,3,FALSE)*VLOOKUP($E323,BY_RES_Demand_Drivers!$A$5:$I$100,8,FALSE)</f>
        <v>0.3872332629681039</v>
      </c>
      <c r="L323" s="16">
        <f>VLOOKUP($C323,'Growth rate'!$B$3:$T$93,3,FALSE)*VLOOKUP($E323,BY_RES_Demand_Drivers!$A$5:$I$100,9,FALSE)</f>
        <v>1.2266893396342662</v>
      </c>
      <c r="M323" s="49">
        <f t="shared" si="23"/>
        <v>0.6</v>
      </c>
    </row>
    <row r="324" spans="2:13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 t="shared" si="20"/>
        <v>5.7188320519852454</v>
      </c>
      <c r="G324" s="16">
        <f t="shared" si="21"/>
        <v>0.23605739710535614</v>
      </c>
      <c r="H324" s="16">
        <f t="shared" si="22"/>
        <v>0.74778982144104866</v>
      </c>
      <c r="J324" s="16">
        <f>VLOOKUP($C324,'Growth rate'!$B$3:$T$93,3,FALSE)*VLOOKUP($E324,BY_RES_Demand_Drivers!$A$5:$I$100,7,FALSE)</f>
        <v>9.5313867533087429</v>
      </c>
      <c r="K324" s="16">
        <f>VLOOKUP($C324,'Growth rate'!$B$3:$T$93,3,FALSE)*VLOOKUP($E324,BY_RES_Demand_Drivers!$A$5:$I$100,8,FALSE)</f>
        <v>0.3934289951755936</v>
      </c>
      <c r="L324" s="16">
        <f>VLOOKUP($C324,'Growth rate'!$B$3:$T$93,3,FALSE)*VLOOKUP($E324,BY_RES_Demand_Drivers!$A$5:$I$100,9,FALSE)</f>
        <v>1.2463163690684145</v>
      </c>
      <c r="M324" s="49">
        <f t="shared" si="23"/>
        <v>0.6</v>
      </c>
    </row>
    <row r="325" spans="2:13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 t="shared" ref="F325:F388" si="24">J325*$M325</f>
        <v>5.8103333648170095</v>
      </c>
      <c r="G325" s="16">
        <f t="shared" ref="G325:G388" si="25">K325*$M325</f>
        <v>0.23983431545904188</v>
      </c>
      <c r="H325" s="16">
        <f t="shared" ref="H325:H388" si="26">L325*$M325</f>
        <v>0.75975445858410551</v>
      </c>
      <c r="J325" s="16">
        <f>VLOOKUP($C325,'Growth rate'!$B$3:$T$93,3,FALSE)*VLOOKUP($E325,BY_RES_Demand_Drivers!$A$5:$I$100,7,FALSE)</f>
        <v>9.6838889413616833</v>
      </c>
      <c r="K325" s="16">
        <f>VLOOKUP($C325,'Growth rate'!$B$3:$T$93,3,FALSE)*VLOOKUP($E325,BY_RES_Demand_Drivers!$A$5:$I$100,8,FALSE)</f>
        <v>0.39972385909840313</v>
      </c>
      <c r="L325" s="16">
        <f>VLOOKUP($C325,'Growth rate'!$B$3:$T$93,3,FALSE)*VLOOKUP($E325,BY_RES_Demand_Drivers!$A$5:$I$100,9,FALSE)</f>
        <v>1.2662574309735093</v>
      </c>
      <c r="M325" s="49">
        <f t="shared" si="23"/>
        <v>0.6</v>
      </c>
    </row>
    <row r="326" spans="2:13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 t="shared" si="24"/>
        <v>5.9032986986540825</v>
      </c>
      <c r="G326" s="16">
        <f t="shared" si="25"/>
        <v>0.24367166450638655</v>
      </c>
      <c r="H326" s="16">
        <f t="shared" si="26"/>
        <v>0.77191052992145126</v>
      </c>
      <c r="J326" s="16">
        <f>VLOOKUP($C326,'Growth rate'!$B$3:$T$93,3,FALSE)*VLOOKUP($E326,BY_RES_Demand_Drivers!$A$5:$I$100,7,FALSE)</f>
        <v>9.8388311644234712</v>
      </c>
      <c r="K326" s="16">
        <f>VLOOKUP($C326,'Growth rate'!$B$3:$T$93,3,FALSE)*VLOOKUP($E326,BY_RES_Demand_Drivers!$A$5:$I$100,8,FALSE)</f>
        <v>0.40611944084397761</v>
      </c>
      <c r="L326" s="16">
        <f>VLOOKUP($C326,'Growth rate'!$B$3:$T$93,3,FALSE)*VLOOKUP($E326,BY_RES_Demand_Drivers!$A$5:$I$100,9,FALSE)</f>
        <v>1.2865175498690855</v>
      </c>
      <c r="M326" s="49">
        <f t="shared" si="23"/>
        <v>0.6</v>
      </c>
    </row>
    <row r="327" spans="2:13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 t="shared" si="24"/>
        <v>5.9977514778325487</v>
      </c>
      <c r="G327" s="16">
        <f t="shared" si="25"/>
        <v>0.24757041113848871</v>
      </c>
      <c r="H327" s="16">
        <f t="shared" si="26"/>
        <v>0.78426109840019442</v>
      </c>
      <c r="J327" s="16">
        <f>VLOOKUP($C327,'Growth rate'!$B$3:$T$93,3,FALSE)*VLOOKUP($E327,BY_RES_Demand_Drivers!$A$5:$I$100,7,FALSE)</f>
        <v>9.9962524630542475</v>
      </c>
      <c r="K327" s="16">
        <f>VLOOKUP($C327,'Growth rate'!$B$3:$T$93,3,FALSE)*VLOOKUP($E327,BY_RES_Demand_Drivers!$A$5:$I$100,8,FALSE)</f>
        <v>0.41261735189748122</v>
      </c>
      <c r="L327" s="16">
        <f>VLOOKUP($C327,'Growth rate'!$B$3:$T$93,3,FALSE)*VLOOKUP($E327,BY_RES_Demand_Drivers!$A$5:$I$100,9,FALSE)</f>
        <v>1.3071018306669908</v>
      </c>
      <c r="M327" s="49">
        <f t="shared" si="23"/>
        <v>0.6</v>
      </c>
    </row>
    <row r="328" spans="2:13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 t="shared" si="24"/>
        <v>6.0937155014778694</v>
      </c>
      <c r="G328" s="16">
        <f t="shared" si="25"/>
        <v>0.25153153771670456</v>
      </c>
      <c r="H328" s="16">
        <f t="shared" si="26"/>
        <v>0.79680927597459761</v>
      </c>
      <c r="J328" s="16">
        <f>VLOOKUP($C328,'Growth rate'!$B$3:$T$93,3,FALSE)*VLOOKUP($E328,BY_RES_Demand_Drivers!$A$5:$I$100,7,FALSE)</f>
        <v>10.156192502463115</v>
      </c>
      <c r="K328" s="16">
        <f>VLOOKUP($C328,'Growth rate'!$B$3:$T$93,3,FALSE)*VLOOKUP($E328,BY_RES_Demand_Drivers!$A$5:$I$100,8,FALSE)</f>
        <v>0.41921922952784096</v>
      </c>
      <c r="L328" s="16">
        <f>VLOOKUP($C328,'Growth rate'!$B$3:$T$93,3,FALSE)*VLOOKUP($E328,BY_RES_Demand_Drivers!$A$5:$I$100,9,FALSE)</f>
        <v>1.3280154599576628</v>
      </c>
      <c r="M328" s="49">
        <f t="shared" si="23"/>
        <v>0.6</v>
      </c>
    </row>
    <row r="329" spans="2:13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 t="shared" si="24"/>
        <v>6.1912149495015143</v>
      </c>
      <c r="G329" s="16">
        <f t="shared" si="25"/>
        <v>0.25555604232017182</v>
      </c>
      <c r="H329" s="16">
        <f t="shared" si="26"/>
        <v>0.80955822439019121</v>
      </c>
      <c r="J329" s="16">
        <f>VLOOKUP($C329,'Growth rate'!$B$3:$T$93,3,FALSE)*VLOOKUP($E329,BY_RES_Demand_Drivers!$A$5:$I$100,7,FALSE)</f>
        <v>10.318691582502524</v>
      </c>
      <c r="K329" s="16">
        <f>VLOOKUP($C329,'Growth rate'!$B$3:$T$93,3,FALSE)*VLOOKUP($E329,BY_RES_Demand_Drivers!$A$5:$I$100,8,FALSE)</f>
        <v>0.4259267372002864</v>
      </c>
      <c r="L329" s="16">
        <f>VLOOKUP($C329,'Growth rate'!$B$3:$T$93,3,FALSE)*VLOOKUP($E329,BY_RES_Demand_Drivers!$A$5:$I$100,9,FALSE)</f>
        <v>1.3492637073169853</v>
      </c>
      <c r="M329" s="49">
        <f t="shared" si="23"/>
        <v>0.6</v>
      </c>
    </row>
    <row r="330" spans="2:13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 t="shared" si="24"/>
        <v>6.2902743886935388</v>
      </c>
      <c r="G330" s="16">
        <f t="shared" si="25"/>
        <v>0.25964493899729457</v>
      </c>
      <c r="H330" s="16">
        <f t="shared" si="26"/>
        <v>0.82251115598043423</v>
      </c>
      <c r="J330" s="16">
        <f>VLOOKUP($C330,'Growth rate'!$B$3:$T$93,3,FALSE)*VLOOKUP($E330,BY_RES_Demand_Drivers!$A$5:$I$100,7,FALSE)</f>
        <v>10.483790647822564</v>
      </c>
      <c r="K330" s="16">
        <f>VLOOKUP($C330,'Growth rate'!$B$3:$T$93,3,FALSE)*VLOOKUP($E330,BY_RES_Demand_Drivers!$A$5:$I$100,8,FALSE)</f>
        <v>0.43274156499549099</v>
      </c>
      <c r="L330" s="16">
        <f>VLOOKUP($C330,'Growth rate'!$B$3:$T$93,3,FALSE)*VLOOKUP($E330,BY_RES_Demand_Drivers!$A$5:$I$100,9,FALSE)</f>
        <v>1.3708519266340571</v>
      </c>
      <c r="M330" s="49">
        <f t="shared" si="23"/>
        <v>0.6</v>
      </c>
    </row>
    <row r="331" spans="2:13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 t="shared" si="24"/>
        <v>6.3909187789126358</v>
      </c>
      <c r="G331" s="16">
        <f t="shared" si="25"/>
        <v>0.26379925802125131</v>
      </c>
      <c r="H331" s="16">
        <f t="shared" si="26"/>
        <v>0.8356713344761213</v>
      </c>
      <c r="J331" s="16">
        <f>VLOOKUP($C331,'Growth rate'!$B$3:$T$93,3,FALSE)*VLOOKUP($E331,BY_RES_Demand_Drivers!$A$5:$I$100,7,FALSE)</f>
        <v>10.651531298187727</v>
      </c>
      <c r="K331" s="16">
        <f>VLOOKUP($C331,'Growth rate'!$B$3:$T$93,3,FALSE)*VLOOKUP($E331,BY_RES_Demand_Drivers!$A$5:$I$100,8,FALSE)</f>
        <v>0.43966543003541886</v>
      </c>
      <c r="L331" s="16">
        <f>VLOOKUP($C331,'Growth rate'!$B$3:$T$93,3,FALSE)*VLOOKUP($E331,BY_RES_Demand_Drivers!$A$5:$I$100,9,FALSE)</f>
        <v>1.3927855574602022</v>
      </c>
      <c r="M331" s="49">
        <f t="shared" si="23"/>
        <v>0.6</v>
      </c>
    </row>
    <row r="332" spans="2:13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 t="shared" si="24"/>
        <v>40.465338760825503</v>
      </c>
      <c r="G332" s="16">
        <f t="shared" si="25"/>
        <v>0.53585717258975196</v>
      </c>
      <c r="H332" s="16">
        <f t="shared" si="26"/>
        <v>1.6950253537601401</v>
      </c>
      <c r="J332" s="16">
        <f>VLOOKUP($C332,'Growth rate'!$B$3:$T$93,3,FALSE)*VLOOKUP($E332,BY_RES_Demand_Drivers!$A$5:$I$100,7,FALSE)</f>
        <v>40.465338760825503</v>
      </c>
      <c r="K332" s="16">
        <f>VLOOKUP($C332,'Growth rate'!$B$3:$T$93,3,FALSE)*VLOOKUP($E332,BY_RES_Demand_Drivers!$A$5:$I$100,8,FALSE)</f>
        <v>0.53585717258975196</v>
      </c>
      <c r="L332" s="16">
        <f>VLOOKUP($C332,'Growth rate'!$B$3:$T$93,3,FALSE)*VLOOKUP($E332,BY_RES_Demand_Drivers!$A$5:$I$100,9,FALSE)</f>
        <v>1.6950253537601401</v>
      </c>
      <c r="M332" s="49">
        <f t="shared" si="23"/>
        <v>1</v>
      </c>
    </row>
    <row r="333" spans="2:13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 t="shared" si="24"/>
        <v>35.789127092488599</v>
      </c>
      <c r="G333" s="16">
        <f t="shared" si="25"/>
        <v>0.47393302615329441</v>
      </c>
      <c r="H333" s="16">
        <f t="shared" si="26"/>
        <v>1.4991466689373283</v>
      </c>
      <c r="J333" s="16">
        <f>VLOOKUP($C333,'Growth rate'!$B$3:$T$93,3,FALSE)*VLOOKUP($E333,BY_RES_Demand_Drivers!$A$5:$I$100,7,FALSE)</f>
        <v>35.789127092488599</v>
      </c>
      <c r="K333" s="16">
        <f>VLOOKUP($C333,'Growth rate'!$B$3:$T$93,3,FALSE)*VLOOKUP($E333,BY_RES_Demand_Drivers!$A$5:$I$100,8,FALSE)</f>
        <v>0.47393302615329441</v>
      </c>
      <c r="L333" s="16">
        <f>VLOOKUP($C333,'Growth rate'!$B$3:$T$93,3,FALSE)*VLOOKUP($E333,BY_RES_Demand_Drivers!$A$5:$I$100,9,FALSE)</f>
        <v>1.4991466689373283</v>
      </c>
      <c r="M333" s="49">
        <f t="shared" si="23"/>
        <v>1</v>
      </c>
    </row>
    <row r="334" spans="2:13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 t="shared" si="24"/>
        <v>36.36175312596842</v>
      </c>
      <c r="G334" s="16">
        <f t="shared" si="25"/>
        <v>0.48151595457174717</v>
      </c>
      <c r="H334" s="16">
        <f t="shared" si="26"/>
        <v>1.5231330156403255</v>
      </c>
      <c r="J334" s="16">
        <f>VLOOKUP($C334,'Growth rate'!$B$3:$T$93,3,FALSE)*VLOOKUP($E334,BY_RES_Demand_Drivers!$A$5:$I$100,7,FALSE)</f>
        <v>36.36175312596842</v>
      </c>
      <c r="K334" s="16">
        <f>VLOOKUP($C334,'Growth rate'!$B$3:$T$93,3,FALSE)*VLOOKUP($E334,BY_RES_Demand_Drivers!$A$5:$I$100,8,FALSE)</f>
        <v>0.48151595457174717</v>
      </c>
      <c r="L334" s="16">
        <f>VLOOKUP($C334,'Growth rate'!$B$3:$T$93,3,FALSE)*VLOOKUP($E334,BY_RES_Demand_Drivers!$A$5:$I$100,9,FALSE)</f>
        <v>1.5231330156403255</v>
      </c>
      <c r="M334" s="49">
        <f t="shared" si="23"/>
        <v>1</v>
      </c>
    </row>
    <row r="335" spans="2:13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 t="shared" si="24"/>
        <v>36.943541175983917</v>
      </c>
      <c r="G335" s="16">
        <f t="shared" si="25"/>
        <v>0.48922020984489517</v>
      </c>
      <c r="H335" s="16">
        <f t="shared" si="26"/>
        <v>1.5475031438905709</v>
      </c>
      <c r="J335" s="16">
        <f>VLOOKUP($C335,'Growth rate'!$B$3:$T$93,3,FALSE)*VLOOKUP($E335,BY_RES_Demand_Drivers!$A$5:$I$100,7,FALSE)</f>
        <v>36.943541175983917</v>
      </c>
      <c r="K335" s="16">
        <f>VLOOKUP($C335,'Growth rate'!$B$3:$T$93,3,FALSE)*VLOOKUP($E335,BY_RES_Demand_Drivers!$A$5:$I$100,8,FALSE)</f>
        <v>0.48922020984489517</v>
      </c>
      <c r="L335" s="16">
        <f>VLOOKUP($C335,'Growth rate'!$B$3:$T$93,3,FALSE)*VLOOKUP($E335,BY_RES_Demand_Drivers!$A$5:$I$100,9,FALSE)</f>
        <v>1.5475031438905709</v>
      </c>
      <c r="M335" s="49">
        <f t="shared" si="23"/>
        <v>1</v>
      </c>
    </row>
    <row r="336" spans="2:13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 t="shared" si="24"/>
        <v>37.534637834799661</v>
      </c>
      <c r="G336" s="16">
        <f t="shared" si="25"/>
        <v>0.49704773320241352</v>
      </c>
      <c r="H336" s="16">
        <f t="shared" si="26"/>
        <v>1.57226319419282</v>
      </c>
      <c r="J336" s="16">
        <f>VLOOKUP($C336,'Growth rate'!$B$3:$T$93,3,FALSE)*VLOOKUP($E336,BY_RES_Demand_Drivers!$A$5:$I$100,7,FALSE)</f>
        <v>37.534637834799661</v>
      </c>
      <c r="K336" s="16">
        <f>VLOOKUP($C336,'Growth rate'!$B$3:$T$93,3,FALSE)*VLOOKUP($E336,BY_RES_Demand_Drivers!$A$5:$I$100,8,FALSE)</f>
        <v>0.49704773320241352</v>
      </c>
      <c r="L336" s="16">
        <f>VLOOKUP($C336,'Growth rate'!$B$3:$T$93,3,FALSE)*VLOOKUP($E336,BY_RES_Demand_Drivers!$A$5:$I$100,9,FALSE)</f>
        <v>1.57226319419282</v>
      </c>
      <c r="M336" s="49">
        <f t="shared" si="23"/>
        <v>1</v>
      </c>
    </row>
    <row r="337" spans="2:13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 t="shared" si="24"/>
        <v>38.135192040156454</v>
      </c>
      <c r="G337" s="16">
        <f t="shared" si="25"/>
        <v>0.50500049693365212</v>
      </c>
      <c r="H337" s="16">
        <f t="shared" si="26"/>
        <v>1.5974194052999051</v>
      </c>
      <c r="J337" s="16">
        <f>VLOOKUP($C337,'Growth rate'!$B$3:$T$93,3,FALSE)*VLOOKUP($E337,BY_RES_Demand_Drivers!$A$5:$I$100,7,FALSE)</f>
        <v>38.135192040156454</v>
      </c>
      <c r="K337" s="16">
        <f>VLOOKUP($C337,'Growth rate'!$B$3:$T$93,3,FALSE)*VLOOKUP($E337,BY_RES_Demand_Drivers!$A$5:$I$100,8,FALSE)</f>
        <v>0.50500049693365212</v>
      </c>
      <c r="L337" s="16">
        <f>VLOOKUP($C337,'Growth rate'!$B$3:$T$93,3,FALSE)*VLOOKUP($E337,BY_RES_Demand_Drivers!$A$5:$I$100,9,FALSE)</f>
        <v>1.5974194052999051</v>
      </c>
      <c r="M337" s="49">
        <f t="shared" si="23"/>
        <v>1</v>
      </c>
    </row>
    <row r="338" spans="2:13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 t="shared" si="24"/>
        <v>34.870819601519067</v>
      </c>
      <c r="G338" s="16">
        <f t="shared" si="25"/>
        <v>0.46177245439613152</v>
      </c>
      <c r="H338" s="16">
        <f t="shared" si="26"/>
        <v>1.4606803042062333</v>
      </c>
      <c r="J338" s="16">
        <f>VLOOKUP($C338,'Growth rate'!$B$3:$T$93,3,FALSE)*VLOOKUP($E338,BY_RES_Demand_Drivers!$A$5:$I$100,7,FALSE)</f>
        <v>38.745355112798961</v>
      </c>
      <c r="K338" s="16">
        <f>VLOOKUP($C338,'Growth rate'!$B$3:$T$93,3,FALSE)*VLOOKUP($E338,BY_RES_Demand_Drivers!$A$5:$I$100,8,FALSE)</f>
        <v>0.51308050488459056</v>
      </c>
      <c r="L338" s="16">
        <f>VLOOKUP($C338,'Growth rate'!$B$3:$T$93,3,FALSE)*VLOOKUP($E338,BY_RES_Demand_Drivers!$A$5:$I$100,9,FALSE)</f>
        <v>1.6229781157847036</v>
      </c>
      <c r="M338" s="49">
        <f>M256</f>
        <v>0.9</v>
      </c>
    </row>
    <row r="339" spans="2:13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 t="shared" si="24"/>
        <v>35.035099907197328</v>
      </c>
      <c r="G339" s="16">
        <f t="shared" si="25"/>
        <v>0.46394791573684219</v>
      </c>
      <c r="H339" s="16">
        <f t="shared" si="26"/>
        <v>1.4675617314171603</v>
      </c>
      <c r="J339" s="16">
        <f>VLOOKUP($C339,'Growth rate'!$B$3:$T$93,3,FALSE)*VLOOKUP($E339,BY_RES_Demand_Drivers!$A$5:$I$100,7,FALSE)</f>
        <v>39.365280794603741</v>
      </c>
      <c r="K339" s="16">
        <f>VLOOKUP($C339,'Growth rate'!$B$3:$T$93,3,FALSE)*VLOOKUP($E339,BY_RES_Demand_Drivers!$A$5:$I$100,8,FALSE)</f>
        <v>0.52128979296274403</v>
      </c>
      <c r="L339" s="16">
        <f>VLOOKUP($C339,'Growth rate'!$B$3:$T$93,3,FALSE)*VLOOKUP($E339,BY_RES_Demand_Drivers!$A$5:$I$100,9,FALSE)</f>
        <v>1.6489457656372588</v>
      </c>
      <c r="M339" s="49">
        <f t="shared" ref="M339:M402" si="27">M257</f>
        <v>0.89</v>
      </c>
    </row>
    <row r="340" spans="2:13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 t="shared" si="24"/>
        <v>35.195710252839312</v>
      </c>
      <c r="G340" s="16">
        <f t="shared" si="25"/>
        <v>0.4660747780921301</v>
      </c>
      <c r="H340" s="16">
        <f t="shared" si="26"/>
        <v>1.4742894301409604</v>
      </c>
      <c r="J340" s="16">
        <f>VLOOKUP($C340,'Growth rate'!$B$3:$T$93,3,FALSE)*VLOOKUP($E340,BY_RES_Demand_Drivers!$A$5:$I$100,7,FALSE)</f>
        <v>39.9951252873174</v>
      </c>
      <c r="K340" s="16">
        <f>VLOOKUP($C340,'Growth rate'!$B$3:$T$93,3,FALSE)*VLOOKUP($E340,BY_RES_Demand_Drivers!$A$5:$I$100,8,FALSE)</f>
        <v>0.52963042965014784</v>
      </c>
      <c r="L340" s="16">
        <f>VLOOKUP($C340,'Growth rate'!$B$3:$T$93,3,FALSE)*VLOOKUP($E340,BY_RES_Demand_Drivers!$A$5:$I$100,9,FALSE)</f>
        <v>1.675328897887455</v>
      </c>
      <c r="M340" s="49">
        <f t="shared" si="27"/>
        <v>0.88</v>
      </c>
    </row>
    <row r="341" spans="2:13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 t="shared" si="24"/>
        <v>35.352491143965601</v>
      </c>
      <c r="G341" s="16">
        <f t="shared" si="25"/>
        <v>0.46815092937635872</v>
      </c>
      <c r="H341" s="16">
        <f t="shared" si="26"/>
        <v>1.4808567194206792</v>
      </c>
      <c r="J341" s="16">
        <f>VLOOKUP($C341,'Growth rate'!$B$3:$T$93,3,FALSE)*VLOOKUP($E341,BY_RES_Demand_Drivers!$A$5:$I$100,7,FALSE)</f>
        <v>40.635047291914482</v>
      </c>
      <c r="K341" s="16">
        <f>VLOOKUP($C341,'Growth rate'!$B$3:$T$93,3,FALSE)*VLOOKUP($E341,BY_RES_Demand_Drivers!$A$5:$I$100,8,FALSE)</f>
        <v>0.53810451652455027</v>
      </c>
      <c r="L341" s="16">
        <f>VLOOKUP($C341,'Growth rate'!$B$3:$T$93,3,FALSE)*VLOOKUP($E341,BY_RES_Demand_Drivers!$A$5:$I$100,9,FALSE)</f>
        <v>1.7021341602536544</v>
      </c>
      <c r="M341" s="49">
        <f t="shared" si="27"/>
        <v>0.87</v>
      </c>
    </row>
    <row r="342" spans="2:13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 t="shared" si="24"/>
        <v>35.505278921783201</v>
      </c>
      <c r="G342" s="16">
        <f t="shared" si="25"/>
        <v>0.47017420235849111</v>
      </c>
      <c r="H342" s="16">
        <f t="shared" si="26"/>
        <v>1.4872567438632331</v>
      </c>
      <c r="J342" s="16">
        <f>VLOOKUP($C342,'Growth rate'!$B$3:$T$93,3,FALSE)*VLOOKUP($E342,BY_RES_Demand_Drivers!$A$5:$I$100,7,FALSE)</f>
        <v>41.285208048585119</v>
      </c>
      <c r="K342" s="16">
        <f>VLOOKUP($C342,'Growth rate'!$B$3:$T$93,3,FALSE)*VLOOKUP($E342,BY_RES_Demand_Drivers!$A$5:$I$100,8,FALSE)</f>
        <v>0.54671418878894318</v>
      </c>
      <c r="L342" s="16">
        <f>VLOOKUP($C342,'Growth rate'!$B$3:$T$93,3,FALSE)*VLOOKUP($E342,BY_RES_Demand_Drivers!$A$5:$I$100,9,FALSE)</f>
        <v>1.729368306817713</v>
      </c>
      <c r="M342" s="49">
        <f t="shared" si="27"/>
        <v>0.86</v>
      </c>
    </row>
    <row r="343" spans="2:13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 t="shared" si="24"/>
        <v>35.653905670758107</v>
      </c>
      <c r="G343" s="16">
        <f t="shared" si="25"/>
        <v>0.47214237343813126</v>
      </c>
      <c r="H343" s="16">
        <f t="shared" si="26"/>
        <v>1.4934824697677769</v>
      </c>
      <c r="J343" s="16">
        <f>VLOOKUP($C343,'Growth rate'!$B$3:$T$93,3,FALSE)*VLOOKUP($E343,BY_RES_Demand_Drivers!$A$5:$I$100,7,FALSE)</f>
        <v>41.945771377362476</v>
      </c>
      <c r="K343" s="16">
        <f>VLOOKUP($C343,'Growth rate'!$B$3:$T$93,3,FALSE)*VLOOKUP($E343,BY_RES_Demand_Drivers!$A$5:$I$100,8,FALSE)</f>
        <v>0.55546161580956621</v>
      </c>
      <c r="L343" s="16">
        <f>VLOOKUP($C343,'Growth rate'!$B$3:$T$93,3,FALSE)*VLOOKUP($E343,BY_RES_Demand_Drivers!$A$5:$I$100,9,FALSE)</f>
        <v>1.7570381997267963</v>
      </c>
      <c r="M343" s="49">
        <f t="shared" si="27"/>
        <v>0.85</v>
      </c>
    </row>
    <row r="344" spans="2:13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 t="shared" si="24"/>
        <v>35.691656864997732</v>
      </c>
      <c r="G344" s="16">
        <f t="shared" si="25"/>
        <v>0.47264228889235987</v>
      </c>
      <c r="H344" s="16">
        <f t="shared" si="26"/>
        <v>1.495063804147531</v>
      </c>
      <c r="J344" s="16">
        <f>VLOOKUP($C344,'Growth rate'!$B$3:$T$93,3,FALSE)*VLOOKUP($E344,BY_RES_Demand_Drivers!$A$5:$I$100,7,FALSE)</f>
        <v>42.616903719400277</v>
      </c>
      <c r="K344" s="16">
        <f>VLOOKUP($C344,'Growth rate'!$B$3:$T$93,3,FALSE)*VLOOKUP($E344,BY_RES_Demand_Drivers!$A$5:$I$100,8,FALSE)</f>
        <v>0.56434900166251922</v>
      </c>
      <c r="L344" s="16">
        <f>VLOOKUP($C344,'Growth rate'!$B$3:$T$93,3,FALSE)*VLOOKUP($E344,BY_RES_Demand_Drivers!$A$5:$I$100,9,FALSE)</f>
        <v>1.785150810922425</v>
      </c>
      <c r="M344" s="49">
        <f t="shared" si="27"/>
        <v>0.83750000000000002</v>
      </c>
    </row>
    <row r="345" spans="2:13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 t="shared" si="24"/>
        <v>35.721488697601309</v>
      </c>
      <c r="G345" s="16">
        <f t="shared" si="25"/>
        <v>0.47303733319352353</v>
      </c>
      <c r="H345" s="16">
        <f t="shared" si="26"/>
        <v>1.4963134097151765</v>
      </c>
      <c r="J345" s="16">
        <f>VLOOKUP($C345,'Growth rate'!$B$3:$T$93,3,FALSE)*VLOOKUP($E345,BY_RES_Demand_Drivers!$A$5:$I$100,7,FALSE)</f>
        <v>43.298774178910676</v>
      </c>
      <c r="K345" s="16">
        <f>VLOOKUP($C345,'Growth rate'!$B$3:$T$93,3,FALSE)*VLOOKUP($E345,BY_RES_Demand_Drivers!$A$5:$I$100,8,FALSE)</f>
        <v>0.57337858568911948</v>
      </c>
      <c r="L345" s="16">
        <f>VLOOKUP($C345,'Growth rate'!$B$3:$T$93,3,FALSE)*VLOOKUP($E345,BY_RES_Demand_Drivers!$A$5:$I$100,9,FALSE)</f>
        <v>1.8137132238971838</v>
      </c>
      <c r="M345" s="49">
        <f t="shared" si="27"/>
        <v>0.82499999999999996</v>
      </c>
    </row>
    <row r="346" spans="2:13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 t="shared" si="24"/>
        <v>35.743138084690763</v>
      </c>
      <c r="G346" s="16">
        <f t="shared" si="25"/>
        <v>0.47332402248636818</v>
      </c>
      <c r="H346" s="16">
        <f t="shared" si="26"/>
        <v>1.497220266327125</v>
      </c>
      <c r="J346" s="16">
        <f>VLOOKUP($C346,'Growth rate'!$B$3:$T$93,3,FALSE)*VLOOKUP($E346,BY_RES_Demand_Drivers!$A$5:$I$100,7,FALSE)</f>
        <v>43.991554565773249</v>
      </c>
      <c r="K346" s="16">
        <f>VLOOKUP($C346,'Growth rate'!$B$3:$T$93,3,FALSE)*VLOOKUP($E346,BY_RES_Demand_Drivers!$A$5:$I$100,8,FALSE)</f>
        <v>0.58255264306014543</v>
      </c>
      <c r="L346" s="16">
        <f>VLOOKUP($C346,'Growth rate'!$B$3:$T$93,3,FALSE)*VLOOKUP($E346,BY_RES_Demand_Drivers!$A$5:$I$100,9,FALSE)</f>
        <v>1.8427326354795386</v>
      </c>
      <c r="M346" s="49">
        <f t="shared" si="27"/>
        <v>0.8125</v>
      </c>
    </row>
    <row r="347" spans="2:13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 t="shared" si="24"/>
        <v>35.756335551060495</v>
      </c>
      <c r="G347" s="16">
        <f t="shared" si="25"/>
        <v>0.47349878827928615</v>
      </c>
      <c r="H347" s="16">
        <f t="shared" si="26"/>
        <v>1.4977730861177689</v>
      </c>
      <c r="J347" s="16">
        <f>VLOOKUP($C347,'Growth rate'!$B$3:$T$93,3,FALSE)*VLOOKUP($E347,BY_RES_Demand_Drivers!$A$5:$I$100,7,FALSE)</f>
        <v>44.695419438825624</v>
      </c>
      <c r="K347" s="16">
        <f>VLOOKUP($C347,'Growth rate'!$B$3:$T$93,3,FALSE)*VLOOKUP($E347,BY_RES_Demand_Drivers!$A$5:$I$100,8,FALSE)</f>
        <v>0.59187348534910778</v>
      </c>
      <c r="L347" s="16">
        <f>VLOOKUP($C347,'Growth rate'!$B$3:$T$93,3,FALSE)*VLOOKUP($E347,BY_RES_Demand_Drivers!$A$5:$I$100,9,FALSE)</f>
        <v>1.8722163576472113</v>
      </c>
      <c r="M347" s="49">
        <f t="shared" si="27"/>
        <v>0.79999999999999993</v>
      </c>
    </row>
    <row r="348" spans="2:13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 t="shared" si="24"/>
        <v>35.760805093004379</v>
      </c>
      <c r="G348" s="16">
        <f t="shared" si="25"/>
        <v>0.47355797562782109</v>
      </c>
      <c r="H348" s="16">
        <f t="shared" si="26"/>
        <v>1.4979603077535337</v>
      </c>
      <c r="J348" s="16">
        <f>VLOOKUP($C348,'Growth rate'!$B$3:$T$93,3,FALSE)*VLOOKUP($E348,BY_RES_Demand_Drivers!$A$5:$I$100,7,FALSE)</f>
        <v>45.41054614984683</v>
      </c>
      <c r="K348" s="16">
        <f>VLOOKUP($C348,'Growth rate'!$B$3:$T$93,3,FALSE)*VLOOKUP($E348,BY_RES_Demand_Drivers!$A$5:$I$100,8,FALSE)</f>
        <v>0.6013434611146935</v>
      </c>
      <c r="L348" s="16">
        <f>VLOOKUP($C348,'Growth rate'!$B$3:$T$93,3,FALSE)*VLOOKUP($E348,BY_RES_Demand_Drivers!$A$5:$I$100,9,FALSE)</f>
        <v>1.9021718193695667</v>
      </c>
      <c r="M348" s="49">
        <f t="shared" si="27"/>
        <v>0.78749999999999998</v>
      </c>
    </row>
    <row r="349" spans="2:13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 t="shared" si="24"/>
        <v>35.756264038389396</v>
      </c>
      <c r="G349" s="16">
        <f t="shared" si="25"/>
        <v>0.47349784128170957</v>
      </c>
      <c r="H349" s="16">
        <f t="shared" si="26"/>
        <v>1.4977700905715967</v>
      </c>
      <c r="J349" s="16">
        <f>VLOOKUP($C349,'Growth rate'!$B$3:$T$93,3,FALSE)*VLOOKUP($E349,BY_RES_Demand_Drivers!$A$5:$I$100,7,FALSE)</f>
        <v>46.137114888244383</v>
      </c>
      <c r="K349" s="16">
        <f>VLOOKUP($C349,'Growth rate'!$B$3:$T$93,3,FALSE)*VLOOKUP($E349,BY_RES_Demand_Drivers!$A$5:$I$100,8,FALSE)</f>
        <v>0.61096495649252858</v>
      </c>
      <c r="L349" s="16">
        <f>VLOOKUP($C349,'Growth rate'!$B$3:$T$93,3,FALSE)*VLOOKUP($E349,BY_RES_Demand_Drivers!$A$5:$I$100,9,FALSE)</f>
        <v>1.9326065684794798</v>
      </c>
      <c r="M349" s="49">
        <f t="shared" si="27"/>
        <v>0.77499999999999991</v>
      </c>
    </row>
    <row r="350" spans="2:13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 t="shared" si="24"/>
        <v>35.742422903922922</v>
      </c>
      <c r="G350" s="16">
        <f t="shared" si="25"/>
        <v>0.4733145517947619</v>
      </c>
      <c r="H350" s="16">
        <f t="shared" si="26"/>
        <v>1.497190308601053</v>
      </c>
      <c r="J350" s="16">
        <f>VLOOKUP($C350,'Growth rate'!$B$3:$T$93,3,FALSE)*VLOOKUP($E350,BY_RES_Demand_Drivers!$A$5:$I$100,7,FALSE)</f>
        <v>46.875308726456296</v>
      </c>
      <c r="K350" s="16">
        <f>VLOOKUP($C350,'Growth rate'!$B$3:$T$93,3,FALSE)*VLOOKUP($E350,BY_RES_Demand_Drivers!$A$5:$I$100,8,FALSE)</f>
        <v>0.62074039579640905</v>
      </c>
      <c r="L350" s="16">
        <f>VLOOKUP($C350,'Growth rate'!$B$3:$T$93,3,FALSE)*VLOOKUP($E350,BY_RES_Demand_Drivers!$A$5:$I$100,9,FALSE)</f>
        <v>1.9635282735751516</v>
      </c>
      <c r="M350" s="49">
        <f t="shared" si="27"/>
        <v>0.76249999999999996</v>
      </c>
    </row>
    <row r="351" spans="2:13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 t="shared" si="24"/>
        <v>35.718985249559694</v>
      </c>
      <c r="G351" s="16">
        <f t="shared" si="25"/>
        <v>0.47300418159686375</v>
      </c>
      <c r="H351" s="16">
        <f t="shared" si="26"/>
        <v>1.4962085444642654</v>
      </c>
      <c r="J351" s="16">
        <f>VLOOKUP($C351,'Growth rate'!$B$3:$T$93,3,FALSE)*VLOOKUP($E351,BY_RES_Demand_Drivers!$A$5:$I$100,7,FALSE)</f>
        <v>47.625313666079592</v>
      </c>
      <c r="K351" s="16">
        <f>VLOOKUP($C351,'Growth rate'!$B$3:$T$93,3,FALSE)*VLOOKUP($E351,BY_RES_Demand_Drivers!$A$5:$I$100,8,FALSE)</f>
        <v>0.63067224212915163</v>
      </c>
      <c r="L351" s="16">
        <f>VLOOKUP($C351,'Growth rate'!$B$3:$T$93,3,FALSE)*VLOOKUP($E351,BY_RES_Demand_Drivers!$A$5:$I$100,9,FALSE)</f>
        <v>1.9949447259523538</v>
      </c>
      <c r="M351" s="49">
        <f t="shared" si="27"/>
        <v>0.75</v>
      </c>
    </row>
    <row r="352" spans="2:13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 t="shared" si="24"/>
        <v>35.685647529993439</v>
      </c>
      <c r="G352" s="16">
        <f t="shared" si="25"/>
        <v>0.47256271102737324</v>
      </c>
      <c r="H352" s="16">
        <f t="shared" si="26"/>
        <v>1.4948120831560987</v>
      </c>
      <c r="J352" s="16">
        <f>VLOOKUP($C352,'Growth rate'!$B$3:$T$93,3,FALSE)*VLOOKUP($E352,BY_RES_Demand_Drivers!$A$5:$I$100,7,FALSE)</f>
        <v>48.387318684736869</v>
      </c>
      <c r="K352" s="16">
        <f>VLOOKUP($C352,'Growth rate'!$B$3:$T$93,3,FALSE)*VLOOKUP($E352,BY_RES_Demand_Drivers!$A$5:$I$100,8,FALSE)</f>
        <v>0.64076299800321801</v>
      </c>
      <c r="L352" s="16">
        <f>VLOOKUP($C352,'Growth rate'!$B$3:$T$93,3,FALSE)*VLOOKUP($E352,BY_RES_Demand_Drivers!$A$5:$I$100,9,FALSE)</f>
        <v>2.0268638415675917</v>
      </c>
      <c r="M352" s="49">
        <f t="shared" si="27"/>
        <v>0.73749999999999993</v>
      </c>
    </row>
    <row r="353" spans="2:13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 t="shared" si="24"/>
        <v>35.642098943177174</v>
      </c>
      <c r="G353" s="16">
        <f t="shared" si="25"/>
        <v>0.47198602432917036</v>
      </c>
      <c r="H353" s="16">
        <f t="shared" si="26"/>
        <v>1.4929879056986879</v>
      </c>
      <c r="J353" s="16">
        <f>VLOOKUP($C353,'Growth rate'!$B$3:$T$93,3,FALSE)*VLOOKUP($E353,BY_RES_Demand_Drivers!$A$5:$I$100,7,FALSE)</f>
        <v>49.161515783692657</v>
      </c>
      <c r="K353" s="16">
        <f>VLOOKUP($C353,'Growth rate'!$B$3:$T$93,3,FALSE)*VLOOKUP($E353,BY_RES_Demand_Drivers!$A$5:$I$100,8,FALSE)</f>
        <v>0.65101520597126949</v>
      </c>
      <c r="L353" s="16">
        <f>VLOOKUP($C353,'Growth rate'!$B$3:$T$93,3,FALSE)*VLOOKUP($E353,BY_RES_Demand_Drivers!$A$5:$I$100,9,FALSE)</f>
        <v>2.059293663032673</v>
      </c>
      <c r="M353" s="49">
        <f t="shared" si="27"/>
        <v>0.72499999999999998</v>
      </c>
    </row>
    <row r="354" spans="2:13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 t="shared" si="24"/>
        <v>35.588021275815116</v>
      </c>
      <c r="G354" s="16">
        <f t="shared" si="25"/>
        <v>0.47126990760260196</v>
      </c>
      <c r="H354" s="16">
        <f t="shared" si="26"/>
        <v>1.4907226826693518</v>
      </c>
      <c r="J354" s="16">
        <f>VLOOKUP($C354,'Growth rate'!$B$3:$T$93,3,FALSE)*VLOOKUP($E354,BY_RES_Demand_Drivers!$A$5:$I$100,7,FALSE)</f>
        <v>49.948100036231743</v>
      </c>
      <c r="K354" s="16">
        <f>VLOOKUP($C354,'Growth rate'!$B$3:$T$93,3,FALSE)*VLOOKUP($E354,BY_RES_Demand_Drivers!$A$5:$I$100,8,FALSE)</f>
        <v>0.66143144926680986</v>
      </c>
      <c r="L354" s="16">
        <f>VLOOKUP($C354,'Growth rate'!$B$3:$T$93,3,FALSE)*VLOOKUP($E354,BY_RES_Demand_Drivers!$A$5:$I$100,9,FALSE)</f>
        <v>2.0922423616411958</v>
      </c>
      <c r="M354" s="49">
        <f t="shared" si="27"/>
        <v>0.71249999999999991</v>
      </c>
    </row>
    <row r="355" spans="2:13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 t="shared" si="24"/>
        <v>35.523088745768014</v>
      </c>
      <c r="G355" s="16">
        <f t="shared" si="25"/>
        <v>0.47041004671855519</v>
      </c>
      <c r="H355" s="16">
        <f t="shared" si="26"/>
        <v>1.4880027675992185</v>
      </c>
      <c r="J355" s="16">
        <f>VLOOKUP($C355,'Growth rate'!$B$3:$T$93,3,FALSE)*VLOOKUP($E355,BY_RES_Demand_Drivers!$A$5:$I$100,7,FALSE)</f>
        <v>50.747269636811453</v>
      </c>
      <c r="K355" s="16">
        <f>VLOOKUP($C355,'Growth rate'!$B$3:$T$93,3,FALSE)*VLOOKUP($E355,BY_RES_Demand_Drivers!$A$5:$I$100,8,FALSE)</f>
        <v>0.6720143524550789</v>
      </c>
      <c r="L355" s="16">
        <f>VLOOKUP($C355,'Growth rate'!$B$3:$T$93,3,FALSE)*VLOOKUP($E355,BY_RES_Demand_Drivers!$A$5:$I$100,9,FALSE)</f>
        <v>2.1257182394274552</v>
      </c>
      <c r="M355" s="49">
        <f t="shared" si="27"/>
        <v>0.7</v>
      </c>
    </row>
    <row r="356" spans="2:13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 t="shared" si="24"/>
        <v>35.446967841312805</v>
      </c>
      <c r="G356" s="16">
        <f t="shared" si="25"/>
        <v>0.46940202518987262</v>
      </c>
      <c r="H356" s="16">
        <f t="shared" si="26"/>
        <v>1.4848141902400773</v>
      </c>
      <c r="J356" s="16">
        <f>VLOOKUP($C356,'Growth rate'!$B$3:$T$93,3,FALSE)*VLOOKUP($E356,BY_RES_Demand_Drivers!$A$5:$I$100,7,FALSE)</f>
        <v>51.559225951000442</v>
      </c>
      <c r="K356" s="16">
        <f>VLOOKUP($C356,'Growth rate'!$B$3:$T$93,3,FALSE)*VLOOKUP($E356,BY_RES_Demand_Drivers!$A$5:$I$100,8,FALSE)</f>
        <v>0.68276658209436014</v>
      </c>
      <c r="L356" s="16">
        <f>VLOOKUP($C356,'Growth rate'!$B$3:$T$93,3,FALSE)*VLOOKUP($E356,BY_RES_Demand_Drivers!$A$5:$I$100,9,FALSE)</f>
        <v>2.1597297312582944</v>
      </c>
      <c r="M356" s="49">
        <f t="shared" si="27"/>
        <v>0.6875</v>
      </c>
    </row>
    <row r="357" spans="2:13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 t="shared" si="24"/>
        <v>35.359317157196095</v>
      </c>
      <c r="G357" s="16">
        <f t="shared" si="25"/>
        <v>0.46824132200031221</v>
      </c>
      <c r="H357" s="16">
        <f t="shared" si="26"/>
        <v>1.4811426496969382</v>
      </c>
      <c r="J357" s="16">
        <f>VLOOKUP($C357,'Growth rate'!$B$3:$T$93,3,FALSE)*VLOOKUP($E357,BY_RES_Demand_Drivers!$A$5:$I$100,7,FALSE)</f>
        <v>52.384173566216447</v>
      </c>
      <c r="K357" s="16">
        <f>VLOOKUP($C357,'Growth rate'!$B$3:$T$93,3,FALSE)*VLOOKUP($E357,BY_RES_Demand_Drivers!$A$5:$I$100,8,FALSE)</f>
        <v>0.69369084740787001</v>
      </c>
      <c r="L357" s="16">
        <f>VLOOKUP($C357,'Growth rate'!$B$3:$T$93,3,FALSE)*VLOOKUP($E357,BY_RES_Demand_Drivers!$A$5:$I$100,9,FALSE)</f>
        <v>2.1942854069584272</v>
      </c>
      <c r="M357" s="49">
        <f t="shared" si="27"/>
        <v>0.67499999999999993</v>
      </c>
    </row>
    <row r="358" spans="2:13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 t="shared" si="24"/>
        <v>35.259787227420297</v>
      </c>
      <c r="G358" s="16">
        <f t="shared" si="25"/>
        <v>0.4669233093902373</v>
      </c>
      <c r="H358" s="16">
        <f t="shared" si="26"/>
        <v>1.4769735074237176</v>
      </c>
      <c r="J358" s="16">
        <f>VLOOKUP($C358,'Growth rate'!$B$3:$T$93,3,FALSE)*VLOOKUP($E358,BY_RES_Demand_Drivers!$A$5:$I$100,7,FALSE)</f>
        <v>53.222320343275918</v>
      </c>
      <c r="K358" s="16">
        <f>VLOOKUP($C358,'Growth rate'!$B$3:$T$93,3,FALSE)*VLOOKUP($E358,BY_RES_Demand_Drivers!$A$5:$I$100,8,FALSE)</f>
        <v>0.70478990096639593</v>
      </c>
      <c r="L358" s="16">
        <f>VLOOKUP($C358,'Growth rate'!$B$3:$T$93,3,FALSE)*VLOOKUP($E358,BY_RES_Demand_Drivers!$A$5:$I$100,9,FALSE)</f>
        <v>2.2293939734697625</v>
      </c>
      <c r="M358" s="49">
        <f t="shared" si="27"/>
        <v>0.66249999999999998</v>
      </c>
    </row>
    <row r="359" spans="2:13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 t="shared" si="24"/>
        <v>35.148020354699412</v>
      </c>
      <c r="G359" s="16">
        <f t="shared" si="25"/>
        <v>0.46544325059820779</v>
      </c>
      <c r="H359" s="16">
        <f t="shared" si="26"/>
        <v>1.4722917800794311</v>
      </c>
      <c r="J359" s="16">
        <f>VLOOKUP($C359,'Growth rate'!$B$3:$T$93,3,FALSE)*VLOOKUP($E359,BY_RES_Demand_Drivers!$A$5:$I$100,7,FALSE)</f>
        <v>54.07387746876833</v>
      </c>
      <c r="K359" s="16">
        <f>VLOOKUP($C359,'Growth rate'!$B$3:$T$93,3,FALSE)*VLOOKUP($E359,BY_RES_Demand_Drivers!$A$5:$I$100,8,FALSE)</f>
        <v>0.71606653938185827</v>
      </c>
      <c r="L359" s="16">
        <f>VLOOKUP($C359,'Growth rate'!$B$3:$T$93,3,FALSE)*VLOOKUP($E359,BY_RES_Demand_Drivers!$A$5:$I$100,9,FALSE)</f>
        <v>2.2650642770452789</v>
      </c>
      <c r="M359" s="49">
        <f t="shared" si="27"/>
        <v>0.64999999999999991</v>
      </c>
    </row>
    <row r="360" spans="2:13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 t="shared" si="24"/>
        <v>35.023650436521251</v>
      </c>
      <c r="G360" s="16">
        <f t="shared" si="25"/>
        <v>0.46379629755762963</v>
      </c>
      <c r="H360" s="16">
        <f t="shared" si="26"/>
        <v>1.4670821322422272</v>
      </c>
      <c r="J360" s="16">
        <f>VLOOKUP($C360,'Growth rate'!$B$3:$T$93,3,FALSE)*VLOOKUP($E360,BY_RES_Demand_Drivers!$A$5:$I$100,7,FALSE)</f>
        <v>54.939059508268627</v>
      </c>
      <c r="K360" s="16">
        <f>VLOOKUP($C360,'Growth rate'!$B$3:$T$93,3,FALSE)*VLOOKUP($E360,BY_RES_Demand_Drivers!$A$5:$I$100,8,FALSE)</f>
        <v>0.72752360401196814</v>
      </c>
      <c r="L360" s="16">
        <f>VLOOKUP($C360,'Growth rate'!$B$3:$T$93,3,FALSE)*VLOOKUP($E360,BY_RES_Demand_Drivers!$A$5:$I$100,9,FALSE)</f>
        <v>2.3013053054780035</v>
      </c>
      <c r="M360" s="49">
        <f t="shared" si="27"/>
        <v>0.63749999999999996</v>
      </c>
    </row>
    <row r="361" spans="2:13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 t="shared" si="24"/>
        <v>34.88630278775058</v>
      </c>
      <c r="G361" s="16">
        <f t="shared" si="25"/>
        <v>0.46197748854759974</v>
      </c>
      <c r="H361" s="16">
        <f t="shared" si="26"/>
        <v>1.4613288689785322</v>
      </c>
      <c r="J361" s="16">
        <f>VLOOKUP($C361,'Growth rate'!$B$3:$T$93,3,FALSE)*VLOOKUP($E361,BY_RES_Demand_Drivers!$A$5:$I$100,7,FALSE)</f>
        <v>55.818084460400932</v>
      </c>
      <c r="K361" s="16">
        <f>VLOOKUP($C361,'Growth rate'!$B$3:$T$93,3,FALSE)*VLOOKUP($E361,BY_RES_Demand_Drivers!$A$5:$I$100,8,FALSE)</f>
        <v>0.7391639816761596</v>
      </c>
      <c r="L361" s="16">
        <f>VLOOKUP($C361,'Growth rate'!$B$3:$T$93,3,FALSE)*VLOOKUP($E361,BY_RES_Demand_Drivers!$A$5:$I$100,9,FALSE)</f>
        <v>2.3381261903656516</v>
      </c>
      <c r="M361" s="49">
        <f t="shared" si="27"/>
        <v>0.625</v>
      </c>
    </row>
    <row r="362" spans="2:13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 t="shared" si="24"/>
        <v>34.735593959707494</v>
      </c>
      <c r="G362" s="16">
        <f t="shared" si="25"/>
        <v>0.45998174579707413</v>
      </c>
      <c r="H362" s="16">
        <f t="shared" si="26"/>
        <v>1.4550159282645447</v>
      </c>
      <c r="J362" s="16">
        <f>VLOOKUP($C362,'Growth rate'!$B$3:$T$93,3,FALSE)*VLOOKUP($E362,BY_RES_Demand_Drivers!$A$5:$I$100,7,FALSE)</f>
        <v>56.711173811767345</v>
      </c>
      <c r="K362" s="16">
        <f>VLOOKUP($C362,'Growth rate'!$B$3:$T$93,3,FALSE)*VLOOKUP($E362,BY_RES_Demand_Drivers!$A$5:$I$100,8,FALSE)</f>
        <v>0.75099060538297824</v>
      </c>
      <c r="L362" s="16">
        <f>VLOOKUP($C362,'Growth rate'!$B$3:$T$93,3,FALSE)*VLOOKUP($E362,BY_RES_Demand_Drivers!$A$5:$I$100,9,FALSE)</f>
        <v>2.3755362094115018</v>
      </c>
      <c r="M362" s="49">
        <f t="shared" si="27"/>
        <v>0.61249999999999993</v>
      </c>
    </row>
    <row r="363" spans="2:13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 t="shared" si="24"/>
        <v>34.571131555653373</v>
      </c>
      <c r="G363" s="16">
        <f t="shared" si="25"/>
        <v>0.45780387304146353</v>
      </c>
      <c r="H363" s="16">
        <f t="shared" si="26"/>
        <v>1.4481268732572516</v>
      </c>
      <c r="J363" s="16">
        <f>VLOOKUP($C363,'Growth rate'!$B$3:$T$93,3,FALSE)*VLOOKUP($E363,BY_RES_Demand_Drivers!$A$5:$I$100,7,FALSE)</f>
        <v>57.618552592755627</v>
      </c>
      <c r="K363" s="16">
        <f>VLOOKUP($C363,'Growth rate'!$B$3:$T$93,3,FALSE)*VLOOKUP($E363,BY_RES_Demand_Drivers!$A$5:$I$100,8,FALSE)</f>
        <v>0.76300645506910592</v>
      </c>
      <c r="L363" s="16">
        <f>VLOOKUP($C363,'Growth rate'!$B$3:$T$93,3,FALSE)*VLOOKUP($E363,BY_RES_Demand_Drivers!$A$5:$I$100,9,FALSE)</f>
        <v>2.4135447887620862</v>
      </c>
      <c r="M363" s="49">
        <f t="shared" si="27"/>
        <v>0.6</v>
      </c>
    </row>
    <row r="364" spans="2:13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 t="shared" si="24"/>
        <v>35.124269660543831</v>
      </c>
      <c r="G364" s="16">
        <f t="shared" si="25"/>
        <v>0.46512873501012691</v>
      </c>
      <c r="H364" s="16">
        <f t="shared" si="26"/>
        <v>1.4712969032293677</v>
      </c>
      <c r="J364" s="16">
        <f>VLOOKUP($C364,'Growth rate'!$B$3:$T$93,3,FALSE)*VLOOKUP($E364,BY_RES_Demand_Drivers!$A$5:$I$100,7,FALSE)</f>
        <v>58.540449434239719</v>
      </c>
      <c r="K364" s="16">
        <f>VLOOKUP($C364,'Growth rate'!$B$3:$T$93,3,FALSE)*VLOOKUP($E364,BY_RES_Demand_Drivers!$A$5:$I$100,8,FALSE)</f>
        <v>0.77521455835021158</v>
      </c>
      <c r="L364" s="16">
        <f>VLOOKUP($C364,'Growth rate'!$B$3:$T$93,3,FALSE)*VLOOKUP($E364,BY_RES_Demand_Drivers!$A$5:$I$100,9,FALSE)</f>
        <v>2.4521615053822794</v>
      </c>
      <c r="M364" s="49">
        <f t="shared" si="27"/>
        <v>0.6</v>
      </c>
    </row>
    <row r="365" spans="2:13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 t="shared" si="24"/>
        <v>35.686257975112532</v>
      </c>
      <c r="G365" s="16">
        <f t="shared" si="25"/>
        <v>0.47257079477028896</v>
      </c>
      <c r="H365" s="16">
        <f t="shared" si="26"/>
        <v>1.4948376536810377</v>
      </c>
      <c r="J365" s="16">
        <f>VLOOKUP($C365,'Growth rate'!$B$3:$T$93,3,FALSE)*VLOOKUP($E365,BY_RES_Demand_Drivers!$A$5:$I$100,7,FALSE)</f>
        <v>59.477096625187556</v>
      </c>
      <c r="K365" s="16">
        <f>VLOOKUP($C365,'Growth rate'!$B$3:$T$93,3,FALSE)*VLOOKUP($E365,BY_RES_Demand_Drivers!$A$5:$I$100,8,FALSE)</f>
        <v>0.78761799128381493</v>
      </c>
      <c r="L365" s="16">
        <f>VLOOKUP($C365,'Growth rate'!$B$3:$T$93,3,FALSE)*VLOOKUP($E365,BY_RES_Demand_Drivers!$A$5:$I$100,9,FALSE)</f>
        <v>2.4913960894683962</v>
      </c>
      <c r="M365" s="49">
        <f t="shared" si="27"/>
        <v>0.6</v>
      </c>
    </row>
    <row r="366" spans="2:13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 t="shared" si="24"/>
        <v>36.257238102714332</v>
      </c>
      <c r="G366" s="16">
        <f t="shared" si="25"/>
        <v>0.4801319274866136</v>
      </c>
      <c r="H366" s="16">
        <f t="shared" si="26"/>
        <v>1.5187550561399341</v>
      </c>
      <c r="J366" s="16">
        <f>VLOOKUP($C366,'Growth rate'!$B$3:$T$93,3,FALSE)*VLOOKUP($E366,BY_RES_Demand_Drivers!$A$5:$I$100,7,FALSE)</f>
        <v>60.428730171190551</v>
      </c>
      <c r="K366" s="16">
        <f>VLOOKUP($C366,'Growth rate'!$B$3:$T$93,3,FALSE)*VLOOKUP($E366,BY_RES_Demand_Drivers!$A$5:$I$100,8,FALSE)</f>
        <v>0.80021987914435599</v>
      </c>
      <c r="L366" s="16">
        <f>VLOOKUP($C366,'Growth rate'!$B$3:$T$93,3,FALSE)*VLOOKUP($E366,BY_RES_Demand_Drivers!$A$5:$I$100,9,FALSE)</f>
        <v>2.5312584268998903</v>
      </c>
      <c r="M366" s="49">
        <f t="shared" si="27"/>
        <v>0.6</v>
      </c>
    </row>
    <row r="367" spans="2:13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 t="shared" si="24"/>
        <v>36.837353912357763</v>
      </c>
      <c r="G367" s="16">
        <f t="shared" si="25"/>
        <v>0.48781403832639941</v>
      </c>
      <c r="H367" s="16">
        <f t="shared" si="26"/>
        <v>1.5430551370381731</v>
      </c>
      <c r="J367" s="16">
        <f>VLOOKUP($C367,'Growth rate'!$B$3:$T$93,3,FALSE)*VLOOKUP($E367,BY_RES_Demand_Drivers!$A$5:$I$100,7,FALSE)</f>
        <v>61.395589853929607</v>
      </c>
      <c r="K367" s="16">
        <f>VLOOKUP($C367,'Growth rate'!$B$3:$T$93,3,FALSE)*VLOOKUP($E367,BY_RES_Demand_Drivers!$A$5:$I$100,8,FALSE)</f>
        <v>0.81302339721066574</v>
      </c>
      <c r="L367" s="16">
        <f>VLOOKUP($C367,'Growth rate'!$B$3:$T$93,3,FALSE)*VLOOKUP($E367,BY_RES_Demand_Drivers!$A$5:$I$100,9,FALSE)</f>
        <v>2.5717585617302885</v>
      </c>
      <c r="M367" s="49">
        <f t="shared" si="27"/>
        <v>0.6</v>
      </c>
    </row>
    <row r="368" spans="2:13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 t="shared" si="24"/>
        <v>37.426751574955482</v>
      </c>
      <c r="G368" s="16">
        <f t="shared" si="25"/>
        <v>0.49561906293962177</v>
      </c>
      <c r="H368" s="16">
        <f t="shared" si="26"/>
        <v>1.5677440192307837</v>
      </c>
      <c r="J368" s="16">
        <f>VLOOKUP($C368,'Growth rate'!$B$3:$T$93,3,FALSE)*VLOOKUP($E368,BY_RES_Demand_Drivers!$A$5:$I$100,7,FALSE)</f>
        <v>62.377919291592477</v>
      </c>
      <c r="K368" s="16">
        <f>VLOOKUP($C368,'Growth rate'!$B$3:$T$93,3,FALSE)*VLOOKUP($E368,BY_RES_Demand_Drivers!$A$5:$I$100,8,FALSE)</f>
        <v>0.82603177156603635</v>
      </c>
      <c r="L368" s="16">
        <f>VLOOKUP($C368,'Growth rate'!$B$3:$T$93,3,FALSE)*VLOOKUP($E368,BY_RES_Demand_Drivers!$A$5:$I$100,9,FALSE)</f>
        <v>2.612906698717973</v>
      </c>
      <c r="M368" s="49">
        <f t="shared" si="27"/>
        <v>0.6</v>
      </c>
    </row>
    <row r="369" spans="2:13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 t="shared" si="24"/>
        <v>38.025579600154771</v>
      </c>
      <c r="G369" s="16">
        <f t="shared" si="25"/>
        <v>0.50354896794665571</v>
      </c>
      <c r="H369" s="16">
        <f t="shared" si="26"/>
        <v>1.5928279235384764</v>
      </c>
      <c r="J369" s="16">
        <f>VLOOKUP($C369,'Growth rate'!$B$3:$T$93,3,FALSE)*VLOOKUP($E369,BY_RES_Demand_Drivers!$A$5:$I$100,7,FALSE)</f>
        <v>63.375966000257954</v>
      </c>
      <c r="K369" s="16">
        <f>VLOOKUP($C369,'Growth rate'!$B$3:$T$93,3,FALSE)*VLOOKUP($E369,BY_RES_Demand_Drivers!$A$5:$I$100,8,FALSE)</f>
        <v>0.83924827991109296</v>
      </c>
      <c r="L369" s="16">
        <f>VLOOKUP($C369,'Growth rate'!$B$3:$T$93,3,FALSE)*VLOOKUP($E369,BY_RES_Demand_Drivers!$A$5:$I$100,9,FALSE)</f>
        <v>2.6547132058974605</v>
      </c>
      <c r="M369" s="49">
        <f t="shared" si="27"/>
        <v>0.6</v>
      </c>
    </row>
    <row r="370" spans="2:13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 t="shared" si="24"/>
        <v>38.633988873757254</v>
      </c>
      <c r="G370" s="16">
        <f t="shared" si="25"/>
        <v>0.51160575143380227</v>
      </c>
      <c r="H370" s="16">
        <f t="shared" si="26"/>
        <v>1.6183131703150921</v>
      </c>
      <c r="J370" s="16">
        <f>VLOOKUP($C370,'Growth rate'!$B$3:$T$93,3,FALSE)*VLOOKUP($E370,BY_RES_Demand_Drivers!$A$5:$I$100,7,FALSE)</f>
        <v>64.389981456262092</v>
      </c>
      <c r="K370" s="16">
        <f>VLOOKUP($C370,'Growth rate'!$B$3:$T$93,3,FALSE)*VLOOKUP($E370,BY_RES_Demand_Drivers!$A$5:$I$100,8,FALSE)</f>
        <v>0.85267625238967049</v>
      </c>
      <c r="L370" s="16">
        <f>VLOOKUP($C370,'Growth rate'!$B$3:$T$93,3,FALSE)*VLOOKUP($E370,BY_RES_Demand_Drivers!$A$5:$I$100,9,FALSE)</f>
        <v>2.6971886171918205</v>
      </c>
      <c r="M370" s="49">
        <f t="shared" si="27"/>
        <v>0.6</v>
      </c>
    </row>
    <row r="371" spans="2:13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 t="shared" si="24"/>
        <v>39.252132695737373</v>
      </c>
      <c r="G371" s="16">
        <f t="shared" si="25"/>
        <v>0.51979144345674311</v>
      </c>
      <c r="H371" s="16">
        <f t="shared" si="26"/>
        <v>1.6442061810401336</v>
      </c>
      <c r="J371" s="16">
        <f>VLOOKUP($C371,'Growth rate'!$B$3:$T$93,3,FALSE)*VLOOKUP($E371,BY_RES_Demand_Drivers!$A$5:$I$100,7,FALSE)</f>
        <v>65.420221159562288</v>
      </c>
      <c r="K371" s="16">
        <f>VLOOKUP($C371,'Growth rate'!$B$3:$T$93,3,FALSE)*VLOOKUP($E371,BY_RES_Demand_Drivers!$A$5:$I$100,8,FALSE)</f>
        <v>0.86631907242790518</v>
      </c>
      <c r="L371" s="16">
        <f>VLOOKUP($C371,'Growth rate'!$B$3:$T$93,3,FALSE)*VLOOKUP($E371,BY_RES_Demand_Drivers!$A$5:$I$100,9,FALSE)</f>
        <v>2.7403436350668895</v>
      </c>
      <c r="M371" s="49">
        <f t="shared" si="27"/>
        <v>0.6</v>
      </c>
    </row>
    <row r="372" spans="2:13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 t="shared" si="24"/>
        <v>39.880166818869171</v>
      </c>
      <c r="G372" s="16">
        <f t="shared" si="25"/>
        <v>0.52810810655205098</v>
      </c>
      <c r="H372" s="16">
        <f t="shared" si="26"/>
        <v>1.6705134799367758</v>
      </c>
      <c r="J372" s="16">
        <f>VLOOKUP($C372,'Growth rate'!$B$3:$T$93,3,FALSE)*VLOOKUP($E372,BY_RES_Demand_Drivers!$A$5:$I$100,7,FALSE)</f>
        <v>66.466944698115284</v>
      </c>
      <c r="K372" s="16">
        <f>VLOOKUP($C372,'Growth rate'!$B$3:$T$93,3,FALSE)*VLOOKUP($E372,BY_RES_Demand_Drivers!$A$5:$I$100,8,FALSE)</f>
        <v>0.88018017758675171</v>
      </c>
      <c r="L372" s="16">
        <f>VLOOKUP($C372,'Growth rate'!$B$3:$T$93,3,FALSE)*VLOOKUP($E372,BY_RES_Demand_Drivers!$A$5:$I$100,9,FALSE)</f>
        <v>2.7841891332279598</v>
      </c>
      <c r="M372" s="49">
        <f t="shared" si="27"/>
        <v>0.6</v>
      </c>
    </row>
    <row r="373" spans="2:13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 t="shared" si="24"/>
        <v>40.518249487971069</v>
      </c>
      <c r="G373" s="16">
        <f t="shared" si="25"/>
        <v>0.5365578362568838</v>
      </c>
      <c r="H373" s="16">
        <f t="shared" si="26"/>
        <v>1.6972416956157641</v>
      </c>
      <c r="J373" s="16">
        <f>VLOOKUP($C373,'Growth rate'!$B$3:$T$93,3,FALSE)*VLOOKUP($E373,BY_RES_Demand_Drivers!$A$5:$I$100,7,FALSE)</f>
        <v>67.530415813285117</v>
      </c>
      <c r="K373" s="16">
        <f>VLOOKUP($C373,'Growth rate'!$B$3:$T$93,3,FALSE)*VLOOKUP($E373,BY_RES_Demand_Drivers!$A$5:$I$100,8,FALSE)</f>
        <v>0.89426306042813974</v>
      </c>
      <c r="L373" s="16">
        <f>VLOOKUP($C373,'Growth rate'!$B$3:$T$93,3,FALSE)*VLOOKUP($E373,BY_RES_Demand_Drivers!$A$5:$I$100,9,FALSE)</f>
        <v>2.828736159359607</v>
      </c>
      <c r="M373" s="49">
        <f t="shared" si="27"/>
        <v>0.6</v>
      </c>
    </row>
    <row r="374" spans="2:13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 t="shared" si="24"/>
        <v>41.166541479778608</v>
      </c>
      <c r="G374" s="16">
        <f t="shared" si="25"/>
        <v>0.54514276163699393</v>
      </c>
      <c r="H374" s="16">
        <f t="shared" si="26"/>
        <v>1.7243975627456163</v>
      </c>
      <c r="J374" s="16">
        <f>VLOOKUP($C374,'Growth rate'!$B$3:$T$93,3,FALSE)*VLOOKUP($E374,BY_RES_Demand_Drivers!$A$5:$I$100,7,FALSE)</f>
        <v>68.610902466297688</v>
      </c>
      <c r="K374" s="16">
        <f>VLOOKUP($C374,'Growth rate'!$B$3:$T$93,3,FALSE)*VLOOKUP($E374,BY_RES_Demand_Drivers!$A$5:$I$100,8,FALSE)</f>
        <v>0.90857126939499</v>
      </c>
      <c r="L374" s="16">
        <f>VLOOKUP($C374,'Growth rate'!$B$3:$T$93,3,FALSE)*VLOOKUP($E374,BY_RES_Demand_Drivers!$A$5:$I$100,9,FALSE)</f>
        <v>2.8739959379093607</v>
      </c>
      <c r="M374" s="49">
        <f t="shared" si="27"/>
        <v>0.6</v>
      </c>
    </row>
    <row r="375" spans="2:13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 t="shared" si="24"/>
        <v>41.82520614345507</v>
      </c>
      <c r="G375" s="16">
        <f t="shared" si="25"/>
        <v>0.55386504582318585</v>
      </c>
      <c r="H375" s="16">
        <f t="shared" si="26"/>
        <v>1.7519879237495461</v>
      </c>
      <c r="J375" s="16">
        <f>VLOOKUP($C375,'Growth rate'!$B$3:$T$93,3,FALSE)*VLOOKUP($E375,BY_RES_Demand_Drivers!$A$5:$I$100,7,FALSE)</f>
        <v>69.708676905758452</v>
      </c>
      <c r="K375" s="16">
        <f>VLOOKUP($C375,'Growth rate'!$B$3:$T$93,3,FALSE)*VLOOKUP($E375,BY_RES_Demand_Drivers!$A$5:$I$100,8,FALSE)</f>
        <v>0.92310840970530972</v>
      </c>
      <c r="L375" s="16">
        <f>VLOOKUP($C375,'Growth rate'!$B$3:$T$93,3,FALSE)*VLOOKUP($E375,BY_RES_Demand_Drivers!$A$5:$I$100,9,FALSE)</f>
        <v>2.9199798729159103</v>
      </c>
      <c r="M375" s="49">
        <f t="shared" si="27"/>
        <v>0.6</v>
      </c>
    </row>
    <row r="376" spans="2:13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 t="shared" si="24"/>
        <v>42.494409441750349</v>
      </c>
      <c r="G376" s="16">
        <f t="shared" si="25"/>
        <v>0.56272688655635683</v>
      </c>
      <c r="H376" s="16">
        <f t="shared" si="26"/>
        <v>1.7800197305295391</v>
      </c>
      <c r="J376" s="16">
        <f>VLOOKUP($C376,'Growth rate'!$B$3:$T$93,3,FALSE)*VLOOKUP($E376,BY_RES_Demand_Drivers!$A$5:$I$100,7,FALSE)</f>
        <v>70.824015736250587</v>
      </c>
      <c r="K376" s="16">
        <f>VLOOKUP($C376,'Growth rate'!$B$3:$T$93,3,FALSE)*VLOOKUP($E376,BY_RES_Demand_Drivers!$A$5:$I$100,8,FALSE)</f>
        <v>0.93787814426059479</v>
      </c>
      <c r="L376" s="16">
        <f>VLOOKUP($C376,'Growth rate'!$B$3:$T$93,3,FALSE)*VLOOKUP($E376,BY_RES_Demand_Drivers!$A$5:$I$100,9,FALSE)</f>
        <v>2.9666995508825651</v>
      </c>
      <c r="M376" s="49">
        <f t="shared" si="27"/>
        <v>0.6</v>
      </c>
    </row>
    <row r="377" spans="2:13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 t="shared" si="24"/>
        <v>43.174319992818354</v>
      </c>
      <c r="G377" s="16">
        <f t="shared" si="25"/>
        <v>0.57173051674125863</v>
      </c>
      <c r="H377" s="16">
        <f t="shared" si="26"/>
        <v>1.8085000462180116</v>
      </c>
      <c r="J377" s="16">
        <f>VLOOKUP($C377,'Growth rate'!$B$3:$T$93,3,FALSE)*VLOOKUP($E377,BY_RES_Demand_Drivers!$A$5:$I$100,7,FALSE)</f>
        <v>71.957199988030595</v>
      </c>
      <c r="K377" s="16">
        <f>VLOOKUP($C377,'Growth rate'!$B$3:$T$93,3,FALSE)*VLOOKUP($E377,BY_RES_Demand_Drivers!$A$5:$I$100,8,FALSE)</f>
        <v>0.95288419456876439</v>
      </c>
      <c r="L377" s="16">
        <f>VLOOKUP($C377,'Growth rate'!$B$3:$T$93,3,FALSE)*VLOOKUP($E377,BY_RES_Demand_Drivers!$A$5:$I$100,9,FALSE)</f>
        <v>3.0141667436966864</v>
      </c>
      <c r="M377" s="49">
        <f t="shared" si="27"/>
        <v>0.6</v>
      </c>
    </row>
    <row r="378" spans="2:13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 t="shared" si="24"/>
        <v>43.86510911270345</v>
      </c>
      <c r="G378" s="16">
        <f t="shared" si="25"/>
        <v>0.5808782050091188</v>
      </c>
      <c r="H378" s="16">
        <f t="shared" si="26"/>
        <v>1.8374360469575</v>
      </c>
      <c r="J378" s="16">
        <f>VLOOKUP($C378,'Growth rate'!$B$3:$T$93,3,FALSE)*VLOOKUP($E378,BY_RES_Demand_Drivers!$A$5:$I$100,7,FALSE)</f>
        <v>73.108515187839089</v>
      </c>
      <c r="K378" s="16">
        <f>VLOOKUP($C378,'Growth rate'!$B$3:$T$93,3,FALSE)*VLOOKUP($E378,BY_RES_Demand_Drivers!$A$5:$I$100,8,FALSE)</f>
        <v>0.96813034168186463</v>
      </c>
      <c r="L378" s="16">
        <f>VLOOKUP($C378,'Growth rate'!$B$3:$T$93,3,FALSE)*VLOOKUP($E378,BY_RES_Demand_Drivers!$A$5:$I$100,9,FALSE)</f>
        <v>3.0623934115958336</v>
      </c>
      <c r="M378" s="49">
        <f t="shared" si="27"/>
        <v>0.6</v>
      </c>
    </row>
    <row r="379" spans="2:13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 t="shared" si="24"/>
        <v>44.566950858506708</v>
      </c>
      <c r="G379" s="16">
        <f t="shared" si="25"/>
        <v>0.59017225628926473</v>
      </c>
      <c r="H379" s="16">
        <f t="shared" si="26"/>
        <v>1.86683502370882</v>
      </c>
      <c r="J379" s="16">
        <f>VLOOKUP($C379,'Growth rate'!$B$3:$T$93,3,FALSE)*VLOOKUP($E379,BY_RES_Demand_Drivers!$A$5:$I$100,7,FALSE)</f>
        <v>74.27825143084452</v>
      </c>
      <c r="K379" s="16">
        <f>VLOOKUP($C379,'Growth rate'!$B$3:$T$93,3,FALSE)*VLOOKUP($E379,BY_RES_Demand_Drivers!$A$5:$I$100,8,FALSE)</f>
        <v>0.98362042714877451</v>
      </c>
      <c r="L379" s="16">
        <f>VLOOKUP($C379,'Growth rate'!$B$3:$T$93,3,FALSE)*VLOOKUP($E379,BY_RES_Demand_Drivers!$A$5:$I$100,9,FALSE)</f>
        <v>3.111391706181367</v>
      </c>
      <c r="M379" s="49">
        <f t="shared" si="27"/>
        <v>0.6</v>
      </c>
    </row>
    <row r="380" spans="2:13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 t="shared" si="24"/>
        <v>45.280022072242822</v>
      </c>
      <c r="G380" s="16">
        <f t="shared" si="25"/>
        <v>0.5996150123898929</v>
      </c>
      <c r="H380" s="16">
        <f t="shared" si="26"/>
        <v>1.896704384088161</v>
      </c>
      <c r="J380" s="16">
        <f>VLOOKUP($C380,'Growth rate'!$B$3:$T$93,3,FALSE)*VLOOKUP($E380,BY_RES_Demand_Drivers!$A$5:$I$100,7,FALSE)</f>
        <v>75.466703453738035</v>
      </c>
      <c r="K380" s="16">
        <f>VLOOKUP($C380,'Growth rate'!$B$3:$T$93,3,FALSE)*VLOOKUP($E380,BY_RES_Demand_Drivers!$A$5:$I$100,8,FALSE)</f>
        <v>0.99935835398315487</v>
      </c>
      <c r="L380" s="16">
        <f>VLOOKUP($C380,'Growth rate'!$B$3:$T$93,3,FALSE)*VLOOKUP($E380,BY_RES_Demand_Drivers!$A$5:$I$100,9,FALSE)</f>
        <v>3.1611739734802686</v>
      </c>
      <c r="M380" s="49">
        <f t="shared" si="27"/>
        <v>0.6</v>
      </c>
    </row>
    <row r="381" spans="2:13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 t="shared" si="24"/>
        <v>46.004502425398698</v>
      </c>
      <c r="G381" s="16">
        <f t="shared" si="25"/>
        <v>0.60920885258813107</v>
      </c>
      <c r="H381" s="16">
        <f t="shared" si="26"/>
        <v>1.9270516542335716</v>
      </c>
      <c r="J381" s="16">
        <f>VLOOKUP($C381,'Growth rate'!$B$3:$T$93,3,FALSE)*VLOOKUP($E381,BY_RES_Demand_Drivers!$A$5:$I$100,7,FALSE)</f>
        <v>76.674170708997835</v>
      </c>
      <c r="K381" s="16">
        <f>VLOOKUP($C381,'Growth rate'!$B$3:$T$93,3,FALSE)*VLOOKUP($E381,BY_RES_Demand_Drivers!$A$5:$I$100,8,FALSE)</f>
        <v>1.0153480876468852</v>
      </c>
      <c r="L381" s="16">
        <f>VLOOKUP($C381,'Growth rate'!$B$3:$T$93,3,FALSE)*VLOOKUP($E381,BY_RES_Demand_Drivers!$A$5:$I$100,9,FALSE)</f>
        <v>3.2117527570559528</v>
      </c>
      <c r="M381" s="49">
        <f t="shared" si="27"/>
        <v>0.6</v>
      </c>
    </row>
    <row r="382" spans="2:13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 t="shared" si="24"/>
        <v>46.740574464205075</v>
      </c>
      <c r="G382" s="16">
        <f t="shared" si="25"/>
        <v>0.61895619422954129</v>
      </c>
      <c r="H382" s="16">
        <f t="shared" si="26"/>
        <v>1.9578844807013087</v>
      </c>
      <c r="J382" s="16">
        <f>VLOOKUP($C382,'Growth rate'!$B$3:$T$93,3,FALSE)*VLOOKUP($E382,BY_RES_Demand_Drivers!$A$5:$I$100,7,FALSE)</f>
        <v>77.900957440341799</v>
      </c>
      <c r="K382" s="16">
        <f>VLOOKUP($C382,'Growth rate'!$B$3:$T$93,3,FALSE)*VLOOKUP($E382,BY_RES_Demand_Drivers!$A$5:$I$100,8,FALSE)</f>
        <v>1.0315936570492354</v>
      </c>
      <c r="L382" s="16">
        <f>VLOOKUP($C382,'Growth rate'!$B$3:$T$93,3,FALSE)*VLOOKUP($E382,BY_RES_Demand_Drivers!$A$5:$I$100,9,FALSE)</f>
        <v>3.2631408011688481</v>
      </c>
      <c r="M382" s="49">
        <f t="shared" si="27"/>
        <v>0.6</v>
      </c>
    </row>
    <row r="383" spans="2:13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 t="shared" si="24"/>
        <v>47.48842365563236</v>
      </c>
      <c r="G383" s="16">
        <f t="shared" si="25"/>
        <v>0.62885949333721403</v>
      </c>
      <c r="H383" s="16">
        <f t="shared" si="26"/>
        <v>1.9892106323925298</v>
      </c>
      <c r="J383" s="16">
        <f>VLOOKUP($C383,'Growth rate'!$B$3:$T$93,3,FALSE)*VLOOKUP($E383,BY_RES_Demand_Drivers!$A$5:$I$100,7,FALSE)</f>
        <v>79.147372759387267</v>
      </c>
      <c r="K383" s="16">
        <f>VLOOKUP($C383,'Growth rate'!$B$3:$T$93,3,FALSE)*VLOOKUP($E383,BY_RES_Demand_Drivers!$A$5:$I$100,8,FALSE)</f>
        <v>1.0480991555620234</v>
      </c>
      <c r="L383" s="16">
        <f>VLOOKUP($C383,'Growth rate'!$B$3:$T$93,3,FALSE)*VLOOKUP($E383,BY_RES_Demand_Drivers!$A$5:$I$100,9,FALSE)</f>
        <v>3.3153510539875497</v>
      </c>
      <c r="M383" s="49">
        <f t="shared" si="27"/>
        <v>0.6</v>
      </c>
    </row>
    <row r="384" spans="2:13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 t="shared" si="24"/>
        <v>48.248238434122477</v>
      </c>
      <c r="G384" s="16">
        <f t="shared" si="25"/>
        <v>0.63892124523060934</v>
      </c>
      <c r="H384" s="16">
        <f t="shared" si="26"/>
        <v>2.0210380025108101</v>
      </c>
      <c r="J384" s="16">
        <f>VLOOKUP($C384,'Growth rate'!$B$3:$T$93,3,FALSE)*VLOOKUP($E384,BY_RES_Demand_Drivers!$A$5:$I$100,7,FALSE)</f>
        <v>80.413730723537469</v>
      </c>
      <c r="K384" s="16">
        <f>VLOOKUP($C384,'Growth rate'!$B$3:$T$93,3,FALSE)*VLOOKUP($E384,BY_RES_Demand_Drivers!$A$5:$I$100,8,FALSE)</f>
        <v>1.0648687420510157</v>
      </c>
      <c r="L384" s="16">
        <f>VLOOKUP($C384,'Growth rate'!$B$3:$T$93,3,FALSE)*VLOOKUP($E384,BY_RES_Demand_Drivers!$A$5:$I$100,9,FALSE)</f>
        <v>3.3683966708513506</v>
      </c>
      <c r="M384" s="49">
        <f t="shared" si="27"/>
        <v>0.6</v>
      </c>
    </row>
    <row r="385" spans="2:13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 t="shared" si="24"/>
        <v>49.020210249068441</v>
      </c>
      <c r="G385" s="16">
        <f t="shared" si="25"/>
        <v>0.64914398515429916</v>
      </c>
      <c r="H385" s="16">
        <f t="shared" si="26"/>
        <v>2.0533746105509834</v>
      </c>
      <c r="J385" s="16">
        <f>VLOOKUP($C385,'Growth rate'!$B$3:$T$93,3,FALSE)*VLOOKUP($E385,BY_RES_Demand_Drivers!$A$5:$I$100,7,FALSE)</f>
        <v>81.700350415114073</v>
      </c>
      <c r="K385" s="16">
        <f>VLOOKUP($C385,'Growth rate'!$B$3:$T$93,3,FALSE)*VLOOKUP($E385,BY_RES_Demand_Drivers!$A$5:$I$100,8,FALSE)</f>
        <v>1.0819066419238319</v>
      </c>
      <c r="L385" s="16">
        <f>VLOOKUP($C385,'Growth rate'!$B$3:$T$93,3,FALSE)*VLOOKUP($E385,BY_RES_Demand_Drivers!$A$5:$I$100,9,FALSE)</f>
        <v>3.4222910175849721</v>
      </c>
      <c r="M385" s="49">
        <f t="shared" si="27"/>
        <v>0.6</v>
      </c>
    </row>
    <row r="386" spans="2:13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 t="shared" si="24"/>
        <v>49.804533613053529</v>
      </c>
      <c r="G386" s="16">
        <f t="shared" si="25"/>
        <v>0.6595302889167679</v>
      </c>
      <c r="H386" s="16">
        <f t="shared" si="26"/>
        <v>2.0862286043197988</v>
      </c>
      <c r="J386" s="16">
        <f>VLOOKUP($C386,'Growth rate'!$B$3:$T$93,3,FALSE)*VLOOKUP($E386,BY_RES_Demand_Drivers!$A$5:$I$100,7,FALSE)</f>
        <v>83.007556021755889</v>
      </c>
      <c r="K386" s="16">
        <f>VLOOKUP($C386,'Growth rate'!$B$3:$T$93,3,FALSE)*VLOOKUP($E386,BY_RES_Demand_Drivers!$A$5:$I$100,8,FALSE)</f>
        <v>1.0992171481946131</v>
      </c>
      <c r="L386" s="16">
        <f>VLOOKUP($C386,'Growth rate'!$B$3:$T$93,3,FALSE)*VLOOKUP($E386,BY_RES_Demand_Drivers!$A$5:$I$100,9,FALSE)</f>
        <v>3.4770476738663318</v>
      </c>
      <c r="M386" s="49">
        <f t="shared" si="27"/>
        <v>0.6</v>
      </c>
    </row>
    <row r="387" spans="2:13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 t="shared" si="24"/>
        <v>50.601406150862388</v>
      </c>
      <c r="G387" s="16">
        <f t="shared" si="25"/>
        <v>0.67008277353943613</v>
      </c>
      <c r="H387" s="16">
        <f t="shared" si="26"/>
        <v>2.1196082619889154</v>
      </c>
      <c r="J387" s="16">
        <f>VLOOKUP($C387,'Growth rate'!$B$3:$T$93,3,FALSE)*VLOOKUP($E387,BY_RES_Demand_Drivers!$A$5:$I$100,7,FALSE)</f>
        <v>84.335676918103985</v>
      </c>
      <c r="K387" s="16">
        <f>VLOOKUP($C387,'Growth rate'!$B$3:$T$93,3,FALSE)*VLOOKUP($E387,BY_RES_Demand_Drivers!$A$5:$I$100,8,FALSE)</f>
        <v>1.1168046225657269</v>
      </c>
      <c r="L387" s="16">
        <f>VLOOKUP($C387,'Growth rate'!$B$3:$T$93,3,FALSE)*VLOOKUP($E387,BY_RES_Demand_Drivers!$A$5:$I$100,9,FALSE)</f>
        <v>3.5326804366481928</v>
      </c>
      <c r="M387" s="49">
        <f t="shared" si="27"/>
        <v>0.6</v>
      </c>
    </row>
    <row r="388" spans="2:13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 t="shared" si="24"/>
        <v>51.411028649276183</v>
      </c>
      <c r="G388" s="16">
        <f t="shared" si="25"/>
        <v>0.68080409791606711</v>
      </c>
      <c r="H388" s="16">
        <f t="shared" si="26"/>
        <v>2.1535219941807382</v>
      </c>
      <c r="J388" s="16">
        <f>VLOOKUP($C388,'Growth rate'!$B$3:$T$93,3,FALSE)*VLOOKUP($E388,BY_RES_Demand_Drivers!$A$5:$I$100,7,FALSE)</f>
        <v>85.685047748793636</v>
      </c>
      <c r="K388" s="16">
        <f>VLOOKUP($C388,'Growth rate'!$B$3:$T$93,3,FALSE)*VLOOKUP($E388,BY_RES_Demand_Drivers!$A$5:$I$100,8,FALSE)</f>
        <v>1.1346734965267786</v>
      </c>
      <c r="L388" s="16">
        <f>VLOOKUP($C388,'Growth rate'!$B$3:$T$93,3,FALSE)*VLOOKUP($E388,BY_RES_Demand_Drivers!$A$5:$I$100,9,FALSE)</f>
        <v>3.589203323634564</v>
      </c>
      <c r="M388" s="49">
        <f t="shared" si="27"/>
        <v>0.6</v>
      </c>
    </row>
    <row r="389" spans="2:13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 t="shared" ref="F389:F452" si="28">J389*$M389</f>
        <v>52.233605107664602</v>
      </c>
      <c r="G389" s="16">
        <f t="shared" ref="G389:G452" si="29">K389*$M389</f>
        <v>0.69169696348272414</v>
      </c>
      <c r="H389" s="16">
        <f t="shared" ref="H389:H452" si="30">L389*$M389</f>
        <v>2.1879783460876299</v>
      </c>
      <c r="J389" s="16">
        <f>VLOOKUP($C389,'Growth rate'!$B$3:$T$93,3,FALSE)*VLOOKUP($E389,BY_RES_Demand_Drivers!$A$5:$I$100,7,FALSE)</f>
        <v>87.056008512774341</v>
      </c>
      <c r="K389" s="16">
        <f>VLOOKUP($C389,'Growth rate'!$B$3:$T$93,3,FALSE)*VLOOKUP($E389,BY_RES_Demand_Drivers!$A$5:$I$100,8,FALSE)</f>
        <v>1.1528282724712069</v>
      </c>
      <c r="L389" s="16">
        <f>VLOOKUP($C389,'Growth rate'!$B$3:$T$93,3,FALSE)*VLOOKUP($E389,BY_RES_Demand_Drivers!$A$5:$I$100,9,FALSE)</f>
        <v>3.6466305768127167</v>
      </c>
      <c r="M389" s="49">
        <f t="shared" si="27"/>
        <v>0.6</v>
      </c>
    </row>
    <row r="390" spans="2:13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 t="shared" si="28"/>
        <v>53.069342789387235</v>
      </c>
      <c r="G390" s="16">
        <f t="shared" si="29"/>
        <v>0.7027641148984477</v>
      </c>
      <c r="H390" s="16">
        <f t="shared" si="30"/>
        <v>2.2229859996250316</v>
      </c>
      <c r="J390" s="16">
        <f>VLOOKUP($C390,'Growth rate'!$B$3:$T$93,3,FALSE)*VLOOKUP($E390,BY_RES_Demand_Drivers!$A$5:$I$100,7,FALSE)</f>
        <v>88.448904648978726</v>
      </c>
      <c r="K390" s="16">
        <f>VLOOKUP($C390,'Growth rate'!$B$3:$T$93,3,FALSE)*VLOOKUP($E390,BY_RES_Demand_Drivers!$A$5:$I$100,8,FALSE)</f>
        <v>1.1712735248307462</v>
      </c>
      <c r="L390" s="16">
        <f>VLOOKUP($C390,'Growth rate'!$B$3:$T$93,3,FALSE)*VLOOKUP($E390,BY_RES_Demand_Drivers!$A$5:$I$100,9,FALSE)</f>
        <v>3.7049766660417198</v>
      </c>
      <c r="M390" s="49">
        <f t="shared" si="27"/>
        <v>0.6</v>
      </c>
    </row>
    <row r="391" spans="2:13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 t="shared" si="28"/>
        <v>53.918452274017433</v>
      </c>
      <c r="G391" s="16">
        <f t="shared" si="29"/>
        <v>0.71400834073682284</v>
      </c>
      <c r="H391" s="16">
        <f t="shared" si="30"/>
        <v>2.2585537756190326</v>
      </c>
      <c r="J391" s="16">
        <f>VLOOKUP($C391,'Growth rate'!$B$3:$T$93,3,FALSE)*VLOOKUP($E391,BY_RES_Demand_Drivers!$A$5:$I$100,7,FALSE)</f>
        <v>89.864087123362395</v>
      </c>
      <c r="K391" s="16">
        <f>VLOOKUP($C391,'Growth rate'!$B$3:$T$93,3,FALSE)*VLOOKUP($E391,BY_RES_Demand_Drivers!$A$5:$I$100,8,FALSE)</f>
        <v>1.1900139012280382</v>
      </c>
      <c r="L391" s="16">
        <f>VLOOKUP($C391,'Growth rate'!$B$3:$T$93,3,FALSE)*VLOOKUP($E391,BY_RES_Demand_Drivers!$A$5:$I$100,9,FALSE)</f>
        <v>3.7642562926983878</v>
      </c>
      <c r="M391" s="49">
        <f t="shared" si="27"/>
        <v>0.6</v>
      </c>
    </row>
    <row r="392" spans="2:13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 t="shared" si="28"/>
        <v>54.781147510401716</v>
      </c>
      <c r="G392" s="16">
        <f t="shared" si="29"/>
        <v>0.72543247418861223</v>
      </c>
      <c r="H392" s="16">
        <f t="shared" si="30"/>
        <v>2.2946906360289372</v>
      </c>
      <c r="J392" s="16">
        <f>VLOOKUP($C392,'Growth rate'!$B$3:$T$93,3,FALSE)*VLOOKUP($E392,BY_RES_Demand_Drivers!$A$5:$I$100,7,FALSE)</f>
        <v>91.301912517336191</v>
      </c>
      <c r="K392" s="16">
        <f>VLOOKUP($C392,'Growth rate'!$B$3:$T$93,3,FALSE)*VLOOKUP($E392,BY_RES_Demand_Drivers!$A$5:$I$100,8,FALSE)</f>
        <v>1.2090541236476871</v>
      </c>
      <c r="L392" s="16">
        <f>VLOOKUP($C392,'Growth rate'!$B$3:$T$93,3,FALSE)*VLOOKUP($E392,BY_RES_Demand_Drivers!$A$5:$I$100,9,FALSE)</f>
        <v>3.8244843933815624</v>
      </c>
      <c r="M392" s="49">
        <f t="shared" si="27"/>
        <v>0.6</v>
      </c>
    </row>
    <row r="393" spans="2:13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 t="shared" si="28"/>
        <v>55.657645870568146</v>
      </c>
      <c r="G393" s="16">
        <f t="shared" si="29"/>
        <v>0.73703939377562988</v>
      </c>
      <c r="H393" s="16">
        <f t="shared" si="30"/>
        <v>2.3314056862054002</v>
      </c>
      <c r="J393" s="16">
        <f>VLOOKUP($C393,'Growth rate'!$B$3:$T$93,3,FALSE)*VLOOKUP($E393,BY_RES_Demand_Drivers!$A$5:$I$100,7,FALSE)</f>
        <v>92.762743117613581</v>
      </c>
      <c r="K393" s="16">
        <f>VLOOKUP($C393,'Growth rate'!$B$3:$T$93,3,FALSE)*VLOOKUP($E393,BY_RES_Demand_Drivers!$A$5:$I$100,8,FALSE)</f>
        <v>1.2283989896260499</v>
      </c>
      <c r="L393" s="16">
        <f>VLOOKUP($C393,'Growth rate'!$B$3:$T$93,3,FALSE)*VLOOKUP($E393,BY_RES_Demand_Drivers!$A$5:$I$100,9,FALSE)</f>
        <v>3.8856761436756675</v>
      </c>
      <c r="M393" s="49">
        <f t="shared" si="27"/>
        <v>0.6</v>
      </c>
    </row>
    <row r="394" spans="2:13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 t="shared" si="28"/>
        <v>56.548168204497237</v>
      </c>
      <c r="G394" s="16">
        <f t="shared" si="29"/>
        <v>0.74883202407603999</v>
      </c>
      <c r="H394" s="16">
        <f t="shared" si="30"/>
        <v>2.3687081771846872</v>
      </c>
      <c r="J394" s="16">
        <f>VLOOKUP($C394,'Growth rate'!$B$3:$T$93,3,FALSE)*VLOOKUP($E394,BY_RES_Demand_Drivers!$A$5:$I$100,7,FALSE)</f>
        <v>94.246947007495393</v>
      </c>
      <c r="K394" s="16">
        <f>VLOOKUP($C394,'Growth rate'!$B$3:$T$93,3,FALSE)*VLOOKUP($E394,BY_RES_Demand_Drivers!$A$5:$I$100,8,FALSE)</f>
        <v>1.2480533734600667</v>
      </c>
      <c r="L394" s="16">
        <f>VLOOKUP($C394,'Growth rate'!$B$3:$T$93,3,FALSE)*VLOOKUP($E394,BY_RES_Demand_Drivers!$A$5:$I$100,9,FALSE)</f>
        <v>3.9478469619744785</v>
      </c>
      <c r="M394" s="49">
        <f t="shared" si="27"/>
        <v>0.6</v>
      </c>
    </row>
    <row r="395" spans="2:13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 t="shared" si="28"/>
        <v>57.452938895769201</v>
      </c>
      <c r="G395" s="16">
        <f t="shared" si="29"/>
        <v>0.76081333646125682</v>
      </c>
      <c r="H395" s="16">
        <f t="shared" si="30"/>
        <v>2.4066075080196421</v>
      </c>
      <c r="J395" s="16">
        <f>VLOOKUP($C395,'Growth rate'!$B$3:$T$93,3,FALSE)*VLOOKUP($E395,BY_RES_Demand_Drivers!$A$5:$I$100,7,FALSE)</f>
        <v>95.754898159615337</v>
      </c>
      <c r="K395" s="16">
        <f>VLOOKUP($C395,'Growth rate'!$B$3:$T$93,3,FALSE)*VLOOKUP($E395,BY_RES_Demand_Drivers!$A$5:$I$100,8,FALSE)</f>
        <v>1.268022227435428</v>
      </c>
      <c r="L395" s="16">
        <f>VLOOKUP($C395,'Growth rate'!$B$3:$T$93,3,FALSE)*VLOOKUP($E395,BY_RES_Demand_Drivers!$A$5:$I$100,9,FALSE)</f>
        <v>4.0110125133660706</v>
      </c>
      <c r="M395" s="49">
        <f t="shared" si="27"/>
        <v>0.6</v>
      </c>
    </row>
    <row r="396" spans="2:13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 t="shared" si="28"/>
        <v>58.372185918101501</v>
      </c>
      <c r="G396" s="16">
        <f t="shared" si="29"/>
        <v>0.77298634984463688</v>
      </c>
      <c r="H396" s="16">
        <f t="shared" si="30"/>
        <v>2.4451132281479562</v>
      </c>
      <c r="J396" s="16">
        <f>VLOOKUP($C396,'Growth rate'!$B$3:$T$93,3,FALSE)*VLOOKUP($E396,BY_RES_Demand_Drivers!$A$5:$I$100,7,FALSE)</f>
        <v>97.28697653016917</v>
      </c>
      <c r="K396" s="16">
        <f>VLOOKUP($C396,'Growth rate'!$B$3:$T$93,3,FALSE)*VLOOKUP($E396,BY_RES_Demand_Drivers!$A$5:$I$100,8,FALSE)</f>
        <v>1.2883105830743948</v>
      </c>
      <c r="L396" s="16">
        <f>VLOOKUP($C396,'Growth rate'!$B$3:$T$93,3,FALSE)*VLOOKUP($E396,BY_RES_Demand_Drivers!$A$5:$I$100,9,FALSE)</f>
        <v>4.0751887135799274</v>
      </c>
      <c r="M396" s="49">
        <f t="shared" si="27"/>
        <v>0.6</v>
      </c>
    </row>
    <row r="397" spans="2:13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 t="shared" si="28"/>
        <v>59.30614089279112</v>
      </c>
      <c r="G397" s="16">
        <f t="shared" si="29"/>
        <v>0.78535413144215105</v>
      </c>
      <c r="H397" s="16">
        <f t="shared" si="30"/>
        <v>2.4842350397983237</v>
      </c>
      <c r="J397" s="16">
        <f>VLOOKUP($C397,'Growth rate'!$B$3:$T$93,3,FALSE)*VLOOKUP($E397,BY_RES_Demand_Drivers!$A$5:$I$100,7,FALSE)</f>
        <v>98.843568154651877</v>
      </c>
      <c r="K397" s="16">
        <f>VLOOKUP($C397,'Growth rate'!$B$3:$T$93,3,FALSE)*VLOOKUP($E397,BY_RES_Demand_Drivers!$A$5:$I$100,8,FALSE)</f>
        <v>1.3089235524035852</v>
      </c>
      <c r="L397" s="16">
        <f>VLOOKUP($C397,'Growth rate'!$B$3:$T$93,3,FALSE)*VLOOKUP($E397,BY_RES_Demand_Drivers!$A$5:$I$100,9,FALSE)</f>
        <v>4.1403917329972062</v>
      </c>
      <c r="M397" s="49">
        <f t="shared" si="27"/>
        <v>0.6</v>
      </c>
    </row>
    <row r="398" spans="2:13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 t="shared" si="28"/>
        <v>60.255039147075792</v>
      </c>
      <c r="G398" s="16">
        <f t="shared" si="29"/>
        <v>0.79791979754522546</v>
      </c>
      <c r="H398" s="16">
        <f t="shared" si="30"/>
        <v>2.523982800435097</v>
      </c>
      <c r="J398" s="16">
        <f>VLOOKUP($C398,'Growth rate'!$B$3:$T$93,3,FALSE)*VLOOKUP($E398,BY_RES_Demand_Drivers!$A$5:$I$100,7,FALSE)</f>
        <v>100.42506524512632</v>
      </c>
      <c r="K398" s="16">
        <f>VLOOKUP($C398,'Growth rate'!$B$3:$T$93,3,FALSE)*VLOOKUP($E398,BY_RES_Demand_Drivers!$A$5:$I$100,8,FALSE)</f>
        <v>1.3298663292420425</v>
      </c>
      <c r="L398" s="16">
        <f>VLOOKUP($C398,'Growth rate'!$B$3:$T$93,3,FALSE)*VLOOKUP($E398,BY_RES_Demand_Drivers!$A$5:$I$100,9,FALSE)</f>
        <v>4.206638000725162</v>
      </c>
      <c r="M398" s="49">
        <f t="shared" si="27"/>
        <v>0.6</v>
      </c>
    </row>
    <row r="399" spans="2:13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 t="shared" si="28"/>
        <v>61.219119773429007</v>
      </c>
      <c r="G399" s="16">
        <f t="shared" si="29"/>
        <v>0.81068651430594918</v>
      </c>
      <c r="H399" s="16">
        <f t="shared" si="30"/>
        <v>2.5643665252420589</v>
      </c>
      <c r="J399" s="16">
        <f>VLOOKUP($C399,'Growth rate'!$B$3:$T$93,3,FALSE)*VLOOKUP($E399,BY_RES_Demand_Drivers!$A$5:$I$100,7,FALSE)</f>
        <v>102.03186628904835</v>
      </c>
      <c r="K399" s="16">
        <f>VLOOKUP($C399,'Growth rate'!$B$3:$T$93,3,FALSE)*VLOOKUP($E399,BY_RES_Demand_Drivers!$A$5:$I$100,8,FALSE)</f>
        <v>1.3511441905099153</v>
      </c>
      <c r="L399" s="16">
        <f>VLOOKUP($C399,'Growth rate'!$B$3:$T$93,3,FALSE)*VLOOKUP($E399,BY_RES_Demand_Drivers!$A$5:$I$100,9,FALSE)</f>
        <v>4.2739442087367649</v>
      </c>
      <c r="M399" s="49">
        <f t="shared" si="27"/>
        <v>0.6</v>
      </c>
    </row>
    <row r="400" spans="2:13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 t="shared" si="28"/>
        <v>62.198625689803876</v>
      </c>
      <c r="G400" s="16">
        <f t="shared" si="29"/>
        <v>0.82365749853484449</v>
      </c>
      <c r="H400" s="16">
        <f t="shared" si="30"/>
        <v>2.6053963896459318</v>
      </c>
      <c r="J400" s="16">
        <f>VLOOKUP($C400,'Growth rate'!$B$3:$T$93,3,FALSE)*VLOOKUP($E400,BY_RES_Demand_Drivers!$A$5:$I$100,7,FALSE)</f>
        <v>103.66437614967313</v>
      </c>
      <c r="K400" s="16">
        <f>VLOOKUP($C400,'Growth rate'!$B$3:$T$93,3,FALSE)*VLOOKUP($E400,BY_RES_Demand_Drivers!$A$5:$I$100,8,FALSE)</f>
        <v>1.3727624975580741</v>
      </c>
      <c r="L400" s="16">
        <f>VLOOKUP($C400,'Growth rate'!$B$3:$T$93,3,FALSE)*VLOOKUP($E400,BY_RES_Demand_Drivers!$A$5:$I$100,9,FALSE)</f>
        <v>4.3423273160765534</v>
      </c>
      <c r="M400" s="49">
        <f t="shared" si="27"/>
        <v>0.6</v>
      </c>
    </row>
    <row r="401" spans="2:13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 t="shared" si="28"/>
        <v>63.193803700840739</v>
      </c>
      <c r="G401" s="16">
        <f t="shared" si="29"/>
        <v>0.83683601851140199</v>
      </c>
      <c r="H401" s="16">
        <f t="shared" si="30"/>
        <v>2.6470827318802668</v>
      </c>
      <c r="J401" s="16">
        <f>VLOOKUP($C401,'Growth rate'!$B$3:$T$93,3,FALSE)*VLOOKUP($E401,BY_RES_Demand_Drivers!$A$5:$I$100,7,FALSE)</f>
        <v>105.32300616806791</v>
      </c>
      <c r="K401" s="16">
        <f>VLOOKUP($C401,'Growth rate'!$B$3:$T$93,3,FALSE)*VLOOKUP($E401,BY_RES_Demand_Drivers!$A$5:$I$100,8,FALSE)</f>
        <v>1.3947266975190034</v>
      </c>
      <c r="L401" s="16">
        <f>VLOOKUP($C401,'Growth rate'!$B$3:$T$93,3,FALSE)*VLOOKUP($E401,BY_RES_Demand_Drivers!$A$5:$I$100,9,FALSE)</f>
        <v>4.411804553133778</v>
      </c>
      <c r="M401" s="49">
        <f t="shared" si="27"/>
        <v>0.6</v>
      </c>
    </row>
    <row r="402" spans="2:13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 t="shared" si="28"/>
        <v>64.204904560054189</v>
      </c>
      <c r="G402" s="16">
        <f t="shared" si="29"/>
        <v>0.85022539480758441</v>
      </c>
      <c r="H402" s="16">
        <f t="shared" si="30"/>
        <v>2.6894360555903511</v>
      </c>
      <c r="J402" s="16">
        <f>VLOOKUP($C402,'Growth rate'!$B$3:$T$93,3,FALSE)*VLOOKUP($E402,BY_RES_Demand_Drivers!$A$5:$I$100,7,FALSE)</f>
        <v>107.00817426675698</v>
      </c>
      <c r="K402" s="16">
        <f>VLOOKUP($C402,'Growth rate'!$B$3:$T$93,3,FALSE)*VLOOKUP($E402,BY_RES_Demand_Drivers!$A$5:$I$100,8,FALSE)</f>
        <v>1.4170423246793074</v>
      </c>
      <c r="L402" s="16">
        <f>VLOOKUP($C402,'Growth rate'!$B$3:$T$93,3,FALSE)*VLOOKUP($E402,BY_RES_Demand_Drivers!$A$5:$I$100,9,FALSE)</f>
        <v>4.4823934259839184</v>
      </c>
      <c r="M402" s="49">
        <f t="shared" si="27"/>
        <v>0.6</v>
      </c>
    </row>
    <row r="403" spans="2:13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 t="shared" si="28"/>
        <v>65.232183033015062</v>
      </c>
      <c r="G403" s="16">
        <f t="shared" si="29"/>
        <v>0.86382900112450567</v>
      </c>
      <c r="H403" s="16">
        <f t="shared" si="30"/>
        <v>2.7324670324797968</v>
      </c>
      <c r="J403" s="16">
        <f>VLOOKUP($C403,'Growth rate'!$B$3:$T$93,3,FALSE)*VLOOKUP($E403,BY_RES_Demand_Drivers!$A$5:$I$100,7,FALSE)</f>
        <v>108.72030505502511</v>
      </c>
      <c r="K403" s="16">
        <f>VLOOKUP($C403,'Growth rate'!$B$3:$T$93,3,FALSE)*VLOOKUP($E403,BY_RES_Demand_Drivers!$A$5:$I$100,8,FALSE)</f>
        <v>1.4397150018741762</v>
      </c>
      <c r="L403" s="16">
        <f>VLOOKUP($C403,'Growth rate'!$B$3:$T$93,3,FALSE)*VLOOKUP($E403,BY_RES_Demand_Drivers!$A$5:$I$100,9,FALSE)</f>
        <v>4.5541117207996615</v>
      </c>
      <c r="M403" s="49">
        <f t="shared" ref="M403:M419" si="31">M321</f>
        <v>0.6</v>
      </c>
    </row>
    <row r="404" spans="2:13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 t="shared" si="28"/>
        <v>66.275897961543308</v>
      </c>
      <c r="G404" s="16">
        <f t="shared" si="29"/>
        <v>0.87765026514249789</v>
      </c>
      <c r="H404" s="16">
        <f t="shared" si="30"/>
        <v>2.7761865049994738</v>
      </c>
      <c r="J404" s="16">
        <f>VLOOKUP($C404,'Growth rate'!$B$3:$T$93,3,FALSE)*VLOOKUP($E404,BY_RES_Demand_Drivers!$A$5:$I$100,7,FALSE)</f>
        <v>110.45982993590552</v>
      </c>
      <c r="K404" s="16">
        <f>VLOOKUP($C404,'Growth rate'!$B$3:$T$93,3,FALSE)*VLOOKUP($E404,BY_RES_Demand_Drivers!$A$5:$I$100,8,FALSE)</f>
        <v>1.4627504419041633</v>
      </c>
      <c r="L404" s="16">
        <f>VLOOKUP($C404,'Growth rate'!$B$3:$T$93,3,FALSE)*VLOOKUP($E404,BY_RES_Demand_Drivers!$A$5:$I$100,9,FALSE)</f>
        <v>4.6269775083324562</v>
      </c>
      <c r="M404" s="49">
        <f t="shared" si="31"/>
        <v>0.6</v>
      </c>
    </row>
    <row r="405" spans="2:13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 t="shared" si="28"/>
        <v>67.336312328928003</v>
      </c>
      <c r="G405" s="16">
        <f t="shared" si="29"/>
        <v>0.89169266938477787</v>
      </c>
      <c r="H405" s="16">
        <f t="shared" si="30"/>
        <v>2.8206054890794654</v>
      </c>
      <c r="J405" s="16">
        <f>VLOOKUP($C405,'Growth rate'!$B$3:$T$93,3,FALSE)*VLOOKUP($E405,BY_RES_Demand_Drivers!$A$5:$I$100,7,FALSE)</f>
        <v>112.22718721488</v>
      </c>
      <c r="K405" s="16">
        <f>VLOOKUP($C405,'Growth rate'!$B$3:$T$93,3,FALSE)*VLOOKUP($E405,BY_RES_Demand_Drivers!$A$5:$I$100,8,FALSE)</f>
        <v>1.4861544489746299</v>
      </c>
      <c r="L405" s="16">
        <f>VLOOKUP($C405,'Growth rate'!$B$3:$T$93,3,FALSE)*VLOOKUP($E405,BY_RES_Demand_Drivers!$A$5:$I$100,9,FALSE)</f>
        <v>4.7010091484657757</v>
      </c>
      <c r="M405" s="49">
        <f t="shared" si="31"/>
        <v>0.6</v>
      </c>
    </row>
    <row r="406" spans="2:13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 t="shared" si="28"/>
        <v>68.413693326190852</v>
      </c>
      <c r="G406" s="16">
        <f t="shared" si="29"/>
        <v>0.9059597520949344</v>
      </c>
      <c r="H406" s="16">
        <f t="shared" si="30"/>
        <v>2.8657351769047374</v>
      </c>
      <c r="J406" s="16">
        <f>VLOOKUP($C406,'Growth rate'!$B$3:$T$93,3,FALSE)*VLOOKUP($E406,BY_RES_Demand_Drivers!$A$5:$I$100,7,FALSE)</f>
        <v>114.0228222103181</v>
      </c>
      <c r="K406" s="16">
        <f>VLOOKUP($C406,'Growth rate'!$B$3:$T$93,3,FALSE)*VLOOKUP($E406,BY_RES_Demand_Drivers!$A$5:$I$100,8,FALSE)</f>
        <v>1.5099329201582241</v>
      </c>
      <c r="L406" s="16">
        <f>VLOOKUP($C406,'Growth rate'!$B$3:$T$93,3,FALSE)*VLOOKUP($E406,BY_RES_Demand_Drivers!$A$5:$I$100,9,FALSE)</f>
        <v>4.7762252948412289</v>
      </c>
      <c r="M406" s="49">
        <f t="shared" si="31"/>
        <v>0.6</v>
      </c>
    </row>
    <row r="407" spans="2:13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 t="shared" si="28"/>
        <v>69.508312419409904</v>
      </c>
      <c r="G407" s="16">
        <f t="shared" si="29"/>
        <v>0.92045510812845344</v>
      </c>
      <c r="H407" s="16">
        <f t="shared" si="30"/>
        <v>2.911586939735213</v>
      </c>
      <c r="J407" s="16">
        <f>VLOOKUP($C407,'Growth rate'!$B$3:$T$93,3,FALSE)*VLOOKUP($E407,BY_RES_Demand_Drivers!$A$5:$I$100,7,FALSE)</f>
        <v>115.84718736568318</v>
      </c>
      <c r="K407" s="16">
        <f>VLOOKUP($C407,'Growth rate'!$B$3:$T$93,3,FALSE)*VLOOKUP($E407,BY_RES_Demand_Drivers!$A$5:$I$100,8,FALSE)</f>
        <v>1.5340918468807558</v>
      </c>
      <c r="L407" s="16">
        <f>VLOOKUP($C407,'Growth rate'!$B$3:$T$93,3,FALSE)*VLOOKUP($E407,BY_RES_Demand_Drivers!$A$5:$I$100,9,FALSE)</f>
        <v>4.8526448995586886</v>
      </c>
      <c r="M407" s="49">
        <f t="shared" si="31"/>
        <v>0.6</v>
      </c>
    </row>
    <row r="408" spans="2:13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 t="shared" si="28"/>
        <v>70.620445418120482</v>
      </c>
      <c r="G408" s="16">
        <f t="shared" si="29"/>
        <v>0.93518238985850877</v>
      </c>
      <c r="H408" s="16">
        <f t="shared" si="30"/>
        <v>2.9581723307709766</v>
      </c>
      <c r="J408" s="16">
        <f>VLOOKUP($C408,'Growth rate'!$B$3:$T$93,3,FALSE)*VLOOKUP($E408,BY_RES_Demand_Drivers!$A$5:$I$100,7,FALSE)</f>
        <v>117.70074236353413</v>
      </c>
      <c r="K408" s="16">
        <f>VLOOKUP($C408,'Growth rate'!$B$3:$T$93,3,FALSE)*VLOOKUP($E408,BY_RES_Demand_Drivers!$A$5:$I$100,8,FALSE)</f>
        <v>1.558637316430848</v>
      </c>
      <c r="L408" s="16">
        <f>VLOOKUP($C408,'Growth rate'!$B$3:$T$93,3,FALSE)*VLOOKUP($E408,BY_RES_Demand_Drivers!$A$5:$I$100,9,FALSE)</f>
        <v>4.9302872179516282</v>
      </c>
      <c r="M408" s="49">
        <f t="shared" si="31"/>
        <v>0.6</v>
      </c>
    </row>
    <row r="409" spans="2:13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 t="shared" si="28"/>
        <v>71.750372544810403</v>
      </c>
      <c r="G409" s="16">
        <f t="shared" si="29"/>
        <v>0.95014530809624487</v>
      </c>
      <c r="H409" s="16">
        <f t="shared" si="30"/>
        <v>3.0055030880633127</v>
      </c>
      <c r="J409" s="16">
        <f>VLOOKUP($C409,'Growth rate'!$B$3:$T$93,3,FALSE)*VLOOKUP($E409,BY_RES_Demand_Drivers!$A$5:$I$100,7,FALSE)</f>
        <v>119.58395424135068</v>
      </c>
      <c r="K409" s="16">
        <f>VLOOKUP($C409,'Growth rate'!$B$3:$T$93,3,FALSE)*VLOOKUP($E409,BY_RES_Demand_Drivers!$A$5:$I$100,8,FALSE)</f>
        <v>1.5835755134937415</v>
      </c>
      <c r="L409" s="16">
        <f>VLOOKUP($C409,'Growth rate'!$B$3:$T$93,3,FALSE)*VLOOKUP($E409,BY_RES_Demand_Drivers!$A$5:$I$100,9,FALSE)</f>
        <v>5.0091718134388543</v>
      </c>
      <c r="M409" s="49">
        <f t="shared" si="31"/>
        <v>0.6</v>
      </c>
    </row>
    <row r="410" spans="2:13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 t="shared" si="28"/>
        <v>72.898378505527376</v>
      </c>
      <c r="G410" s="16">
        <f t="shared" si="29"/>
        <v>0.96534763302578486</v>
      </c>
      <c r="H410" s="16">
        <f t="shared" si="30"/>
        <v>3.0535911374723255</v>
      </c>
      <c r="J410" s="16">
        <f>VLOOKUP($C410,'Growth rate'!$B$3:$T$93,3,FALSE)*VLOOKUP($E410,BY_RES_Demand_Drivers!$A$5:$I$100,7,FALSE)</f>
        <v>121.49729750921229</v>
      </c>
      <c r="K410" s="16">
        <f>VLOOKUP($C410,'Growth rate'!$B$3:$T$93,3,FALSE)*VLOOKUP($E410,BY_RES_Demand_Drivers!$A$5:$I$100,8,FALSE)</f>
        <v>1.6089127217096415</v>
      </c>
      <c r="L410" s="16">
        <f>VLOOKUP($C410,'Growth rate'!$B$3:$T$93,3,FALSE)*VLOOKUP($E410,BY_RES_Demand_Drivers!$A$5:$I$100,9,FALSE)</f>
        <v>5.0893185624538759</v>
      </c>
      <c r="M410" s="49">
        <f t="shared" si="31"/>
        <v>0.6</v>
      </c>
    </row>
    <row r="411" spans="2:13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 t="shared" si="28"/>
        <v>74.064752561615805</v>
      </c>
      <c r="G411" s="16">
        <f t="shared" si="29"/>
        <v>0.98079319515419727</v>
      </c>
      <c r="H411" s="16">
        <f t="shared" si="30"/>
        <v>3.1024485956718819</v>
      </c>
      <c r="J411" s="16">
        <f>VLOOKUP($C411,'Growth rate'!$B$3:$T$93,3,FALSE)*VLOOKUP($E411,BY_RES_Demand_Drivers!$A$5:$I$100,7,FALSE)</f>
        <v>123.44125426935967</v>
      </c>
      <c r="K411" s="16">
        <f>VLOOKUP($C411,'Growth rate'!$B$3:$T$93,3,FALSE)*VLOOKUP($E411,BY_RES_Demand_Drivers!$A$5:$I$100,8,FALSE)</f>
        <v>1.6346553252569955</v>
      </c>
      <c r="L411" s="16">
        <f>VLOOKUP($C411,'Growth rate'!$B$3:$T$93,3,FALSE)*VLOOKUP($E411,BY_RES_Demand_Drivers!$A$5:$I$100,9,FALSE)</f>
        <v>5.170747659453137</v>
      </c>
      <c r="M411" s="49">
        <f t="shared" si="31"/>
        <v>0.6</v>
      </c>
    </row>
    <row r="412" spans="2:13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 t="shared" si="28"/>
        <v>75.249788602601654</v>
      </c>
      <c r="G412" s="16">
        <f t="shared" si="29"/>
        <v>0.99648588627666446</v>
      </c>
      <c r="H412" s="16">
        <f t="shared" si="30"/>
        <v>3.1520877732026329</v>
      </c>
      <c r="J412" s="16">
        <f>VLOOKUP($C412,'Growth rate'!$B$3:$T$93,3,FALSE)*VLOOKUP($E412,BY_RES_Demand_Drivers!$A$5:$I$100,7,FALSE)</f>
        <v>125.41631433766943</v>
      </c>
      <c r="K412" s="16">
        <f>VLOOKUP($C412,'Growth rate'!$B$3:$T$93,3,FALSE)*VLOOKUP($E412,BY_RES_Demand_Drivers!$A$5:$I$100,8,FALSE)</f>
        <v>1.6608098104611075</v>
      </c>
      <c r="L412" s="16">
        <f>VLOOKUP($C412,'Growth rate'!$B$3:$T$93,3,FALSE)*VLOOKUP($E412,BY_RES_Demand_Drivers!$A$5:$I$100,9,FALSE)</f>
        <v>5.253479622004388</v>
      </c>
      <c r="M412" s="49">
        <f t="shared" si="31"/>
        <v>0.6</v>
      </c>
    </row>
    <row r="413" spans="2:13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 t="shared" si="28"/>
        <v>76.45378522024329</v>
      </c>
      <c r="G413" s="16">
        <f t="shared" si="29"/>
        <v>1.0124296604570913</v>
      </c>
      <c r="H413" s="16">
        <f t="shared" si="30"/>
        <v>3.2025211775738751</v>
      </c>
      <c r="J413" s="16">
        <f>VLOOKUP($C413,'Growth rate'!$B$3:$T$93,3,FALSE)*VLOOKUP($E413,BY_RES_Demand_Drivers!$A$5:$I$100,7,FALSE)</f>
        <v>127.42297536707215</v>
      </c>
      <c r="K413" s="16">
        <f>VLOOKUP($C413,'Growth rate'!$B$3:$T$93,3,FALSE)*VLOOKUP($E413,BY_RES_Demand_Drivers!$A$5:$I$100,8,FALSE)</f>
        <v>1.6873827674284854</v>
      </c>
      <c r="L413" s="16">
        <f>VLOOKUP($C413,'Growth rate'!$B$3:$T$93,3,FALSE)*VLOOKUP($E413,BY_RES_Demand_Drivers!$A$5:$I$100,9,FALSE)</f>
        <v>5.3375352959564584</v>
      </c>
      <c r="M413" s="49">
        <f t="shared" si="31"/>
        <v>0.6</v>
      </c>
    </row>
    <row r="414" spans="2:13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 t="shared" si="28"/>
        <v>65.649575686091296</v>
      </c>
      <c r="G414" s="16">
        <f t="shared" si="29"/>
        <v>2.7098309264301701</v>
      </c>
      <c r="H414" s="16">
        <f t="shared" si="30"/>
        <v>8.5842850487173905</v>
      </c>
      <c r="J414" s="16">
        <f>VLOOKUP($C414,'Growth rate'!$B$3:$T$93,3,FALSE)*VLOOKUP($E414,BY_RES_Demand_Drivers!$A$5:$I$100,7,FALSE)</f>
        <v>65.649575686091296</v>
      </c>
      <c r="K414" s="16">
        <f>VLOOKUP($C414,'Growth rate'!$B$3:$T$93,3,FALSE)*VLOOKUP($E414,BY_RES_Demand_Drivers!$A$5:$I$100,8,FALSE)</f>
        <v>2.7098309264301701</v>
      </c>
      <c r="L414" s="16">
        <f>VLOOKUP($C414,'Growth rate'!$B$3:$T$93,3,FALSE)*VLOOKUP($E414,BY_RES_Demand_Drivers!$A$5:$I$100,9,FALSE)</f>
        <v>8.5842850487173905</v>
      </c>
      <c r="M414" s="49">
        <f t="shared" si="31"/>
        <v>1</v>
      </c>
    </row>
    <row r="415" spans="2:13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 t="shared" si="28"/>
        <v>58.063050495750744</v>
      </c>
      <c r="G415" s="16">
        <f t="shared" si="29"/>
        <v>2.3966803786912623</v>
      </c>
      <c r="H415" s="16">
        <f t="shared" si="30"/>
        <v>7.5922771936391156</v>
      </c>
      <c r="J415" s="16">
        <f>VLOOKUP($C415,'Growth rate'!$B$3:$T$93,3,FALSE)*VLOOKUP($E415,BY_RES_Demand_Drivers!$A$5:$I$100,7,FALSE)</f>
        <v>58.063050495750744</v>
      </c>
      <c r="K415" s="16">
        <f>VLOOKUP($C415,'Growth rate'!$B$3:$T$93,3,FALSE)*VLOOKUP($E415,BY_RES_Demand_Drivers!$A$5:$I$100,8,FALSE)</f>
        <v>2.3966803786912623</v>
      </c>
      <c r="L415" s="16">
        <f>VLOOKUP($C415,'Growth rate'!$B$3:$T$93,3,FALSE)*VLOOKUP($E415,BY_RES_Demand_Drivers!$A$5:$I$100,9,FALSE)</f>
        <v>7.5922771936391156</v>
      </c>
      <c r="M415" s="49">
        <f t="shared" si="31"/>
        <v>1</v>
      </c>
    </row>
    <row r="416" spans="2:13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 t="shared" si="28"/>
        <v>58.992059303682758</v>
      </c>
      <c r="G416" s="16">
        <f t="shared" si="29"/>
        <v>2.4350272647503228</v>
      </c>
      <c r="H416" s="16">
        <f t="shared" si="30"/>
        <v>7.7137536287373418</v>
      </c>
      <c r="J416" s="16">
        <f>VLOOKUP($C416,'Growth rate'!$B$3:$T$93,3,FALSE)*VLOOKUP($E416,BY_RES_Demand_Drivers!$A$5:$I$100,7,FALSE)</f>
        <v>58.992059303682758</v>
      </c>
      <c r="K416" s="16">
        <f>VLOOKUP($C416,'Growth rate'!$B$3:$T$93,3,FALSE)*VLOOKUP($E416,BY_RES_Demand_Drivers!$A$5:$I$100,8,FALSE)</f>
        <v>2.4350272647503228</v>
      </c>
      <c r="L416" s="16">
        <f>VLOOKUP($C416,'Growth rate'!$B$3:$T$93,3,FALSE)*VLOOKUP($E416,BY_RES_Demand_Drivers!$A$5:$I$100,9,FALSE)</f>
        <v>7.7137536287373418</v>
      </c>
      <c r="M416" s="49">
        <f t="shared" si="31"/>
        <v>1</v>
      </c>
    </row>
    <row r="417" spans="2:13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 t="shared" si="28"/>
        <v>59.935932252541683</v>
      </c>
      <c r="G417" s="16">
        <f t="shared" si="29"/>
        <v>2.4739877009863278</v>
      </c>
      <c r="H417" s="16">
        <f t="shared" si="30"/>
        <v>7.83717368679714</v>
      </c>
      <c r="J417" s="16">
        <f>VLOOKUP($C417,'Growth rate'!$B$3:$T$93,3,FALSE)*VLOOKUP($E417,BY_RES_Demand_Drivers!$A$5:$I$100,7,FALSE)</f>
        <v>59.935932252541683</v>
      </c>
      <c r="K417" s="16">
        <f>VLOOKUP($C417,'Growth rate'!$B$3:$T$93,3,FALSE)*VLOOKUP($E417,BY_RES_Demand_Drivers!$A$5:$I$100,8,FALSE)</f>
        <v>2.4739877009863278</v>
      </c>
      <c r="L417" s="16">
        <f>VLOOKUP($C417,'Growth rate'!$B$3:$T$93,3,FALSE)*VLOOKUP($E417,BY_RES_Demand_Drivers!$A$5:$I$100,9,FALSE)</f>
        <v>7.83717368679714</v>
      </c>
      <c r="M417" s="49">
        <f t="shared" si="31"/>
        <v>1</v>
      </c>
    </row>
    <row r="418" spans="2:13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 t="shared" si="28"/>
        <v>60.894907168582357</v>
      </c>
      <c r="G418" s="16">
        <f t="shared" si="29"/>
        <v>2.5135715042021092</v>
      </c>
      <c r="H418" s="16">
        <f t="shared" si="30"/>
        <v>7.9625684657858944</v>
      </c>
      <c r="J418" s="16">
        <f>VLOOKUP($C418,'Growth rate'!$B$3:$T$93,3,FALSE)*VLOOKUP($E418,BY_RES_Demand_Drivers!$A$5:$I$100,7,FALSE)</f>
        <v>60.894907168582357</v>
      </c>
      <c r="K418" s="16">
        <f>VLOOKUP($C418,'Growth rate'!$B$3:$T$93,3,FALSE)*VLOOKUP($E418,BY_RES_Demand_Drivers!$A$5:$I$100,8,FALSE)</f>
        <v>2.5135715042021092</v>
      </c>
      <c r="L418" s="16">
        <f>VLOOKUP($C418,'Growth rate'!$B$3:$T$93,3,FALSE)*VLOOKUP($E418,BY_RES_Demand_Drivers!$A$5:$I$100,9,FALSE)</f>
        <v>7.9625684657858944</v>
      </c>
      <c r="M418" s="49">
        <f t="shared" si="31"/>
        <v>1</v>
      </c>
    </row>
    <row r="419" spans="2:13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 t="shared" si="28"/>
        <v>61.869225683279673</v>
      </c>
      <c r="G419" s="16">
        <f t="shared" si="29"/>
        <v>2.553788648269343</v>
      </c>
      <c r="H419" s="16">
        <f t="shared" si="30"/>
        <v>8.089969561238469</v>
      </c>
      <c r="J419" s="16">
        <f>VLOOKUP($C419,'Growth rate'!$B$3:$T$93,3,FALSE)*VLOOKUP($E419,BY_RES_Demand_Drivers!$A$5:$I$100,7,FALSE)</f>
        <v>61.869225683279673</v>
      </c>
      <c r="K419" s="16">
        <f>VLOOKUP($C419,'Growth rate'!$B$3:$T$93,3,FALSE)*VLOOKUP($E419,BY_RES_Demand_Drivers!$A$5:$I$100,8,FALSE)</f>
        <v>2.553788648269343</v>
      </c>
      <c r="L419" s="16">
        <f>VLOOKUP($C419,'Growth rate'!$B$3:$T$93,3,FALSE)*VLOOKUP($E419,BY_RES_Demand_Drivers!$A$5:$I$100,9,FALSE)</f>
        <v>8.089969561238469</v>
      </c>
      <c r="M419" s="49">
        <f t="shared" si="31"/>
        <v>1</v>
      </c>
    </row>
    <row r="420" spans="2:13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 t="shared" si="28"/>
        <v>56.57321996479093</v>
      </c>
      <c r="G420" s="16">
        <f t="shared" si="29"/>
        <v>2.3351843399774874</v>
      </c>
      <c r="H420" s="16">
        <f t="shared" si="30"/>
        <v>7.3974681667964557</v>
      </c>
      <c r="J420" s="16">
        <f>VLOOKUP($C420,'Growth rate'!$B$3:$T$93,3,FALSE)*VLOOKUP($E420,BY_RES_Demand_Drivers!$A$5:$I$100,7,FALSE)</f>
        <v>62.859133294212143</v>
      </c>
      <c r="K420" s="16">
        <f>VLOOKUP($C420,'Growth rate'!$B$3:$T$93,3,FALSE)*VLOOKUP($E420,BY_RES_Demand_Drivers!$A$5:$I$100,8,FALSE)</f>
        <v>2.5946492666416527</v>
      </c>
      <c r="L420" s="16">
        <f>VLOOKUP($C420,'Growth rate'!$B$3:$T$93,3,FALSE)*VLOOKUP($E420,BY_RES_Demand_Drivers!$A$5:$I$100,9,FALSE)</f>
        <v>8.2194090742182837</v>
      </c>
      <c r="M420" s="49">
        <f>M338</f>
        <v>0.9</v>
      </c>
    </row>
    <row r="421" spans="2:13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 t="shared" si="28"/>
        <v>56.839742689958385</v>
      </c>
      <c r="G421" s="16">
        <f t="shared" si="29"/>
        <v>2.3461856528680478</v>
      </c>
      <c r="H421" s="16">
        <f t="shared" si="30"/>
        <v>7.4323184612711417</v>
      </c>
      <c r="J421" s="16">
        <f>VLOOKUP($C421,'Growth rate'!$B$3:$T$93,3,FALSE)*VLOOKUP($E421,BY_RES_Demand_Drivers!$A$5:$I$100,7,FALSE)</f>
        <v>63.864879426919536</v>
      </c>
      <c r="K421" s="16">
        <f>VLOOKUP($C421,'Growth rate'!$B$3:$T$93,3,FALSE)*VLOOKUP($E421,BY_RES_Demand_Drivers!$A$5:$I$100,8,FALSE)</f>
        <v>2.6361636549079188</v>
      </c>
      <c r="L421" s="16">
        <f>VLOOKUP($C421,'Growth rate'!$B$3:$T$93,3,FALSE)*VLOOKUP($E421,BY_RES_Demand_Drivers!$A$5:$I$100,9,FALSE)</f>
        <v>8.3509196194057775</v>
      </c>
      <c r="M421" s="49">
        <f t="shared" ref="M421:M484" si="32">M339</f>
        <v>0.89</v>
      </c>
    </row>
    <row r="422" spans="2:13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 t="shared" si="28"/>
        <v>57.100311398020224</v>
      </c>
      <c r="G422" s="16">
        <f t="shared" si="29"/>
        <v>2.3569412005800721</v>
      </c>
      <c r="H422" s="16">
        <f t="shared" si="30"/>
        <v>7.4663902133183164</v>
      </c>
      <c r="J422" s="16">
        <f>VLOOKUP($C422,'Growth rate'!$B$3:$T$93,3,FALSE)*VLOOKUP($E422,BY_RES_Demand_Drivers!$A$5:$I$100,7,FALSE)</f>
        <v>64.886717497750254</v>
      </c>
      <c r="K422" s="16">
        <f>VLOOKUP($C422,'Growth rate'!$B$3:$T$93,3,FALSE)*VLOOKUP($E422,BY_RES_Demand_Drivers!$A$5:$I$100,8,FALSE)</f>
        <v>2.6783422733864457</v>
      </c>
      <c r="L422" s="16">
        <f>VLOOKUP($C422,'Growth rate'!$B$3:$T$93,3,FALSE)*VLOOKUP($E422,BY_RES_Demand_Drivers!$A$5:$I$100,9,FALSE)</f>
        <v>8.4845343333162688</v>
      </c>
      <c r="M422" s="49">
        <f t="shared" si="32"/>
        <v>0.88</v>
      </c>
    </row>
    <row r="423" spans="2:13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 t="shared" si="28"/>
        <v>57.354667330611406</v>
      </c>
      <c r="G423" s="16">
        <f t="shared" si="29"/>
        <v>2.367440302291747</v>
      </c>
      <c r="H423" s="16">
        <f t="shared" si="30"/>
        <v>7.4996495879049165</v>
      </c>
      <c r="J423" s="16">
        <f>VLOOKUP($C423,'Growth rate'!$B$3:$T$93,3,FALSE)*VLOOKUP($E423,BY_RES_Demand_Drivers!$A$5:$I$100,7,FALSE)</f>
        <v>65.924904977714263</v>
      </c>
      <c r="K423" s="16">
        <f>VLOOKUP($C423,'Growth rate'!$B$3:$T$93,3,FALSE)*VLOOKUP($E423,BY_RES_Demand_Drivers!$A$5:$I$100,8,FALSE)</f>
        <v>2.7211957497606289</v>
      </c>
      <c r="L423" s="16">
        <f>VLOOKUP($C423,'Growth rate'!$B$3:$T$93,3,FALSE)*VLOOKUP($E423,BY_RES_Demand_Drivers!$A$5:$I$100,9,FALSE)</f>
        <v>8.6202868826493297</v>
      </c>
      <c r="M423" s="49">
        <f t="shared" si="32"/>
        <v>0.87</v>
      </c>
    </row>
    <row r="424" spans="2:13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 t="shared" si="28"/>
        <v>57.602544973327625</v>
      </c>
      <c r="G424" s="16">
        <f t="shared" si="29"/>
        <v>2.3776719983108476</v>
      </c>
      <c r="H424" s="16">
        <f t="shared" si="30"/>
        <v>7.5320618665836792</v>
      </c>
      <c r="J424" s="16">
        <f>VLOOKUP($C424,'Growth rate'!$B$3:$T$93,3,FALSE)*VLOOKUP($E424,BY_RES_Demand_Drivers!$A$5:$I$100,7,FALSE)</f>
        <v>66.979703457357701</v>
      </c>
      <c r="K424" s="16">
        <f>VLOOKUP($C424,'Growth rate'!$B$3:$T$93,3,FALSE)*VLOOKUP($E424,BY_RES_Demand_Drivers!$A$5:$I$100,8,FALSE)</f>
        <v>2.7647348817567994</v>
      </c>
      <c r="L424" s="16">
        <f>VLOOKUP($C424,'Growth rate'!$B$3:$T$93,3,FALSE)*VLOOKUP($E424,BY_RES_Demand_Drivers!$A$5:$I$100,9,FALSE)</f>
        <v>8.7582114727717197</v>
      </c>
      <c r="M424" s="49">
        <f t="shared" si="32"/>
        <v>0.86</v>
      </c>
    </row>
    <row r="425" spans="2:13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 t="shared" si="28"/>
        <v>57.843671905774102</v>
      </c>
      <c r="G425" s="16">
        <f t="shared" si="29"/>
        <v>2.3876250438851718</v>
      </c>
      <c r="H425" s="16">
        <f t="shared" si="30"/>
        <v>7.5635914278856564</v>
      </c>
      <c r="J425" s="16">
        <f>VLOOKUP($C425,'Growth rate'!$B$3:$T$93,3,FALSE)*VLOOKUP($E425,BY_RES_Demand_Drivers!$A$5:$I$100,7,FALSE)</f>
        <v>68.051378712675415</v>
      </c>
      <c r="K425" s="16">
        <f>VLOOKUP($C425,'Growth rate'!$B$3:$T$93,3,FALSE)*VLOOKUP($E425,BY_RES_Demand_Drivers!$A$5:$I$100,8,FALSE)</f>
        <v>2.8089706398649081</v>
      </c>
      <c r="L425" s="16">
        <f>VLOOKUP($C425,'Growth rate'!$B$3:$T$93,3,FALSE)*VLOOKUP($E425,BY_RES_Demand_Drivers!$A$5:$I$100,9,FALSE)</f>
        <v>8.8983428563360665</v>
      </c>
      <c r="M425" s="49">
        <f t="shared" si="32"/>
        <v>0.85</v>
      </c>
    </row>
    <row r="426" spans="2:13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 t="shared" si="28"/>
        <v>57.904918146615508</v>
      </c>
      <c r="G426" s="16">
        <f t="shared" si="29"/>
        <v>2.3901531174610504</v>
      </c>
      <c r="H426" s="16">
        <f t="shared" si="30"/>
        <v>7.5715999364563595</v>
      </c>
      <c r="J426" s="16">
        <f>VLOOKUP($C426,'Growth rate'!$B$3:$T$93,3,FALSE)*VLOOKUP($E426,BY_RES_Demand_Drivers!$A$5:$I$100,7,FALSE)</f>
        <v>69.140200772078217</v>
      </c>
      <c r="K426" s="16">
        <f>VLOOKUP($C426,'Growth rate'!$B$3:$T$93,3,FALSE)*VLOOKUP($E426,BY_RES_Demand_Drivers!$A$5:$I$100,8,FALSE)</f>
        <v>2.8539141701027466</v>
      </c>
      <c r="L426" s="16">
        <f>VLOOKUP($C426,'Growth rate'!$B$3:$T$93,3,FALSE)*VLOOKUP($E426,BY_RES_Demand_Drivers!$A$5:$I$100,9,FALSE)</f>
        <v>9.0407163420374435</v>
      </c>
      <c r="M426" s="49">
        <f t="shared" si="32"/>
        <v>0.83750000000000002</v>
      </c>
    </row>
    <row r="427" spans="2:13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 t="shared" si="28"/>
        <v>57.953316287155957</v>
      </c>
      <c r="G427" s="16">
        <f t="shared" si="29"/>
        <v>2.3921508573801216</v>
      </c>
      <c r="H427" s="16">
        <f t="shared" si="30"/>
        <v>7.5779284378957854</v>
      </c>
      <c r="J427" s="16">
        <f>VLOOKUP($C427,'Growth rate'!$B$3:$T$93,3,FALSE)*VLOOKUP($E427,BY_RES_Demand_Drivers!$A$5:$I$100,7,FALSE)</f>
        <v>70.246443984431465</v>
      </c>
      <c r="K427" s="16">
        <f>VLOOKUP($C427,'Growth rate'!$B$3:$T$93,3,FALSE)*VLOOKUP($E427,BY_RES_Demand_Drivers!$A$5:$I$100,8,FALSE)</f>
        <v>2.8995767968243902</v>
      </c>
      <c r="L427" s="16">
        <f>VLOOKUP($C427,'Growth rate'!$B$3:$T$93,3,FALSE)*VLOOKUP($E427,BY_RES_Demand_Drivers!$A$5:$I$100,9,FALSE)</f>
        <v>9.1853678035100437</v>
      </c>
      <c r="M427" s="49">
        <f t="shared" si="32"/>
        <v>0.82499999999999996</v>
      </c>
    </row>
    <row r="428" spans="2:13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 t="shared" si="28"/>
        <v>57.988439509148172</v>
      </c>
      <c r="G428" s="16">
        <f t="shared" si="29"/>
        <v>2.3936006457785344</v>
      </c>
      <c r="H428" s="16">
        <f t="shared" si="30"/>
        <v>7.5825211217975399</v>
      </c>
      <c r="J428" s="16">
        <f>VLOOKUP($C428,'Growth rate'!$B$3:$T$93,3,FALSE)*VLOOKUP($E428,BY_RES_Demand_Drivers!$A$5:$I$100,7,FALSE)</f>
        <v>71.370387088182369</v>
      </c>
      <c r="K428" s="16">
        <f>VLOOKUP($C428,'Growth rate'!$B$3:$T$93,3,FALSE)*VLOOKUP($E428,BY_RES_Demand_Drivers!$A$5:$I$100,8,FALSE)</f>
        <v>2.9459700255735806</v>
      </c>
      <c r="L428" s="16">
        <f>VLOOKUP($C428,'Growth rate'!$B$3:$T$93,3,FALSE)*VLOOKUP($E428,BY_RES_Demand_Drivers!$A$5:$I$100,9,FALSE)</f>
        <v>9.3323336883662034</v>
      </c>
      <c r="M428" s="49">
        <f t="shared" si="32"/>
        <v>0.8125</v>
      </c>
    </row>
    <row r="429" spans="2:13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 t="shared" si="28"/>
        <v>58.00985062527463</v>
      </c>
      <c r="G429" s="16">
        <f t="shared" si="29"/>
        <v>2.3944844367862057</v>
      </c>
      <c r="H429" s="16">
        <f t="shared" si="30"/>
        <v>7.5853208219040491</v>
      </c>
      <c r="J429" s="16">
        <f>VLOOKUP($C429,'Growth rate'!$B$3:$T$93,3,FALSE)*VLOOKUP($E429,BY_RES_Demand_Drivers!$A$5:$I$100,7,FALSE)</f>
        <v>72.512313281593293</v>
      </c>
      <c r="K429" s="16">
        <f>VLOOKUP($C429,'Growth rate'!$B$3:$T$93,3,FALSE)*VLOOKUP($E429,BY_RES_Demand_Drivers!$A$5:$I$100,8,FALSE)</f>
        <v>2.9931055459827576</v>
      </c>
      <c r="L429" s="16">
        <f>VLOOKUP($C429,'Growth rate'!$B$3:$T$93,3,FALSE)*VLOOKUP($E429,BY_RES_Demand_Drivers!$A$5:$I$100,9,FALSE)</f>
        <v>9.481651027380062</v>
      </c>
      <c r="M429" s="49">
        <f t="shared" si="32"/>
        <v>0.79999999999999993</v>
      </c>
    </row>
    <row r="430" spans="2:13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 t="shared" si="28"/>
        <v>58.017101856602793</v>
      </c>
      <c r="G430" s="16">
        <f t="shared" si="29"/>
        <v>2.3947837473408047</v>
      </c>
      <c r="H430" s="16">
        <f t="shared" si="30"/>
        <v>7.5862689870067879</v>
      </c>
      <c r="J430" s="16">
        <f>VLOOKUP($C430,'Growth rate'!$B$3:$T$93,3,FALSE)*VLOOKUP($E430,BY_RES_Demand_Drivers!$A$5:$I$100,7,FALSE)</f>
        <v>73.672510294098785</v>
      </c>
      <c r="K430" s="16">
        <f>VLOOKUP($C430,'Growth rate'!$B$3:$T$93,3,FALSE)*VLOOKUP($E430,BY_RES_Demand_Drivers!$A$5:$I$100,8,FALSE)</f>
        <v>3.0409952347184821</v>
      </c>
      <c r="L430" s="16">
        <f>VLOOKUP($C430,'Growth rate'!$B$3:$T$93,3,FALSE)*VLOOKUP($E430,BY_RES_Demand_Drivers!$A$5:$I$100,9,FALSE)</f>
        <v>9.6333574438181433</v>
      </c>
      <c r="M430" s="49">
        <f t="shared" si="32"/>
        <v>0.78749999999999998</v>
      </c>
    </row>
    <row r="431" spans="2:13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 t="shared" si="28"/>
        <v>58.009734605573378</v>
      </c>
      <c r="G431" s="16">
        <f t="shared" si="29"/>
        <v>2.3944796478173327</v>
      </c>
      <c r="H431" s="16">
        <f t="shared" si="30"/>
        <v>7.5853056512624057</v>
      </c>
      <c r="J431" s="16">
        <f>VLOOKUP($C431,'Growth rate'!$B$3:$T$93,3,FALSE)*VLOOKUP($E431,BY_RES_Demand_Drivers!$A$5:$I$100,7,FALSE)</f>
        <v>74.851270458804365</v>
      </c>
      <c r="K431" s="16">
        <f>VLOOKUP($C431,'Growth rate'!$B$3:$T$93,3,FALSE)*VLOOKUP($E431,BY_RES_Demand_Drivers!$A$5:$I$100,8,FALSE)</f>
        <v>3.0896511584739779</v>
      </c>
      <c r="L431" s="16">
        <f>VLOOKUP($C431,'Growth rate'!$B$3:$T$93,3,FALSE)*VLOOKUP($E431,BY_RES_Demand_Drivers!$A$5:$I$100,9,FALSE)</f>
        <v>9.7874911629192347</v>
      </c>
      <c r="M431" s="49">
        <f t="shared" si="32"/>
        <v>0.77499999999999991</v>
      </c>
    </row>
    <row r="432" spans="2:13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 t="shared" si="28"/>
        <v>57.987279224435738</v>
      </c>
      <c r="G432" s="16">
        <f t="shared" si="29"/>
        <v>2.3935527524697906</v>
      </c>
      <c r="H432" s="16">
        <f t="shared" si="30"/>
        <v>7.5823694039135301</v>
      </c>
      <c r="J432" s="16">
        <f>VLOOKUP($C432,'Growth rate'!$B$3:$T$93,3,FALSE)*VLOOKUP($E432,BY_RES_Demand_Drivers!$A$5:$I$100,7,FALSE)</f>
        <v>76.048890786145236</v>
      </c>
      <c r="K432" s="16">
        <f>VLOOKUP($C432,'Growth rate'!$B$3:$T$93,3,FALSE)*VLOOKUP($E432,BY_RES_Demand_Drivers!$A$5:$I$100,8,FALSE)</f>
        <v>3.1390855770095616</v>
      </c>
      <c r="L432" s="16">
        <f>VLOOKUP($C432,'Growth rate'!$B$3:$T$93,3,FALSE)*VLOOKUP($E432,BY_RES_Demand_Drivers!$A$5:$I$100,9,FALSE)</f>
        <v>9.9440910215259422</v>
      </c>
      <c r="M432" s="49">
        <f t="shared" si="32"/>
        <v>0.76249999999999996</v>
      </c>
    </row>
    <row r="433" spans="2:13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 t="shared" si="28"/>
        <v>57.949254779042676</v>
      </c>
      <c r="G433" s="16">
        <f t="shared" si="29"/>
        <v>2.3919832096812854</v>
      </c>
      <c r="H433" s="16">
        <f t="shared" si="30"/>
        <v>7.5773973584027683</v>
      </c>
      <c r="J433" s="16">
        <f>VLOOKUP($C433,'Growth rate'!$B$3:$T$93,3,FALSE)*VLOOKUP($E433,BY_RES_Demand_Drivers!$A$5:$I$100,7,FALSE)</f>
        <v>77.265673038723563</v>
      </c>
      <c r="K433" s="16">
        <f>VLOOKUP($C433,'Growth rate'!$B$3:$T$93,3,FALSE)*VLOOKUP($E433,BY_RES_Demand_Drivers!$A$5:$I$100,8,FALSE)</f>
        <v>3.1893109462417142</v>
      </c>
      <c r="L433" s="16">
        <f>VLOOKUP($C433,'Growth rate'!$B$3:$T$93,3,FALSE)*VLOOKUP($E433,BY_RES_Demand_Drivers!$A$5:$I$100,9,FALSE)</f>
        <v>10.103196477870357</v>
      </c>
      <c r="M433" s="49">
        <f t="shared" si="32"/>
        <v>0.75</v>
      </c>
    </row>
    <row r="434" spans="2:13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 t="shared" si="28"/>
        <v>57.895168807915553</v>
      </c>
      <c r="G434" s="16">
        <f t="shared" si="29"/>
        <v>2.3897506920189162</v>
      </c>
      <c r="H434" s="16">
        <f t="shared" si="30"/>
        <v>7.570325120868258</v>
      </c>
      <c r="J434" s="16">
        <f>VLOOKUP($C434,'Growth rate'!$B$3:$T$93,3,FALSE)*VLOOKUP($E434,BY_RES_Demand_Drivers!$A$5:$I$100,7,FALSE)</f>
        <v>78.501923807343132</v>
      </c>
      <c r="K434" s="16">
        <f>VLOOKUP($C434,'Growth rate'!$B$3:$T$93,3,FALSE)*VLOOKUP($E434,BY_RES_Demand_Drivers!$A$5:$I$100,8,FALSE)</f>
        <v>3.2403399213815818</v>
      </c>
      <c r="L434" s="16">
        <f>VLOOKUP($C434,'Growth rate'!$B$3:$T$93,3,FALSE)*VLOOKUP($E434,BY_RES_Demand_Drivers!$A$5:$I$100,9,FALSE)</f>
        <v>10.264847621516283</v>
      </c>
      <c r="M434" s="49">
        <f t="shared" si="32"/>
        <v>0.73749999999999993</v>
      </c>
    </row>
    <row r="435" spans="2:13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 t="shared" si="28"/>
        <v>57.824517076488959</v>
      </c>
      <c r="G435" s="16">
        <f t="shared" si="29"/>
        <v>2.386834386089673</v>
      </c>
      <c r="H435" s="16">
        <f t="shared" si="30"/>
        <v>7.5610867580088934</v>
      </c>
      <c r="J435" s="16">
        <f>VLOOKUP($C435,'Growth rate'!$B$3:$T$93,3,FALSE)*VLOOKUP($E435,BY_RES_Demand_Drivers!$A$5:$I$100,7,FALSE)</f>
        <v>79.757954588260631</v>
      </c>
      <c r="K435" s="16">
        <f>VLOOKUP($C435,'Growth rate'!$B$3:$T$93,3,FALSE)*VLOOKUP($E435,BY_RES_Demand_Drivers!$A$5:$I$100,8,FALSE)</f>
        <v>3.2921853601236872</v>
      </c>
      <c r="L435" s="16">
        <f>VLOOKUP($C435,'Growth rate'!$B$3:$T$93,3,FALSE)*VLOOKUP($E435,BY_RES_Demand_Drivers!$A$5:$I$100,9,FALSE)</f>
        <v>10.429085183460543</v>
      </c>
      <c r="M435" s="49">
        <f t="shared" si="32"/>
        <v>0.72499999999999998</v>
      </c>
    </row>
    <row r="436" spans="2:13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 t="shared" si="28"/>
        <v>57.736783326441866</v>
      </c>
      <c r="G436" s="16">
        <f t="shared" si="29"/>
        <v>2.3832129821935371</v>
      </c>
      <c r="H436" s="16">
        <f t="shared" si="30"/>
        <v>7.5496147643070861</v>
      </c>
      <c r="J436" s="16">
        <f>VLOOKUP($C436,'Growth rate'!$B$3:$T$93,3,FALSE)*VLOOKUP($E436,BY_RES_Demand_Drivers!$A$5:$I$100,7,FALSE)</f>
        <v>81.034081861672803</v>
      </c>
      <c r="K436" s="16">
        <f>VLOOKUP($C436,'Growth rate'!$B$3:$T$93,3,FALSE)*VLOOKUP($E436,BY_RES_Demand_Drivers!$A$5:$I$100,8,FALSE)</f>
        <v>3.3448603258856662</v>
      </c>
      <c r="L436" s="16">
        <f>VLOOKUP($C436,'Growth rate'!$B$3:$T$93,3,FALSE)*VLOOKUP($E436,BY_RES_Demand_Drivers!$A$5:$I$100,9,FALSE)</f>
        <v>10.595950546395912</v>
      </c>
      <c r="M436" s="49">
        <f t="shared" si="32"/>
        <v>0.71249999999999991</v>
      </c>
    </row>
    <row r="437" spans="2:13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 t="shared" si="28"/>
        <v>57.631439020021695</v>
      </c>
      <c r="G437" s="16">
        <f t="shared" si="29"/>
        <v>2.3788646637698858</v>
      </c>
      <c r="H437" s="16">
        <f t="shared" si="30"/>
        <v>7.5358400285967724</v>
      </c>
      <c r="J437" s="16">
        <f>VLOOKUP($C437,'Growth rate'!$B$3:$T$93,3,FALSE)*VLOOKUP($E437,BY_RES_Demand_Drivers!$A$5:$I$100,7,FALSE)</f>
        <v>82.330627171459568</v>
      </c>
      <c r="K437" s="16">
        <f>VLOOKUP($C437,'Growth rate'!$B$3:$T$93,3,FALSE)*VLOOKUP($E437,BY_RES_Demand_Drivers!$A$5:$I$100,8,FALSE)</f>
        <v>3.3983780910998371</v>
      </c>
      <c r="L437" s="16">
        <f>VLOOKUP($C437,'Growth rate'!$B$3:$T$93,3,FALSE)*VLOOKUP($E437,BY_RES_Demand_Drivers!$A$5:$I$100,9,FALSE)</f>
        <v>10.765485755138247</v>
      </c>
      <c r="M437" s="49">
        <f t="shared" si="32"/>
        <v>0.7</v>
      </c>
    </row>
    <row r="438" spans="2:13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 t="shared" si="28"/>
        <v>57.507943079264514</v>
      </c>
      <c r="G438" s="16">
        <f t="shared" si="29"/>
        <v>2.3737670966332365</v>
      </c>
      <c r="H438" s="16">
        <f t="shared" si="30"/>
        <v>7.5196917999640664</v>
      </c>
      <c r="J438" s="16">
        <f>VLOOKUP($C438,'Growth rate'!$B$3:$T$93,3,FALSE)*VLOOKUP($E438,BY_RES_Demand_Drivers!$A$5:$I$100,7,FALSE)</f>
        <v>83.647917206202933</v>
      </c>
      <c r="K438" s="16">
        <f>VLOOKUP($C438,'Growth rate'!$B$3:$T$93,3,FALSE)*VLOOKUP($E438,BY_RES_Demand_Drivers!$A$5:$I$100,8,FALSE)</f>
        <v>3.4527521405574348</v>
      </c>
      <c r="L438" s="16">
        <f>VLOOKUP($C438,'Growth rate'!$B$3:$T$93,3,FALSE)*VLOOKUP($E438,BY_RES_Demand_Drivers!$A$5:$I$100,9,FALSE)</f>
        <v>10.937733527220461</v>
      </c>
      <c r="M438" s="49">
        <f t="shared" si="32"/>
        <v>0.6875</v>
      </c>
    </row>
    <row r="439" spans="2:13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 t="shared" si="28"/>
        <v>57.365741620013964</v>
      </c>
      <c r="G439" s="16">
        <f t="shared" si="29"/>
        <v>2.3678974179942887</v>
      </c>
      <c r="H439" s="16">
        <f t="shared" si="30"/>
        <v>7.5010976529677915</v>
      </c>
      <c r="J439" s="16">
        <f>VLOOKUP($C439,'Growth rate'!$B$3:$T$93,3,FALSE)*VLOOKUP($E439,BY_RES_Demand_Drivers!$A$5:$I$100,7,FALSE)</f>
        <v>84.986283881502175</v>
      </c>
      <c r="K439" s="16">
        <f>VLOOKUP($C439,'Growth rate'!$B$3:$T$93,3,FALSE)*VLOOKUP($E439,BY_RES_Demand_Drivers!$A$5:$I$100,8,FALSE)</f>
        <v>3.5079961748063537</v>
      </c>
      <c r="L439" s="16">
        <f>VLOOKUP($C439,'Growth rate'!$B$3:$T$93,3,FALSE)*VLOOKUP($E439,BY_RES_Demand_Drivers!$A$5:$I$100,9,FALSE)</f>
        <v>11.112737263655989</v>
      </c>
      <c r="M439" s="49">
        <f t="shared" si="32"/>
        <v>0.67499999999999993</v>
      </c>
    </row>
    <row r="440" spans="2:13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 t="shared" si="28"/>
        <v>57.20426768063912</v>
      </c>
      <c r="G440" s="16">
        <f t="shared" si="29"/>
        <v>2.3612322252621567</v>
      </c>
      <c r="H440" s="16">
        <f t="shared" si="30"/>
        <v>7.479983452166846</v>
      </c>
      <c r="J440" s="16">
        <f>VLOOKUP($C440,'Growth rate'!$B$3:$T$93,3,FALSE)*VLOOKUP($E440,BY_RES_Demand_Drivers!$A$5:$I$100,7,FALSE)</f>
        <v>86.346064423606222</v>
      </c>
      <c r="K440" s="16">
        <f>VLOOKUP($C440,'Growth rate'!$B$3:$T$93,3,FALSE)*VLOOKUP($E440,BY_RES_Demand_Drivers!$A$5:$I$100,8,FALSE)</f>
        <v>3.5641241136032558</v>
      </c>
      <c r="L440" s="16">
        <f>VLOOKUP($C440,'Growth rate'!$B$3:$T$93,3,FALSE)*VLOOKUP($E440,BY_RES_Demand_Drivers!$A$5:$I$100,9,FALSE)</f>
        <v>11.290541059874485</v>
      </c>
      <c r="M440" s="49">
        <f t="shared" si="32"/>
        <v>0.66249999999999998</v>
      </c>
    </row>
    <row r="441" spans="2:13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 t="shared" si="28"/>
        <v>57.022940945349546</v>
      </c>
      <c r="G441" s="16">
        <f t="shared" si="29"/>
        <v>2.3537475646235899</v>
      </c>
      <c r="H441" s="16">
        <f t="shared" si="30"/>
        <v>7.4562733159411092</v>
      </c>
      <c r="J441" s="16">
        <f>VLOOKUP($C441,'Growth rate'!$B$3:$T$93,3,FALSE)*VLOOKUP($E441,BY_RES_Demand_Drivers!$A$5:$I$100,7,FALSE)</f>
        <v>87.72760145438393</v>
      </c>
      <c r="K441" s="16">
        <f>VLOOKUP($C441,'Growth rate'!$B$3:$T$93,3,FALSE)*VLOOKUP($E441,BY_RES_Demand_Drivers!$A$5:$I$100,8,FALSE)</f>
        <v>3.621150099420908</v>
      </c>
      <c r="L441" s="16">
        <f>VLOOKUP($C441,'Growth rate'!$B$3:$T$93,3,FALSE)*VLOOKUP($E441,BY_RES_Demand_Drivers!$A$5:$I$100,9,FALSE)</f>
        <v>11.471189716832477</v>
      </c>
      <c r="M441" s="49">
        <f t="shared" si="32"/>
        <v>0.64999999999999991</v>
      </c>
    </row>
    <row r="442" spans="2:13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 t="shared" si="28"/>
        <v>56.821167462004468</v>
      </c>
      <c r="G442" s="16">
        <f t="shared" si="29"/>
        <v>2.3454189193949224</v>
      </c>
      <c r="H442" s="16">
        <f t="shared" si="30"/>
        <v>7.4298895795923956</v>
      </c>
      <c r="J442" s="16">
        <f>VLOOKUP($C442,'Growth rate'!$B$3:$T$93,3,FALSE)*VLOOKUP($E442,BY_RES_Demand_Drivers!$A$5:$I$100,7,FALSE)</f>
        <v>89.131243077654077</v>
      </c>
      <c r="K442" s="16">
        <f>VLOOKUP($C442,'Growth rate'!$B$3:$T$93,3,FALSE)*VLOOKUP($E442,BY_RES_Demand_Drivers!$A$5:$I$100,8,FALSE)</f>
        <v>3.679088501011643</v>
      </c>
      <c r="L442" s="16">
        <f>VLOOKUP($C442,'Growth rate'!$B$3:$T$93,3,FALSE)*VLOOKUP($E442,BY_RES_Demand_Drivers!$A$5:$I$100,9,FALSE)</f>
        <v>11.654728752301798</v>
      </c>
      <c r="M442" s="49">
        <f t="shared" si="32"/>
        <v>0.63749999999999996</v>
      </c>
    </row>
    <row r="443" spans="2:13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 t="shared" si="28"/>
        <v>56.59833935431034</v>
      </c>
      <c r="G443" s="16">
        <f t="shared" si="29"/>
        <v>2.3362211981423933</v>
      </c>
      <c r="H443" s="16">
        <f t="shared" si="30"/>
        <v>7.4007527577116416</v>
      </c>
      <c r="J443" s="16">
        <f>VLOOKUP($C443,'Growth rate'!$B$3:$T$93,3,FALSE)*VLOOKUP($E443,BY_RES_Demand_Drivers!$A$5:$I$100,7,FALSE)</f>
        <v>90.557342966896542</v>
      </c>
      <c r="K443" s="16">
        <f>VLOOKUP($C443,'Growth rate'!$B$3:$T$93,3,FALSE)*VLOOKUP($E443,BY_RES_Demand_Drivers!$A$5:$I$100,8,FALSE)</f>
        <v>3.7379539170278293</v>
      </c>
      <c r="L443" s="16">
        <f>VLOOKUP($C443,'Growth rate'!$B$3:$T$93,3,FALSE)*VLOOKUP($E443,BY_RES_Demand_Drivers!$A$5:$I$100,9,FALSE)</f>
        <v>11.841204412338627</v>
      </c>
      <c r="M443" s="49">
        <f t="shared" si="32"/>
        <v>0.625</v>
      </c>
    </row>
    <row r="444" spans="2:13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 t="shared" si="28"/>
        <v>56.353834528299714</v>
      </c>
      <c r="G444" s="16">
        <f t="shared" si="29"/>
        <v>2.326128722566418</v>
      </c>
      <c r="H444" s="16">
        <f t="shared" si="30"/>
        <v>7.368781505798327</v>
      </c>
      <c r="J444" s="16">
        <f>VLOOKUP($C444,'Growth rate'!$B$3:$T$93,3,FALSE)*VLOOKUP($E444,BY_RES_Demand_Drivers!$A$5:$I$100,7,FALSE)</f>
        <v>92.006260454366895</v>
      </c>
      <c r="K444" s="16">
        <f>VLOOKUP($C444,'Growth rate'!$B$3:$T$93,3,FALSE)*VLOOKUP($E444,BY_RES_Demand_Drivers!$A$5:$I$100,8,FALSE)</f>
        <v>3.7977611797002746</v>
      </c>
      <c r="L444" s="16">
        <f>VLOOKUP($C444,'Growth rate'!$B$3:$T$93,3,FALSE)*VLOOKUP($E444,BY_RES_Demand_Drivers!$A$5:$I$100,9,FALSE)</f>
        <v>12.030663682936046</v>
      </c>
      <c r="M444" s="49">
        <f t="shared" si="32"/>
        <v>0.61249999999999993</v>
      </c>
    </row>
    <row r="445" spans="2:13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 t="shared" si="28"/>
        <v>56.087016372982056</v>
      </c>
      <c r="G445" s="16">
        <f t="shared" si="29"/>
        <v>2.3151152151452874</v>
      </c>
      <c r="H445" s="16">
        <f t="shared" si="30"/>
        <v>7.3338925811178131</v>
      </c>
      <c r="J445" s="16">
        <f>VLOOKUP($C445,'Growth rate'!$B$3:$T$93,3,FALSE)*VLOOKUP($E445,BY_RES_Demand_Drivers!$A$5:$I$100,7,FALSE)</f>
        <v>93.478360621636767</v>
      </c>
      <c r="K445" s="16">
        <f>VLOOKUP($C445,'Growth rate'!$B$3:$T$93,3,FALSE)*VLOOKUP($E445,BY_RES_Demand_Drivers!$A$5:$I$100,8,FALSE)</f>
        <v>3.8585253585754793</v>
      </c>
      <c r="L445" s="16">
        <f>VLOOKUP($C445,'Growth rate'!$B$3:$T$93,3,FALSE)*VLOOKUP($E445,BY_RES_Demand_Drivers!$A$5:$I$100,9,FALSE)</f>
        <v>12.223154301863023</v>
      </c>
      <c r="M445" s="49">
        <f t="shared" si="32"/>
        <v>0.6</v>
      </c>
    </row>
    <row r="446" spans="2:13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 t="shared" si="28"/>
        <v>56.984408634949773</v>
      </c>
      <c r="G446" s="16">
        <f t="shared" si="29"/>
        <v>2.3521570585876121</v>
      </c>
      <c r="H446" s="16">
        <f t="shared" si="30"/>
        <v>7.4512348624156983</v>
      </c>
      <c r="J446" s="16">
        <f>VLOOKUP($C446,'Growth rate'!$B$3:$T$93,3,FALSE)*VLOOKUP($E446,BY_RES_Demand_Drivers!$A$5:$I$100,7,FALSE)</f>
        <v>94.974014391582955</v>
      </c>
      <c r="K446" s="16">
        <f>VLOOKUP($C446,'Growth rate'!$B$3:$T$93,3,FALSE)*VLOOKUP($E446,BY_RES_Demand_Drivers!$A$5:$I$100,8,FALSE)</f>
        <v>3.9202617643126869</v>
      </c>
      <c r="L446" s="16">
        <f>VLOOKUP($C446,'Growth rate'!$B$3:$T$93,3,FALSE)*VLOOKUP($E446,BY_RES_Demand_Drivers!$A$5:$I$100,9,FALSE)</f>
        <v>12.418724770692831</v>
      </c>
      <c r="M446" s="49">
        <f t="shared" si="32"/>
        <v>0.6</v>
      </c>
    </row>
    <row r="447" spans="2:13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 t="shared" si="28"/>
        <v>57.896159173108963</v>
      </c>
      <c r="G447" s="16">
        <f t="shared" si="29"/>
        <v>2.3897915715250138</v>
      </c>
      <c r="H447" s="16">
        <f t="shared" si="30"/>
        <v>7.5704546202143499</v>
      </c>
      <c r="J447" s="16">
        <f>VLOOKUP($C447,'Growth rate'!$B$3:$T$93,3,FALSE)*VLOOKUP($E447,BY_RES_Demand_Drivers!$A$5:$I$100,7,FALSE)</f>
        <v>96.493598621848278</v>
      </c>
      <c r="K447" s="16">
        <f>VLOOKUP($C447,'Growth rate'!$B$3:$T$93,3,FALSE)*VLOOKUP($E447,BY_RES_Demand_Drivers!$A$5:$I$100,8,FALSE)</f>
        <v>3.9829859525416897</v>
      </c>
      <c r="L447" s="16">
        <f>VLOOKUP($C447,'Growth rate'!$B$3:$T$93,3,FALSE)*VLOOKUP($E447,BY_RES_Demand_Drivers!$A$5:$I$100,9,FALSE)</f>
        <v>12.617424367023917</v>
      </c>
      <c r="M447" s="49">
        <f t="shared" si="32"/>
        <v>0.6</v>
      </c>
    </row>
    <row r="448" spans="2:13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 t="shared" si="28"/>
        <v>58.822497719878712</v>
      </c>
      <c r="G448" s="16">
        <f t="shared" si="29"/>
        <v>2.4280282366694137</v>
      </c>
      <c r="H448" s="16">
        <f t="shared" si="30"/>
        <v>7.69158189413778</v>
      </c>
      <c r="J448" s="16">
        <f>VLOOKUP($C448,'Growth rate'!$B$3:$T$93,3,FALSE)*VLOOKUP($E448,BY_RES_Demand_Drivers!$A$5:$I$100,7,FALSE)</f>
        <v>98.037496199797857</v>
      </c>
      <c r="K448" s="16">
        <f>VLOOKUP($C448,'Growth rate'!$B$3:$T$93,3,FALSE)*VLOOKUP($E448,BY_RES_Demand_Drivers!$A$5:$I$100,8,FALSE)</f>
        <v>4.0467137277823566</v>
      </c>
      <c r="L448" s="16">
        <f>VLOOKUP($C448,'Growth rate'!$B$3:$T$93,3,FALSE)*VLOOKUP($E448,BY_RES_Demand_Drivers!$A$5:$I$100,9,FALSE)</f>
        <v>12.8193031568963</v>
      </c>
      <c r="M448" s="49">
        <f t="shared" si="32"/>
        <v>0.6</v>
      </c>
    </row>
    <row r="449" spans="2:13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 t="shared" si="28"/>
        <v>59.763657683396765</v>
      </c>
      <c r="G449" s="16">
        <f t="shared" si="29"/>
        <v>2.4668766884561246</v>
      </c>
      <c r="H449" s="16">
        <f t="shared" si="30"/>
        <v>7.8146472044439843</v>
      </c>
      <c r="J449" s="16">
        <f>VLOOKUP($C449,'Growth rate'!$B$3:$T$93,3,FALSE)*VLOOKUP($E449,BY_RES_Demand_Drivers!$A$5:$I$100,7,FALSE)</f>
        <v>99.606096138994616</v>
      </c>
      <c r="K449" s="16">
        <f>VLOOKUP($C449,'Growth rate'!$B$3:$T$93,3,FALSE)*VLOOKUP($E449,BY_RES_Demand_Drivers!$A$5:$I$100,8,FALSE)</f>
        <v>4.1114611474268745</v>
      </c>
      <c r="L449" s="16">
        <f>VLOOKUP($C449,'Growth rate'!$B$3:$T$93,3,FALSE)*VLOOKUP($E449,BY_RES_Demand_Drivers!$A$5:$I$100,9,FALSE)</f>
        <v>13.024412007406641</v>
      </c>
      <c r="M449" s="49">
        <f t="shared" si="32"/>
        <v>0.6</v>
      </c>
    </row>
    <row r="450" spans="2:13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 t="shared" si="28"/>
        <v>60.719876206331108</v>
      </c>
      <c r="G450" s="16">
        <f t="shared" si="29"/>
        <v>2.5063467154714227</v>
      </c>
      <c r="H450" s="16">
        <f t="shared" si="30"/>
        <v>7.9396815597150869</v>
      </c>
      <c r="J450" s="16">
        <f>VLOOKUP($C450,'Growth rate'!$B$3:$T$93,3,FALSE)*VLOOKUP($E450,BY_RES_Demand_Drivers!$A$5:$I$100,7,FALSE)</f>
        <v>101.19979367721852</v>
      </c>
      <c r="K450" s="16">
        <f>VLOOKUP($C450,'Growth rate'!$B$3:$T$93,3,FALSE)*VLOOKUP($E450,BY_RES_Demand_Drivers!$A$5:$I$100,8,FALSE)</f>
        <v>4.1772445257857047</v>
      </c>
      <c r="L450" s="16">
        <f>VLOOKUP($C450,'Growth rate'!$B$3:$T$93,3,FALSE)*VLOOKUP($E450,BY_RES_Demand_Drivers!$A$5:$I$100,9,FALSE)</f>
        <v>13.232802599525145</v>
      </c>
      <c r="M450" s="49">
        <f t="shared" si="32"/>
        <v>0.6</v>
      </c>
    </row>
    <row r="451" spans="2:13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 t="shared" si="28"/>
        <v>61.691394225632415</v>
      </c>
      <c r="G451" s="16">
        <f t="shared" si="29"/>
        <v>2.5464482629189655</v>
      </c>
      <c r="H451" s="16">
        <f t="shared" si="30"/>
        <v>8.0667164646705292</v>
      </c>
      <c r="J451" s="16">
        <f>VLOOKUP($C451,'Growth rate'!$B$3:$T$93,3,FALSE)*VLOOKUP($E451,BY_RES_Demand_Drivers!$A$5:$I$100,7,FALSE)</f>
        <v>102.81899037605403</v>
      </c>
      <c r="K451" s="16">
        <f>VLOOKUP($C451,'Growth rate'!$B$3:$T$93,3,FALSE)*VLOOKUP($E451,BY_RES_Demand_Drivers!$A$5:$I$100,8,FALSE)</f>
        <v>4.2440804381982762</v>
      </c>
      <c r="L451" s="16">
        <f>VLOOKUP($C451,'Growth rate'!$B$3:$T$93,3,FALSE)*VLOOKUP($E451,BY_RES_Demand_Drivers!$A$5:$I$100,9,FALSE)</f>
        <v>13.444527441117549</v>
      </c>
      <c r="M451" s="49">
        <f t="shared" si="32"/>
        <v>0.6</v>
      </c>
    </row>
    <row r="452" spans="2:13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 t="shared" si="28"/>
        <v>62.678456533242539</v>
      </c>
      <c r="G452" s="16">
        <f t="shared" si="29"/>
        <v>2.5871914351256691</v>
      </c>
      <c r="H452" s="16">
        <f t="shared" si="30"/>
        <v>8.1957839281052571</v>
      </c>
      <c r="J452" s="16">
        <f>VLOOKUP($C452,'Growth rate'!$B$3:$T$93,3,FALSE)*VLOOKUP($E452,BY_RES_Demand_Drivers!$A$5:$I$100,7,FALSE)</f>
        <v>104.4640942220709</v>
      </c>
      <c r="K452" s="16">
        <f>VLOOKUP($C452,'Growth rate'!$B$3:$T$93,3,FALSE)*VLOOKUP($E452,BY_RES_Demand_Drivers!$A$5:$I$100,8,FALSE)</f>
        <v>4.3119857252094489</v>
      </c>
      <c r="L452" s="16">
        <f>VLOOKUP($C452,'Growth rate'!$B$3:$T$93,3,FALSE)*VLOOKUP($E452,BY_RES_Demand_Drivers!$A$5:$I$100,9,FALSE)</f>
        <v>13.65963988017543</v>
      </c>
      <c r="M452" s="49">
        <f t="shared" si="32"/>
        <v>0.6</v>
      </c>
    </row>
    <row r="453" spans="2:13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 t="shared" ref="F453:F516" si="33">J453*$M453</f>
        <v>63.681311837774416</v>
      </c>
      <c r="G453" s="16">
        <f t="shared" ref="G453:G516" si="34">K453*$M453</f>
        <v>2.6285864980876794</v>
      </c>
      <c r="H453" s="16">
        <f t="shared" ref="H453:H516" si="35">L453*$M453</f>
        <v>8.3269164709549415</v>
      </c>
      <c r="J453" s="16">
        <f>VLOOKUP($C453,'Growth rate'!$B$3:$T$93,3,FALSE)*VLOOKUP($E453,BY_RES_Demand_Drivers!$A$5:$I$100,7,FALSE)</f>
        <v>106.13551972962404</v>
      </c>
      <c r="K453" s="16">
        <f>VLOOKUP($C453,'Growth rate'!$B$3:$T$93,3,FALSE)*VLOOKUP($E453,BY_RES_Demand_Drivers!$A$5:$I$100,8,FALSE)</f>
        <v>4.3809774968127995</v>
      </c>
      <c r="L453" s="16">
        <f>VLOOKUP($C453,'Growth rate'!$B$3:$T$93,3,FALSE)*VLOOKUP($E453,BY_RES_Demand_Drivers!$A$5:$I$100,9,FALSE)</f>
        <v>13.878194118258238</v>
      </c>
      <c r="M453" s="49">
        <f t="shared" si="32"/>
        <v>0.6</v>
      </c>
    </row>
    <row r="454" spans="2:13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 t="shared" si="33"/>
        <v>64.700212827178802</v>
      </c>
      <c r="G454" s="16">
        <f t="shared" si="34"/>
        <v>2.6706438820570826</v>
      </c>
      <c r="H454" s="16">
        <f t="shared" si="35"/>
        <v>8.4601471344902208</v>
      </c>
      <c r="J454" s="16">
        <f>VLOOKUP($C454,'Growth rate'!$B$3:$T$93,3,FALSE)*VLOOKUP($E454,BY_RES_Demand_Drivers!$A$5:$I$100,7,FALSE)</f>
        <v>107.83368804529802</v>
      </c>
      <c r="K454" s="16">
        <f>VLOOKUP($C454,'Growth rate'!$B$3:$T$93,3,FALSE)*VLOOKUP($E454,BY_RES_Demand_Drivers!$A$5:$I$100,8,FALSE)</f>
        <v>4.4510731367618046</v>
      </c>
      <c r="L454" s="16">
        <f>VLOOKUP($C454,'Growth rate'!$B$3:$T$93,3,FALSE)*VLOOKUP($E454,BY_RES_Demand_Drivers!$A$5:$I$100,9,FALSE)</f>
        <v>14.100245224150369</v>
      </c>
      <c r="M454" s="49">
        <f t="shared" si="32"/>
        <v>0.6</v>
      </c>
    </row>
    <row r="455" spans="2:13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 t="shared" si="33"/>
        <v>65.735416232413669</v>
      </c>
      <c r="G455" s="16">
        <f t="shared" si="34"/>
        <v>2.7133741841699961</v>
      </c>
      <c r="H455" s="16">
        <f t="shared" si="35"/>
        <v>8.5955094886420653</v>
      </c>
      <c r="J455" s="16">
        <f>VLOOKUP($C455,'Growth rate'!$B$3:$T$93,3,FALSE)*VLOOKUP($E455,BY_RES_Demand_Drivers!$A$5:$I$100,7,FALSE)</f>
        <v>109.55902705402278</v>
      </c>
      <c r="K455" s="16">
        <f>VLOOKUP($C455,'Growth rate'!$B$3:$T$93,3,FALSE)*VLOOKUP($E455,BY_RES_Demand_Drivers!$A$5:$I$100,8,FALSE)</f>
        <v>4.5222903069499933</v>
      </c>
      <c r="L455" s="16">
        <f>VLOOKUP($C455,'Growth rate'!$B$3:$T$93,3,FALSE)*VLOOKUP($E455,BY_RES_Demand_Drivers!$A$5:$I$100,9,FALSE)</f>
        <v>14.325849147736776</v>
      </c>
      <c r="M455" s="49">
        <f t="shared" si="32"/>
        <v>0.6</v>
      </c>
    </row>
    <row r="456" spans="2:13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 t="shared" si="33"/>
        <v>66.787182892132279</v>
      </c>
      <c r="G456" s="16">
        <f t="shared" si="34"/>
        <v>2.7567881711167161</v>
      </c>
      <c r="H456" s="16">
        <f t="shared" si="35"/>
        <v>8.7330376404603367</v>
      </c>
      <c r="J456" s="16">
        <f>VLOOKUP($C456,'Growth rate'!$B$3:$T$93,3,FALSE)*VLOOKUP($E456,BY_RES_Demand_Drivers!$A$5:$I$100,7,FALSE)</f>
        <v>111.31197148688715</v>
      </c>
      <c r="K456" s="16">
        <f>VLOOKUP($C456,'Growth rate'!$B$3:$T$93,3,FALSE)*VLOOKUP($E456,BY_RES_Demand_Drivers!$A$5:$I$100,8,FALSE)</f>
        <v>4.5946469518611934</v>
      </c>
      <c r="L456" s="16">
        <f>VLOOKUP($C456,'Growth rate'!$B$3:$T$93,3,FALSE)*VLOOKUP($E456,BY_RES_Demand_Drivers!$A$5:$I$100,9,FALSE)</f>
        <v>14.555062734100563</v>
      </c>
      <c r="M456" s="49">
        <f t="shared" si="32"/>
        <v>0.6</v>
      </c>
    </row>
    <row r="457" spans="2:13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 t="shared" si="33"/>
        <v>67.855777818406395</v>
      </c>
      <c r="G457" s="16">
        <f t="shared" si="34"/>
        <v>2.8008967818545831</v>
      </c>
      <c r="H457" s="16">
        <f t="shared" si="35"/>
        <v>8.8727662427077032</v>
      </c>
      <c r="J457" s="16">
        <f>VLOOKUP($C457,'Growth rate'!$B$3:$T$93,3,FALSE)*VLOOKUP($E457,BY_RES_Demand_Drivers!$A$5:$I$100,7,FALSE)</f>
        <v>113.09296303067734</v>
      </c>
      <c r="K457" s="16">
        <f>VLOOKUP($C457,'Growth rate'!$B$3:$T$93,3,FALSE)*VLOOKUP($E457,BY_RES_Demand_Drivers!$A$5:$I$100,8,FALSE)</f>
        <v>4.6681613030909723</v>
      </c>
      <c r="L457" s="16">
        <f>VLOOKUP($C457,'Growth rate'!$B$3:$T$93,3,FALSE)*VLOOKUP($E457,BY_RES_Demand_Drivers!$A$5:$I$100,9,FALSE)</f>
        <v>14.787943737846172</v>
      </c>
      <c r="M457" s="49">
        <f t="shared" si="32"/>
        <v>0.6</v>
      </c>
    </row>
    <row r="458" spans="2:13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 t="shared" si="33"/>
        <v>68.941470263500918</v>
      </c>
      <c r="G458" s="16">
        <f t="shared" si="34"/>
        <v>2.8457111303642568</v>
      </c>
      <c r="H458" s="16">
        <f t="shared" si="35"/>
        <v>9.0147305025910267</v>
      </c>
      <c r="J458" s="16">
        <f>VLOOKUP($C458,'Growth rate'!$B$3:$T$93,3,FALSE)*VLOOKUP($E458,BY_RES_Demand_Drivers!$A$5:$I$100,7,FALSE)</f>
        <v>114.90245043916819</v>
      </c>
      <c r="K458" s="16">
        <f>VLOOKUP($C458,'Growth rate'!$B$3:$T$93,3,FALSE)*VLOOKUP($E458,BY_RES_Demand_Drivers!$A$5:$I$100,8,FALSE)</f>
        <v>4.7428518839404283</v>
      </c>
      <c r="L458" s="16">
        <f>VLOOKUP($C458,'Growth rate'!$B$3:$T$93,3,FALSE)*VLOOKUP($E458,BY_RES_Demand_Drivers!$A$5:$I$100,9,FALSE)</f>
        <v>15.024550837651711</v>
      </c>
      <c r="M458" s="49">
        <f t="shared" si="32"/>
        <v>0.6</v>
      </c>
    </row>
    <row r="459" spans="2:13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 t="shared" si="33"/>
        <v>70.044533787716929</v>
      </c>
      <c r="G459" s="16">
        <f t="shared" si="34"/>
        <v>2.8912425084500852</v>
      </c>
      <c r="H459" s="16">
        <f t="shared" si="35"/>
        <v>9.1589661906324835</v>
      </c>
      <c r="J459" s="16">
        <f>VLOOKUP($C459,'Growth rate'!$B$3:$T$93,3,FALSE)*VLOOKUP($E459,BY_RES_Demand_Drivers!$A$5:$I$100,7,FALSE)</f>
        <v>116.74088964619489</v>
      </c>
      <c r="K459" s="16">
        <f>VLOOKUP($C459,'Growth rate'!$B$3:$T$93,3,FALSE)*VLOOKUP($E459,BY_RES_Demand_Drivers!$A$5:$I$100,8,FALSE)</f>
        <v>4.8187375140834758</v>
      </c>
      <c r="L459" s="16">
        <f>VLOOKUP($C459,'Growth rate'!$B$3:$T$93,3,FALSE)*VLOOKUP($E459,BY_RES_Demand_Drivers!$A$5:$I$100,9,FALSE)</f>
        <v>15.264943651054141</v>
      </c>
      <c r="M459" s="49">
        <f t="shared" si="32"/>
        <v>0.6</v>
      </c>
    </row>
    <row r="460" spans="2:13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 t="shared" si="33"/>
        <v>71.165246328320407</v>
      </c>
      <c r="G460" s="16">
        <f t="shared" si="34"/>
        <v>2.9375023885852865</v>
      </c>
      <c r="H460" s="16">
        <f t="shared" si="35"/>
        <v>9.3055096496826035</v>
      </c>
      <c r="J460" s="16">
        <f>VLOOKUP($C460,'Growth rate'!$B$3:$T$93,3,FALSE)*VLOOKUP($E460,BY_RES_Demand_Drivers!$A$5:$I$100,7,FALSE)</f>
        <v>118.60874388053401</v>
      </c>
      <c r="K460" s="16">
        <f>VLOOKUP($C460,'Growth rate'!$B$3:$T$93,3,FALSE)*VLOOKUP($E460,BY_RES_Demand_Drivers!$A$5:$I$100,8,FALSE)</f>
        <v>4.8958373143088112</v>
      </c>
      <c r="L460" s="16">
        <f>VLOOKUP($C460,'Growth rate'!$B$3:$T$93,3,FALSE)*VLOOKUP($E460,BY_RES_Demand_Drivers!$A$5:$I$100,9,FALSE)</f>
        <v>15.509182749471007</v>
      </c>
      <c r="M460" s="49">
        <f t="shared" si="32"/>
        <v>0.6</v>
      </c>
    </row>
    <row r="461" spans="2:13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 t="shared" si="33"/>
        <v>72.303890269573529</v>
      </c>
      <c r="G461" s="16">
        <f t="shared" si="34"/>
        <v>2.9845024268026514</v>
      </c>
      <c r="H461" s="16">
        <f t="shared" si="35"/>
        <v>9.4543978040775247</v>
      </c>
      <c r="J461" s="16">
        <f>VLOOKUP($C461,'Growth rate'!$B$3:$T$93,3,FALSE)*VLOOKUP($E461,BY_RES_Demand_Drivers!$A$5:$I$100,7,FALSE)</f>
        <v>120.50648378262255</v>
      </c>
      <c r="K461" s="16">
        <f>VLOOKUP($C461,'Growth rate'!$B$3:$T$93,3,FALSE)*VLOOKUP($E461,BY_RES_Demand_Drivers!$A$5:$I$100,8,FALSE)</f>
        <v>4.9741707113377522</v>
      </c>
      <c r="L461" s="16">
        <f>VLOOKUP($C461,'Growth rate'!$B$3:$T$93,3,FALSE)*VLOOKUP($E461,BY_RES_Demand_Drivers!$A$5:$I$100,9,FALSE)</f>
        <v>15.757329673462543</v>
      </c>
      <c r="M461" s="49">
        <f t="shared" si="32"/>
        <v>0.6</v>
      </c>
    </row>
    <row r="462" spans="2:13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 t="shared" si="33"/>
        <v>73.460752513886703</v>
      </c>
      <c r="G462" s="16">
        <f t="shared" si="34"/>
        <v>3.0322544656314934</v>
      </c>
      <c r="H462" s="16">
        <f t="shared" si="35"/>
        <v>9.6056681689427652</v>
      </c>
      <c r="J462" s="16">
        <f>VLOOKUP($C462,'Growth rate'!$B$3:$T$93,3,FALSE)*VLOOKUP($E462,BY_RES_Demand_Drivers!$A$5:$I$100,7,FALSE)</f>
        <v>122.43458752314451</v>
      </c>
      <c r="K462" s="16">
        <f>VLOOKUP($C462,'Growth rate'!$B$3:$T$93,3,FALSE)*VLOOKUP($E462,BY_RES_Demand_Drivers!$A$5:$I$100,8,FALSE)</f>
        <v>5.0537574427191556</v>
      </c>
      <c r="L462" s="16">
        <f>VLOOKUP($C462,'Growth rate'!$B$3:$T$93,3,FALSE)*VLOOKUP($E462,BY_RES_Demand_Drivers!$A$5:$I$100,9,FALSE)</f>
        <v>16.009446948237944</v>
      </c>
      <c r="M462" s="49">
        <f t="shared" si="32"/>
        <v>0.6</v>
      </c>
    </row>
    <row r="463" spans="2:13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 t="shared" si="33"/>
        <v>74.636124554108889</v>
      </c>
      <c r="G463" s="16">
        <f t="shared" si="34"/>
        <v>3.0807705370815976</v>
      </c>
      <c r="H463" s="16">
        <f t="shared" si="35"/>
        <v>9.7593588596458503</v>
      </c>
      <c r="J463" s="16">
        <f>VLOOKUP($C463,'Growth rate'!$B$3:$T$93,3,FALSE)*VLOOKUP($E463,BY_RES_Demand_Drivers!$A$5:$I$100,7,FALSE)</f>
        <v>124.39354092351482</v>
      </c>
      <c r="K463" s="16">
        <f>VLOOKUP($C463,'Growth rate'!$B$3:$T$93,3,FALSE)*VLOOKUP($E463,BY_RES_Demand_Drivers!$A$5:$I$100,8,FALSE)</f>
        <v>5.1346175618026626</v>
      </c>
      <c r="L463" s="16">
        <f>VLOOKUP($C463,'Growth rate'!$B$3:$T$93,3,FALSE)*VLOOKUP($E463,BY_RES_Demand_Drivers!$A$5:$I$100,9,FALSE)</f>
        <v>16.26559809940975</v>
      </c>
      <c r="M463" s="49">
        <f t="shared" si="32"/>
        <v>0.6</v>
      </c>
    </row>
    <row r="464" spans="2:13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 t="shared" si="33"/>
        <v>75.830302546974622</v>
      </c>
      <c r="G464" s="16">
        <f t="shared" si="34"/>
        <v>3.130062865674903</v>
      </c>
      <c r="H464" s="16">
        <f t="shared" si="35"/>
        <v>9.9155086014001839</v>
      </c>
      <c r="J464" s="16">
        <f>VLOOKUP($C464,'Growth rate'!$B$3:$T$93,3,FALSE)*VLOOKUP($E464,BY_RES_Demand_Drivers!$A$5:$I$100,7,FALSE)</f>
        <v>126.38383757829105</v>
      </c>
      <c r="K464" s="16">
        <f>VLOOKUP($C464,'Growth rate'!$B$3:$T$93,3,FALSE)*VLOOKUP($E464,BY_RES_Demand_Drivers!$A$5:$I$100,8,FALSE)</f>
        <v>5.2167714427915053</v>
      </c>
      <c r="L464" s="16">
        <f>VLOOKUP($C464,'Growth rate'!$B$3:$T$93,3,FALSE)*VLOOKUP($E464,BY_RES_Demand_Drivers!$A$5:$I$100,9,FALSE)</f>
        <v>16.525847669000306</v>
      </c>
      <c r="M464" s="49">
        <f t="shared" si="32"/>
        <v>0.6</v>
      </c>
    </row>
    <row r="465" spans="2:13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 t="shared" si="33"/>
        <v>77.043587387726234</v>
      </c>
      <c r="G465" s="16">
        <f t="shared" si="34"/>
        <v>3.1801438715257011</v>
      </c>
      <c r="H465" s="16">
        <f t="shared" si="35"/>
        <v>10.074156739022587</v>
      </c>
      <c r="J465" s="16">
        <f>VLOOKUP($C465,'Growth rate'!$B$3:$T$93,3,FALSE)*VLOOKUP($E465,BY_RES_Demand_Drivers!$A$5:$I$100,7,FALSE)</f>
        <v>128.40597897954373</v>
      </c>
      <c r="K465" s="16">
        <f>VLOOKUP($C465,'Growth rate'!$B$3:$T$93,3,FALSE)*VLOOKUP($E465,BY_RES_Demand_Drivers!$A$5:$I$100,8,FALSE)</f>
        <v>5.300239785876169</v>
      </c>
      <c r="L465" s="16">
        <f>VLOOKUP($C465,'Growth rate'!$B$3:$T$93,3,FALSE)*VLOOKUP($E465,BY_RES_Demand_Drivers!$A$5:$I$100,9,FALSE)</f>
        <v>16.790261231704314</v>
      </c>
      <c r="M465" s="49">
        <f t="shared" si="32"/>
        <v>0.6</v>
      </c>
    </row>
    <row r="466" spans="2:13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 t="shared" si="33"/>
        <v>78.27628478592986</v>
      </c>
      <c r="G466" s="16">
        <f t="shared" si="34"/>
        <v>3.2310261734701125</v>
      </c>
      <c r="H466" s="16">
        <f t="shared" si="35"/>
        <v>10.235343246846947</v>
      </c>
      <c r="J466" s="16">
        <f>VLOOKUP($C466,'Growth rate'!$B$3:$T$93,3,FALSE)*VLOOKUP($E466,BY_RES_Demand_Drivers!$A$5:$I$100,7,FALSE)</f>
        <v>130.46047464321643</v>
      </c>
      <c r="K466" s="16">
        <f>VLOOKUP($C466,'Growth rate'!$B$3:$T$93,3,FALSE)*VLOOKUP($E466,BY_RES_Demand_Drivers!$A$5:$I$100,8,FALSE)</f>
        <v>5.3850436224501879</v>
      </c>
      <c r="L466" s="16">
        <f>VLOOKUP($C466,'Growth rate'!$B$3:$T$93,3,FALSE)*VLOOKUP($E466,BY_RES_Demand_Drivers!$A$5:$I$100,9,FALSE)</f>
        <v>17.05890541141158</v>
      </c>
      <c r="M466" s="49">
        <f t="shared" si="32"/>
        <v>0.6</v>
      </c>
    </row>
    <row r="467" spans="2:13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 t="shared" si="33"/>
        <v>79.528705342504722</v>
      </c>
      <c r="G467" s="16">
        <f t="shared" si="34"/>
        <v>3.2827225922456345</v>
      </c>
      <c r="H467" s="16">
        <f t="shared" si="35"/>
        <v>10.3991087387965</v>
      </c>
      <c r="J467" s="16">
        <f>VLOOKUP($C467,'Growth rate'!$B$3:$T$93,3,FALSE)*VLOOKUP($E467,BY_RES_Demand_Drivers!$A$5:$I$100,7,FALSE)</f>
        <v>132.54784223750787</v>
      </c>
      <c r="K467" s="16">
        <f>VLOOKUP($C467,'Growth rate'!$B$3:$T$93,3,FALSE)*VLOOKUP($E467,BY_RES_Demand_Drivers!$A$5:$I$100,8,FALSE)</f>
        <v>5.4712043204093908</v>
      </c>
      <c r="L467" s="16">
        <f>VLOOKUP($C467,'Growth rate'!$B$3:$T$93,3,FALSE)*VLOOKUP($E467,BY_RES_Demand_Drivers!$A$5:$I$100,9,FALSE)</f>
        <v>17.331847897994166</v>
      </c>
      <c r="M467" s="49">
        <f t="shared" si="32"/>
        <v>0.6</v>
      </c>
    </row>
    <row r="468" spans="2:13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 t="shared" si="33"/>
        <v>80.801164627984804</v>
      </c>
      <c r="G468" s="16">
        <f t="shared" si="34"/>
        <v>3.3352461537215645</v>
      </c>
      <c r="H468" s="16">
        <f t="shared" si="35"/>
        <v>10.565494478617245</v>
      </c>
      <c r="J468" s="16">
        <f>VLOOKUP($C468,'Growth rate'!$B$3:$T$93,3,FALSE)*VLOOKUP($E468,BY_RES_Demand_Drivers!$A$5:$I$100,7,FALSE)</f>
        <v>134.66860771330801</v>
      </c>
      <c r="K468" s="16">
        <f>VLOOKUP($C468,'Growth rate'!$B$3:$T$93,3,FALSE)*VLOOKUP($E468,BY_RES_Demand_Drivers!$A$5:$I$100,8,FALSE)</f>
        <v>5.5587435895359407</v>
      </c>
      <c r="L468" s="16">
        <f>VLOOKUP($C468,'Growth rate'!$B$3:$T$93,3,FALSE)*VLOOKUP($E468,BY_RES_Demand_Drivers!$A$5:$I$100,9,FALSE)</f>
        <v>17.609157464362074</v>
      </c>
      <c r="M468" s="49">
        <f t="shared" si="32"/>
        <v>0.6</v>
      </c>
    </row>
    <row r="469" spans="2:13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 t="shared" si="33"/>
        <v>82.093983262032552</v>
      </c>
      <c r="G469" s="16">
        <f t="shared" si="34"/>
        <v>3.3886100921811093</v>
      </c>
      <c r="H469" s="16">
        <f t="shared" si="35"/>
        <v>10.734542390275118</v>
      </c>
      <c r="J469" s="16">
        <f>VLOOKUP($C469,'Growth rate'!$B$3:$T$93,3,FALSE)*VLOOKUP($E469,BY_RES_Demand_Drivers!$A$5:$I$100,7,FALSE)</f>
        <v>136.82330543672091</v>
      </c>
      <c r="K469" s="16">
        <f>VLOOKUP($C469,'Growth rate'!$B$3:$T$93,3,FALSE)*VLOOKUP($E469,BY_RES_Demand_Drivers!$A$5:$I$100,8,FALSE)</f>
        <v>5.647683486968516</v>
      </c>
      <c r="L469" s="16">
        <f>VLOOKUP($C469,'Growth rate'!$B$3:$T$93,3,FALSE)*VLOOKUP($E469,BY_RES_Demand_Drivers!$A$5:$I$100,9,FALSE)</f>
        <v>17.890903983791866</v>
      </c>
      <c r="M469" s="49">
        <f t="shared" si="32"/>
        <v>0.6</v>
      </c>
    </row>
    <row r="470" spans="2:13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 t="shared" si="33"/>
        <v>83.407486994225067</v>
      </c>
      <c r="G470" s="16">
        <f t="shared" si="34"/>
        <v>3.4428278536560071</v>
      </c>
      <c r="H470" s="16">
        <f t="shared" si="35"/>
        <v>10.906295068519521</v>
      </c>
      <c r="J470" s="16">
        <f>VLOOKUP($C470,'Growth rate'!$B$3:$T$93,3,FALSE)*VLOOKUP($E470,BY_RES_Demand_Drivers!$A$5:$I$100,7,FALSE)</f>
        <v>139.01247832370845</v>
      </c>
      <c r="K470" s="16">
        <f>VLOOKUP($C470,'Growth rate'!$B$3:$T$93,3,FALSE)*VLOOKUP($E470,BY_RES_Demand_Drivers!$A$5:$I$100,8,FALSE)</f>
        <v>5.7380464227600116</v>
      </c>
      <c r="L470" s="16">
        <f>VLOOKUP($C470,'Growth rate'!$B$3:$T$93,3,FALSE)*VLOOKUP($E470,BY_RES_Demand_Drivers!$A$5:$I$100,9,FALSE)</f>
        <v>18.177158447532534</v>
      </c>
      <c r="M470" s="49">
        <f t="shared" si="32"/>
        <v>0.6</v>
      </c>
    </row>
    <row r="471" spans="2:13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 t="shared" si="33"/>
        <v>84.742006786132677</v>
      </c>
      <c r="G471" s="16">
        <f t="shared" si="34"/>
        <v>3.4979130993145033</v>
      </c>
      <c r="H471" s="16">
        <f t="shared" si="35"/>
        <v>11.080795789615832</v>
      </c>
      <c r="J471" s="16">
        <f>VLOOKUP($C471,'Growth rate'!$B$3:$T$93,3,FALSE)*VLOOKUP($E471,BY_RES_Demand_Drivers!$A$5:$I$100,7,FALSE)</f>
        <v>141.23667797688779</v>
      </c>
      <c r="K471" s="16">
        <f>VLOOKUP($C471,'Growth rate'!$B$3:$T$93,3,FALSE)*VLOOKUP($E471,BY_RES_Demand_Drivers!$A$5:$I$100,8,FALSE)</f>
        <v>5.8298551655241724</v>
      </c>
      <c r="L471" s="16">
        <f>VLOOKUP($C471,'Growth rate'!$B$3:$T$93,3,FALSE)*VLOOKUP($E471,BY_RES_Demand_Drivers!$A$5:$I$100,9,FALSE)</f>
        <v>18.467992982693055</v>
      </c>
      <c r="M471" s="49">
        <f t="shared" si="32"/>
        <v>0.6</v>
      </c>
    </row>
    <row r="472" spans="2:13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 t="shared" si="33"/>
        <v>86.097878894710774</v>
      </c>
      <c r="G472" s="16">
        <f t="shared" si="34"/>
        <v>3.5538797089035352</v>
      </c>
      <c r="H472" s="16">
        <f t="shared" si="35"/>
        <v>11.258088522249684</v>
      </c>
      <c r="J472" s="16">
        <f>VLOOKUP($C472,'Growth rate'!$B$3:$T$93,3,FALSE)*VLOOKUP($E472,BY_RES_Demand_Drivers!$A$5:$I$100,7,FALSE)</f>
        <v>143.49646482451797</v>
      </c>
      <c r="K472" s="16">
        <f>VLOOKUP($C472,'Growth rate'!$B$3:$T$93,3,FALSE)*VLOOKUP($E472,BY_RES_Demand_Drivers!$A$5:$I$100,8,FALSE)</f>
        <v>5.9231328481725587</v>
      </c>
      <c r="L472" s="16">
        <f>VLOOKUP($C472,'Growth rate'!$B$3:$T$93,3,FALSE)*VLOOKUP($E472,BY_RES_Demand_Drivers!$A$5:$I$100,9,FALSE)</f>
        <v>18.763480870416142</v>
      </c>
      <c r="M472" s="49">
        <f t="shared" si="32"/>
        <v>0.6</v>
      </c>
    </row>
    <row r="473" spans="2:13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 t="shared" si="33"/>
        <v>87.47544495702617</v>
      </c>
      <c r="G473" s="16">
        <f t="shared" si="34"/>
        <v>3.6107417842459917</v>
      </c>
      <c r="H473" s="16">
        <f t="shared" si="35"/>
        <v>11.43821793860568</v>
      </c>
      <c r="J473" s="16">
        <f>VLOOKUP($C473,'Growth rate'!$B$3:$T$93,3,FALSE)*VLOOKUP($E473,BY_RES_Demand_Drivers!$A$5:$I$100,7,FALSE)</f>
        <v>145.79240826171028</v>
      </c>
      <c r="K473" s="16">
        <f>VLOOKUP($C473,'Growth rate'!$B$3:$T$93,3,FALSE)*VLOOKUP($E473,BY_RES_Demand_Drivers!$A$5:$I$100,8,FALSE)</f>
        <v>6.0179029737433201</v>
      </c>
      <c r="L473" s="16">
        <f>VLOOKUP($C473,'Growth rate'!$B$3:$T$93,3,FALSE)*VLOOKUP($E473,BY_RES_Demand_Drivers!$A$5:$I$100,9,FALSE)</f>
        <v>19.063696564342802</v>
      </c>
      <c r="M473" s="49">
        <f t="shared" si="32"/>
        <v>0.6</v>
      </c>
    </row>
    <row r="474" spans="2:13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 t="shared" si="33"/>
        <v>88.875052076338591</v>
      </c>
      <c r="G474" s="16">
        <f t="shared" si="34"/>
        <v>3.6685136527939277</v>
      </c>
      <c r="H474" s="16">
        <f t="shared" si="35"/>
        <v>11.621229425623373</v>
      </c>
      <c r="J474" s="16">
        <f>VLOOKUP($C474,'Growth rate'!$B$3:$T$93,3,FALSE)*VLOOKUP($E474,BY_RES_Demand_Drivers!$A$5:$I$100,7,FALSE)</f>
        <v>148.12508679389765</v>
      </c>
      <c r="K474" s="16">
        <f>VLOOKUP($C474,'Growth rate'!$B$3:$T$93,3,FALSE)*VLOOKUP($E474,BY_RES_Demand_Drivers!$A$5:$I$100,8,FALSE)</f>
        <v>6.1141894213232133</v>
      </c>
      <c r="L474" s="16">
        <f>VLOOKUP($C474,'Growth rate'!$B$3:$T$93,3,FALSE)*VLOOKUP($E474,BY_RES_Demand_Drivers!$A$5:$I$100,9,FALSE)</f>
        <v>19.368715709372289</v>
      </c>
      <c r="M474" s="49">
        <f t="shared" si="32"/>
        <v>0.6</v>
      </c>
    </row>
    <row r="475" spans="2:13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 t="shared" si="33"/>
        <v>90.297052909560009</v>
      </c>
      <c r="G475" s="16">
        <f t="shared" si="34"/>
        <v>3.7272098712386308</v>
      </c>
      <c r="H475" s="16">
        <f t="shared" si="35"/>
        <v>11.807169096433347</v>
      </c>
      <c r="J475" s="16">
        <f>VLOOKUP($C475,'Growth rate'!$B$3:$T$93,3,FALSE)*VLOOKUP($E475,BY_RES_Demand_Drivers!$A$5:$I$100,7,FALSE)</f>
        <v>150.49508818260003</v>
      </c>
      <c r="K475" s="16">
        <f>VLOOKUP($C475,'Growth rate'!$B$3:$T$93,3,FALSE)*VLOOKUP($E475,BY_RES_Demand_Drivers!$A$5:$I$100,8,FALSE)</f>
        <v>6.2120164520643852</v>
      </c>
      <c r="L475" s="16">
        <f>VLOOKUP($C475,'Growth rate'!$B$3:$T$93,3,FALSE)*VLOOKUP($E475,BY_RES_Demand_Drivers!$A$5:$I$100,9,FALSE)</f>
        <v>19.678615160722245</v>
      </c>
      <c r="M475" s="49">
        <f t="shared" si="32"/>
        <v>0.6</v>
      </c>
    </row>
    <row r="476" spans="2:13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 t="shared" si="33"/>
        <v>91.741805756112981</v>
      </c>
      <c r="G476" s="16">
        <f t="shared" si="34"/>
        <v>3.7868452291784491</v>
      </c>
      <c r="H476" s="16">
        <f t="shared" si="35"/>
        <v>11.99608380197628</v>
      </c>
      <c r="J476" s="16">
        <f>VLOOKUP($C476,'Growth rate'!$B$3:$T$93,3,FALSE)*VLOOKUP($E476,BY_RES_Demand_Drivers!$A$5:$I$100,7,FALSE)</f>
        <v>152.90300959352163</v>
      </c>
      <c r="K476" s="16">
        <f>VLOOKUP($C476,'Growth rate'!$B$3:$T$93,3,FALSE)*VLOOKUP($E476,BY_RES_Demand_Drivers!$A$5:$I$100,8,FALSE)</f>
        <v>6.3114087152974152</v>
      </c>
      <c r="L476" s="16">
        <f>VLOOKUP($C476,'Growth rate'!$B$3:$T$93,3,FALSE)*VLOOKUP($E476,BY_RES_Demand_Drivers!$A$5:$I$100,9,FALSE)</f>
        <v>19.993473003293801</v>
      </c>
      <c r="M476" s="49">
        <f t="shared" si="32"/>
        <v>0.6</v>
      </c>
    </row>
    <row r="477" spans="2:13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 t="shared" si="33"/>
        <v>93.209674648210793</v>
      </c>
      <c r="G477" s="16">
        <f t="shared" si="34"/>
        <v>3.8474347528453046</v>
      </c>
      <c r="H477" s="16">
        <f t="shared" si="35"/>
        <v>12.188021142807903</v>
      </c>
      <c r="J477" s="16">
        <f>VLOOKUP($C477,'Growth rate'!$B$3:$T$93,3,FALSE)*VLOOKUP($E477,BY_RES_Demand_Drivers!$A$5:$I$100,7,FALSE)</f>
        <v>155.34945774701799</v>
      </c>
      <c r="K477" s="16">
        <f>VLOOKUP($C477,'Growth rate'!$B$3:$T$93,3,FALSE)*VLOOKUP($E477,BY_RES_Demand_Drivers!$A$5:$I$100,8,FALSE)</f>
        <v>6.4123912547421744</v>
      </c>
      <c r="L477" s="16">
        <f>VLOOKUP($C477,'Growth rate'!$B$3:$T$93,3,FALSE)*VLOOKUP($E477,BY_RES_Demand_Drivers!$A$5:$I$100,9,FALSE)</f>
        <v>20.313368571346505</v>
      </c>
      <c r="M477" s="49">
        <f t="shared" si="32"/>
        <v>0.6</v>
      </c>
    </row>
    <row r="478" spans="2:13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 t="shared" si="33"/>
        <v>94.701029442582168</v>
      </c>
      <c r="G478" s="16">
        <f t="shared" si="34"/>
        <v>3.9089937088908293</v>
      </c>
      <c r="H478" s="16">
        <f t="shared" si="35"/>
        <v>12.383029481092828</v>
      </c>
      <c r="J478" s="16">
        <f>VLOOKUP($C478,'Growth rate'!$B$3:$T$93,3,FALSE)*VLOOKUP($E478,BY_RES_Demand_Drivers!$A$5:$I$100,7,FALSE)</f>
        <v>157.83504907097029</v>
      </c>
      <c r="K478" s="16">
        <f>VLOOKUP($C478,'Growth rate'!$B$3:$T$93,3,FALSE)*VLOOKUP($E478,BY_RES_Demand_Drivers!$A$5:$I$100,8,FALSE)</f>
        <v>6.5149895148180494</v>
      </c>
      <c r="L478" s="16">
        <f>VLOOKUP($C478,'Growth rate'!$B$3:$T$93,3,FALSE)*VLOOKUP($E478,BY_RES_Demand_Drivers!$A$5:$I$100,9,FALSE)</f>
        <v>20.638382468488047</v>
      </c>
      <c r="M478" s="49">
        <f t="shared" si="32"/>
        <v>0.6</v>
      </c>
    </row>
    <row r="479" spans="2:13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 t="shared" si="33"/>
        <v>96.216245913663485</v>
      </c>
      <c r="G479" s="16">
        <f t="shared" si="34"/>
        <v>3.9715376082330827</v>
      </c>
      <c r="H479" s="16">
        <f t="shared" si="35"/>
        <v>12.581157952790313</v>
      </c>
      <c r="J479" s="16">
        <f>VLOOKUP($C479,'Growth rate'!$B$3:$T$93,3,FALSE)*VLOOKUP($E479,BY_RES_Demand_Drivers!$A$5:$I$100,7,FALSE)</f>
        <v>160.3604098561058</v>
      </c>
      <c r="K479" s="16">
        <f>VLOOKUP($C479,'Growth rate'!$B$3:$T$93,3,FALSE)*VLOOKUP($E479,BY_RES_Demand_Drivers!$A$5:$I$100,8,FALSE)</f>
        <v>6.6192293470551382</v>
      </c>
      <c r="L479" s="16">
        <f>VLOOKUP($C479,'Growth rate'!$B$3:$T$93,3,FALSE)*VLOOKUP($E479,BY_RES_Demand_Drivers!$A$5:$I$100,9,FALSE)</f>
        <v>20.968596587983857</v>
      </c>
      <c r="M479" s="49">
        <f t="shared" si="32"/>
        <v>0.6</v>
      </c>
    </row>
    <row r="480" spans="2:13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 t="shared" si="33"/>
        <v>97.755705848282105</v>
      </c>
      <c r="G480" s="16">
        <f t="shared" si="34"/>
        <v>4.0350822099648127</v>
      </c>
      <c r="H480" s="16">
        <f t="shared" si="35"/>
        <v>12.782456480034961</v>
      </c>
      <c r="J480" s="16">
        <f>VLOOKUP($C480,'Growth rate'!$B$3:$T$93,3,FALSE)*VLOOKUP($E480,BY_RES_Demand_Drivers!$A$5:$I$100,7,FALSE)</f>
        <v>162.92617641380352</v>
      </c>
      <c r="K480" s="16">
        <f>VLOOKUP($C480,'Growth rate'!$B$3:$T$93,3,FALSE)*VLOOKUP($E480,BY_RES_Demand_Drivers!$A$5:$I$100,8,FALSE)</f>
        <v>6.7251370166080209</v>
      </c>
      <c r="L480" s="16">
        <f>VLOOKUP($C480,'Growth rate'!$B$3:$T$93,3,FALSE)*VLOOKUP($E480,BY_RES_Demand_Drivers!$A$5:$I$100,9,FALSE)</f>
        <v>21.304094133391601</v>
      </c>
      <c r="M480" s="49">
        <f t="shared" si="32"/>
        <v>0.6</v>
      </c>
    </row>
    <row r="481" spans="2:13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 t="shared" si="33"/>
        <v>99.319797141854622</v>
      </c>
      <c r="G481" s="16">
        <f t="shared" si="34"/>
        <v>4.0996435253242494</v>
      </c>
      <c r="H481" s="16">
        <f t="shared" si="35"/>
        <v>12.98697578371552</v>
      </c>
      <c r="J481" s="16">
        <f>VLOOKUP($C481,'Growth rate'!$B$3:$T$93,3,FALSE)*VLOOKUP($E481,BY_RES_Demand_Drivers!$A$5:$I$100,7,FALSE)</f>
        <v>165.53299523642437</v>
      </c>
      <c r="K481" s="16">
        <f>VLOOKUP($C481,'Growth rate'!$B$3:$T$93,3,FALSE)*VLOOKUP($E481,BY_RES_Demand_Drivers!$A$5:$I$100,8,FALSE)</f>
        <v>6.8327392088737495</v>
      </c>
      <c r="L481" s="16">
        <f>VLOOKUP($C481,'Growth rate'!$B$3:$T$93,3,FALSE)*VLOOKUP($E481,BY_RES_Demand_Drivers!$A$5:$I$100,9,FALSE)</f>
        <v>21.644959639525869</v>
      </c>
      <c r="M481" s="49">
        <f t="shared" si="32"/>
        <v>0.6</v>
      </c>
    </row>
    <row r="482" spans="2:13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 t="shared" si="33"/>
        <v>100.9089138961243</v>
      </c>
      <c r="G482" s="16">
        <f t="shared" si="34"/>
        <v>4.1652378217294377</v>
      </c>
      <c r="H482" s="16">
        <f t="shared" si="35"/>
        <v>13.194767396254969</v>
      </c>
      <c r="J482" s="16">
        <f>VLOOKUP($C482,'Growth rate'!$B$3:$T$93,3,FALSE)*VLOOKUP($E482,BY_RES_Demand_Drivers!$A$5:$I$100,7,FALSE)</f>
        <v>168.18152316020718</v>
      </c>
      <c r="K482" s="16">
        <f>VLOOKUP($C482,'Growth rate'!$B$3:$T$93,3,FALSE)*VLOOKUP($E482,BY_RES_Demand_Drivers!$A$5:$I$100,8,FALSE)</f>
        <v>6.9420630362157301</v>
      </c>
      <c r="L482" s="16">
        <f>VLOOKUP($C482,'Growth rate'!$B$3:$T$93,3,FALSE)*VLOOKUP($E482,BY_RES_Demand_Drivers!$A$5:$I$100,9,FALSE)</f>
        <v>21.991278993758282</v>
      </c>
      <c r="M482" s="49">
        <f t="shared" si="32"/>
        <v>0.6</v>
      </c>
    </row>
    <row r="483" spans="2:13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 t="shared" si="33"/>
        <v>102.5234565184623</v>
      </c>
      <c r="G483" s="16">
        <f t="shared" si="34"/>
        <v>4.2318816268771089</v>
      </c>
      <c r="H483" s="16">
        <f t="shared" si="35"/>
        <v>13.405883674595049</v>
      </c>
      <c r="J483" s="16">
        <f>VLOOKUP($C483,'Growth rate'!$B$3:$T$93,3,FALSE)*VLOOKUP($E483,BY_RES_Demand_Drivers!$A$5:$I$100,7,FALSE)</f>
        <v>170.87242753077049</v>
      </c>
      <c r="K483" s="16">
        <f>VLOOKUP($C483,'Growth rate'!$B$3:$T$93,3,FALSE)*VLOOKUP($E483,BY_RES_Demand_Drivers!$A$5:$I$100,8,FALSE)</f>
        <v>7.0531360447951821</v>
      </c>
      <c r="L483" s="16">
        <f>VLOOKUP($C483,'Growth rate'!$B$3:$T$93,3,FALSE)*VLOOKUP($E483,BY_RES_Demand_Drivers!$A$5:$I$100,9,FALSE)</f>
        <v>22.343139457658417</v>
      </c>
      <c r="M483" s="49">
        <f t="shared" si="32"/>
        <v>0.6</v>
      </c>
    </row>
    <row r="484" spans="2:13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 t="shared" si="33"/>
        <v>104.1638318227577</v>
      </c>
      <c r="G484" s="16">
        <f t="shared" si="34"/>
        <v>4.2995917329071425</v>
      </c>
      <c r="H484" s="16">
        <f t="shared" si="35"/>
        <v>13.62037781338857</v>
      </c>
      <c r="J484" s="16">
        <f>VLOOKUP($C484,'Growth rate'!$B$3:$T$93,3,FALSE)*VLOOKUP($E484,BY_RES_Demand_Drivers!$A$5:$I$100,7,FALSE)</f>
        <v>173.60638637126283</v>
      </c>
      <c r="K484" s="16">
        <f>VLOOKUP($C484,'Growth rate'!$B$3:$T$93,3,FALSE)*VLOOKUP($E484,BY_RES_Demand_Drivers!$A$5:$I$100,8,FALSE)</f>
        <v>7.165986221511905</v>
      </c>
      <c r="L484" s="16">
        <f>VLOOKUP($C484,'Growth rate'!$B$3:$T$93,3,FALSE)*VLOOKUP($E484,BY_RES_Demand_Drivers!$A$5:$I$100,9,FALSE)</f>
        <v>22.70062968898095</v>
      </c>
      <c r="M484" s="49">
        <f t="shared" si="32"/>
        <v>0.6</v>
      </c>
    </row>
    <row r="485" spans="2:13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 t="shared" si="33"/>
        <v>105.83045313192183</v>
      </c>
      <c r="G485" s="16">
        <f t="shared" si="34"/>
        <v>4.3683852006336572</v>
      </c>
      <c r="H485" s="16">
        <f t="shared" si="35"/>
        <v>13.838303858402787</v>
      </c>
      <c r="J485" s="16">
        <f>VLOOKUP($C485,'Growth rate'!$B$3:$T$93,3,FALSE)*VLOOKUP($E485,BY_RES_Demand_Drivers!$A$5:$I$100,7,FALSE)</f>
        <v>176.38408855320304</v>
      </c>
      <c r="K485" s="16">
        <f>VLOOKUP($C485,'Growth rate'!$B$3:$T$93,3,FALSE)*VLOOKUP($E485,BY_RES_Demand_Drivers!$A$5:$I$100,8,FALSE)</f>
        <v>7.280642001056095</v>
      </c>
      <c r="L485" s="16">
        <f>VLOOKUP($C485,'Growth rate'!$B$3:$T$93,3,FALSE)*VLOOKUP($E485,BY_RES_Demand_Drivers!$A$5:$I$100,9,FALSE)</f>
        <v>23.063839764004644</v>
      </c>
      <c r="M485" s="49">
        <f t="shared" ref="M485:M501" si="36">M403</f>
        <v>0.6</v>
      </c>
    </row>
    <row r="486" spans="2:13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 t="shared" si="33"/>
        <v>107.52374038203257</v>
      </c>
      <c r="G486" s="16">
        <f t="shared" si="34"/>
        <v>4.4382793638437956</v>
      </c>
      <c r="H486" s="16">
        <f t="shared" si="35"/>
        <v>14.059716720137233</v>
      </c>
      <c r="J486" s="16">
        <f>VLOOKUP($C486,'Growth rate'!$B$3:$T$93,3,FALSE)*VLOOKUP($E486,BY_RES_Demand_Drivers!$A$5:$I$100,7,FALSE)</f>
        <v>179.20623397005429</v>
      </c>
      <c r="K486" s="16">
        <f>VLOOKUP($C486,'Growth rate'!$B$3:$T$93,3,FALSE)*VLOOKUP($E486,BY_RES_Demand_Drivers!$A$5:$I$100,8,FALSE)</f>
        <v>7.3971322730729936</v>
      </c>
      <c r="L486" s="16">
        <f>VLOOKUP($C486,'Growth rate'!$B$3:$T$93,3,FALSE)*VLOOKUP($E486,BY_RES_Demand_Drivers!$A$5:$I$100,9,FALSE)</f>
        <v>23.432861200228722</v>
      </c>
      <c r="M486" s="49">
        <f t="shared" si="36"/>
        <v>0.6</v>
      </c>
    </row>
    <row r="487" spans="2:13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 t="shared" si="33"/>
        <v>109.24412022814509</v>
      </c>
      <c r="G487" s="16">
        <f t="shared" si="34"/>
        <v>4.509291833665297</v>
      </c>
      <c r="H487" s="16">
        <f t="shared" si="35"/>
        <v>14.28467218765943</v>
      </c>
      <c r="J487" s="16">
        <f>VLOOKUP($C487,'Growth rate'!$B$3:$T$93,3,FALSE)*VLOOKUP($E487,BY_RES_Demand_Drivers!$A$5:$I$100,7,FALSE)</f>
        <v>182.07353371357516</v>
      </c>
      <c r="K487" s="16">
        <f>VLOOKUP($C487,'Growth rate'!$B$3:$T$93,3,FALSE)*VLOOKUP($E487,BY_RES_Demand_Drivers!$A$5:$I$100,8,FALSE)</f>
        <v>7.5154863894421622</v>
      </c>
      <c r="L487" s="16">
        <f>VLOOKUP($C487,'Growth rate'!$B$3:$T$93,3,FALSE)*VLOOKUP($E487,BY_RES_Demand_Drivers!$A$5:$I$100,9,FALSE)</f>
        <v>23.807786979432382</v>
      </c>
      <c r="M487" s="49">
        <f t="shared" si="36"/>
        <v>0.6</v>
      </c>
    </row>
    <row r="488" spans="2:13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 t="shared" si="33"/>
        <v>110.99202615179543</v>
      </c>
      <c r="G488" s="16">
        <f t="shared" si="34"/>
        <v>4.5814405030039422</v>
      </c>
      <c r="H488" s="16">
        <f t="shared" si="35"/>
        <v>14.51322694266198</v>
      </c>
      <c r="J488" s="16">
        <f>VLOOKUP($C488,'Growth rate'!$B$3:$T$93,3,FALSE)*VLOOKUP($E488,BY_RES_Demand_Drivers!$A$5:$I$100,7,FALSE)</f>
        <v>184.9867102529924</v>
      </c>
      <c r="K488" s="16">
        <f>VLOOKUP($C488,'Growth rate'!$B$3:$T$93,3,FALSE)*VLOOKUP($E488,BY_RES_Demand_Drivers!$A$5:$I$100,8,FALSE)</f>
        <v>7.6357341716732368</v>
      </c>
      <c r="L488" s="16">
        <f>VLOOKUP($C488,'Growth rate'!$B$3:$T$93,3,FALSE)*VLOOKUP($E488,BY_RES_Demand_Drivers!$A$5:$I$100,9,FALSE)</f>
        <v>24.188711571103301</v>
      </c>
      <c r="M488" s="49">
        <f t="shared" si="36"/>
        <v>0.6</v>
      </c>
    </row>
    <row r="489" spans="2:13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 t="shared" si="33"/>
        <v>112.76789857022416</v>
      </c>
      <c r="G489" s="16">
        <f t="shared" si="34"/>
        <v>4.6547435510520057</v>
      </c>
      <c r="H489" s="16">
        <f t="shared" si="35"/>
        <v>14.745438573744574</v>
      </c>
      <c r="J489" s="16">
        <f>VLOOKUP($C489,'Growth rate'!$B$3:$T$93,3,FALSE)*VLOOKUP($E489,BY_RES_Demand_Drivers!$A$5:$I$100,7,FALSE)</f>
        <v>187.94649761704028</v>
      </c>
      <c r="K489" s="16">
        <f>VLOOKUP($C489,'Growth rate'!$B$3:$T$93,3,FALSE)*VLOOKUP($E489,BY_RES_Demand_Drivers!$A$5:$I$100,8,FALSE)</f>
        <v>7.7579059184200094</v>
      </c>
      <c r="L489" s="16">
        <f>VLOOKUP($C489,'Growth rate'!$B$3:$T$93,3,FALSE)*VLOOKUP($E489,BY_RES_Demand_Drivers!$A$5:$I$100,9,FALSE)</f>
        <v>24.575730956240957</v>
      </c>
      <c r="M489" s="49">
        <f t="shared" si="36"/>
        <v>0.6</v>
      </c>
    </row>
    <row r="490" spans="2:13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 t="shared" si="33"/>
        <v>114.57218494734776</v>
      </c>
      <c r="G490" s="16">
        <f t="shared" si="34"/>
        <v>4.7292194478688376</v>
      </c>
      <c r="H490" s="16">
        <f t="shared" si="35"/>
        <v>14.981365590924488</v>
      </c>
      <c r="J490" s="16">
        <f>VLOOKUP($C490,'Growth rate'!$B$3:$T$93,3,FALSE)*VLOOKUP($E490,BY_RES_Demand_Drivers!$A$5:$I$100,7,FALSE)</f>
        <v>190.95364157891294</v>
      </c>
      <c r="K490" s="16">
        <f>VLOOKUP($C490,'Growth rate'!$B$3:$T$93,3,FALSE)*VLOOKUP($E490,BY_RES_Demand_Drivers!$A$5:$I$100,8,FALSE)</f>
        <v>7.8820324131147297</v>
      </c>
      <c r="L490" s="16">
        <f>VLOOKUP($C490,'Growth rate'!$B$3:$T$93,3,FALSE)*VLOOKUP($E490,BY_RES_Demand_Drivers!$A$5:$I$100,9,FALSE)</f>
        <v>24.968942651540814</v>
      </c>
      <c r="M490" s="49">
        <f t="shared" si="36"/>
        <v>0.6</v>
      </c>
    </row>
    <row r="491" spans="2:13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 t="shared" si="33"/>
        <v>116.40533990650532</v>
      </c>
      <c r="G491" s="16">
        <f t="shared" si="34"/>
        <v>4.8048869590347394</v>
      </c>
      <c r="H491" s="16">
        <f t="shared" si="35"/>
        <v>15.221067440379279</v>
      </c>
      <c r="J491" s="16">
        <f>VLOOKUP($C491,'Growth rate'!$B$3:$T$93,3,FALSE)*VLOOKUP($E491,BY_RES_Demand_Drivers!$A$5:$I$100,7,FALSE)</f>
        <v>194.00889984417555</v>
      </c>
      <c r="K491" s="16">
        <f>VLOOKUP($C491,'Growth rate'!$B$3:$T$93,3,FALSE)*VLOOKUP($E491,BY_RES_Demand_Drivers!$A$5:$I$100,8,FALSE)</f>
        <v>8.0081449317245657</v>
      </c>
      <c r="L491" s="16">
        <f>VLOOKUP($C491,'Growth rate'!$B$3:$T$93,3,FALSE)*VLOOKUP($E491,BY_RES_Demand_Drivers!$A$5:$I$100,9,FALSE)</f>
        <v>25.368445733965466</v>
      </c>
      <c r="M491" s="49">
        <f t="shared" si="36"/>
        <v>0.6</v>
      </c>
    </row>
    <row r="492" spans="2:13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 t="shared" si="33"/>
        <v>118.2678253450094</v>
      </c>
      <c r="G492" s="16">
        <f t="shared" si="34"/>
        <v>4.8817651503792945</v>
      </c>
      <c r="H492" s="16">
        <f t="shared" si="35"/>
        <v>15.464604519425349</v>
      </c>
      <c r="J492" s="16">
        <f>VLOOKUP($C492,'Growth rate'!$B$3:$T$93,3,FALSE)*VLOOKUP($E492,BY_RES_Demand_Drivers!$A$5:$I$100,7,FALSE)</f>
        <v>197.11304224168234</v>
      </c>
      <c r="K492" s="16">
        <f>VLOOKUP($C492,'Growth rate'!$B$3:$T$93,3,FALSE)*VLOOKUP($E492,BY_RES_Demand_Drivers!$A$5:$I$100,8,FALSE)</f>
        <v>8.1362752506321581</v>
      </c>
      <c r="L492" s="16">
        <f>VLOOKUP($C492,'Growth rate'!$B$3:$T$93,3,FALSE)*VLOOKUP($E492,BY_RES_Demand_Drivers!$A$5:$I$100,9,FALSE)</f>
        <v>25.774340865708915</v>
      </c>
      <c r="M492" s="49">
        <f t="shared" si="36"/>
        <v>0.6</v>
      </c>
    </row>
    <row r="493" spans="2:13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 t="shared" si="33"/>
        <v>120.16011055052954</v>
      </c>
      <c r="G493" s="16">
        <f t="shared" si="34"/>
        <v>4.9598733927853642</v>
      </c>
      <c r="H493" s="16">
        <f t="shared" si="35"/>
        <v>15.712038191736152</v>
      </c>
      <c r="J493" s="16">
        <f>VLOOKUP($C493,'Growth rate'!$B$3:$T$93,3,FALSE)*VLOOKUP($E493,BY_RES_Demand_Drivers!$A$5:$I$100,7,FALSE)</f>
        <v>200.26685091754925</v>
      </c>
      <c r="K493" s="16">
        <f>VLOOKUP($C493,'Growth rate'!$B$3:$T$93,3,FALSE)*VLOOKUP($E493,BY_RES_Demand_Drivers!$A$5:$I$100,8,FALSE)</f>
        <v>8.2664556546422734</v>
      </c>
      <c r="L493" s="16">
        <f>VLOOKUP($C493,'Growth rate'!$B$3:$T$93,3,FALSE)*VLOOKUP($E493,BY_RES_Demand_Drivers!$A$5:$I$100,9,FALSE)</f>
        <v>26.186730319560255</v>
      </c>
      <c r="M493" s="49">
        <f t="shared" si="36"/>
        <v>0.6</v>
      </c>
    </row>
    <row r="494" spans="2:13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 t="shared" si="33"/>
        <v>122.08267231933803</v>
      </c>
      <c r="G494" s="16">
        <f t="shared" si="34"/>
        <v>5.0392313670699291</v>
      </c>
      <c r="H494" s="16">
        <f t="shared" si="35"/>
        <v>15.963430802803932</v>
      </c>
      <c r="J494" s="16">
        <f>VLOOKUP($C494,'Growth rate'!$B$3:$T$93,3,FALSE)*VLOOKUP($E494,BY_RES_Demand_Drivers!$A$5:$I$100,7,FALSE)</f>
        <v>203.47112053223006</v>
      </c>
      <c r="K494" s="16">
        <f>VLOOKUP($C494,'Growth rate'!$B$3:$T$93,3,FALSE)*VLOOKUP($E494,BY_RES_Demand_Drivers!$A$5:$I$100,8,FALSE)</f>
        <v>8.3987189451165492</v>
      </c>
      <c r="L494" s="16">
        <f>VLOOKUP($C494,'Growth rate'!$B$3:$T$93,3,FALSE)*VLOOKUP($E494,BY_RES_Demand_Drivers!$A$5:$I$100,9,FALSE)</f>
        <v>26.605718004673221</v>
      </c>
      <c r="M494" s="49">
        <f t="shared" si="36"/>
        <v>0.6</v>
      </c>
    </row>
    <row r="495" spans="2:13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 t="shared" si="33"/>
        <v>124.03599507644743</v>
      </c>
      <c r="G495" s="16">
        <f t="shared" si="34"/>
        <v>5.1198590689430485</v>
      </c>
      <c r="H495" s="16">
        <f t="shared" si="35"/>
        <v>16.218845695648795</v>
      </c>
      <c r="J495" s="16">
        <f>VLOOKUP($C495,'Growth rate'!$B$3:$T$93,3,FALSE)*VLOOKUP($E495,BY_RES_Demand_Drivers!$A$5:$I$100,7,FALSE)</f>
        <v>206.72665846074574</v>
      </c>
      <c r="K495" s="16">
        <f>VLOOKUP($C495,'Growth rate'!$B$3:$T$93,3,FALSE)*VLOOKUP($E495,BY_RES_Demand_Drivers!$A$5:$I$100,8,FALSE)</f>
        <v>8.5330984482384142</v>
      </c>
      <c r="L495" s="16">
        <f>VLOOKUP($C495,'Growth rate'!$B$3:$T$93,3,FALSE)*VLOOKUP($E495,BY_RES_Demand_Drivers!$A$5:$I$100,9,FALSE)</f>
        <v>27.031409492747994</v>
      </c>
      <c r="M495" s="49">
        <f t="shared" si="36"/>
        <v>0.6</v>
      </c>
    </row>
    <row r="496" spans="2:13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 t="shared" si="33"/>
        <v>49.657910149698999</v>
      </c>
      <c r="G496" s="16">
        <f t="shared" si="34"/>
        <v>0.65758864609566403</v>
      </c>
      <c r="H496" s="16">
        <f t="shared" si="35"/>
        <v>2.0800867926989701</v>
      </c>
      <c r="J496" s="16">
        <f>VLOOKUP($C496,'Growth rate'!$B$3:$T$93,3,FALSE)*VLOOKUP($E496,BY_RES_Demand_Drivers!$A$5:$I$100,7,FALSE)</f>
        <v>49.657910149698999</v>
      </c>
      <c r="K496" s="16">
        <f>VLOOKUP($C496,'Growth rate'!$B$3:$T$93,3,FALSE)*VLOOKUP($E496,BY_RES_Demand_Drivers!$A$5:$I$100,8,FALSE)</f>
        <v>0.65758864609566403</v>
      </c>
      <c r="L496" s="16">
        <f>VLOOKUP($C496,'Growth rate'!$B$3:$T$93,3,FALSE)*VLOOKUP($E496,BY_RES_Demand_Drivers!$A$5:$I$100,9,FALSE)</f>
        <v>2.0800867926989701</v>
      </c>
      <c r="M496" s="49">
        <f t="shared" si="36"/>
        <v>1</v>
      </c>
    </row>
    <row r="497" spans="2:13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 t="shared" si="33"/>
        <v>43.91939649880004</v>
      </c>
      <c r="G497" s="16">
        <f t="shared" si="34"/>
        <v>0.58159709890972178</v>
      </c>
      <c r="H497" s="16">
        <f t="shared" si="35"/>
        <v>1.8397100547538268</v>
      </c>
      <c r="J497" s="16">
        <f>VLOOKUP($C497,'Growth rate'!$B$3:$T$93,3,FALSE)*VLOOKUP($E497,BY_RES_Demand_Drivers!$A$5:$I$100,7,FALSE)</f>
        <v>43.91939649880004</v>
      </c>
      <c r="K497" s="16">
        <f>VLOOKUP($C497,'Growth rate'!$B$3:$T$93,3,FALSE)*VLOOKUP($E497,BY_RES_Demand_Drivers!$A$5:$I$100,8,FALSE)</f>
        <v>0.58159709890972178</v>
      </c>
      <c r="L497" s="16">
        <f>VLOOKUP($C497,'Growth rate'!$B$3:$T$93,3,FALSE)*VLOOKUP($E497,BY_RES_Demand_Drivers!$A$5:$I$100,9,FALSE)</f>
        <v>1.8397100547538268</v>
      </c>
      <c r="M497" s="49">
        <f t="shared" si="36"/>
        <v>1</v>
      </c>
    </row>
    <row r="498" spans="2:13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 t="shared" si="33"/>
        <v>44.622106842780845</v>
      </c>
      <c r="G498" s="16">
        <f t="shared" si="34"/>
        <v>0.59090265249227736</v>
      </c>
      <c r="H498" s="16">
        <f t="shared" si="35"/>
        <v>1.8691454156298881</v>
      </c>
      <c r="J498" s="16">
        <f>VLOOKUP($C498,'Growth rate'!$B$3:$T$93,3,FALSE)*VLOOKUP($E498,BY_RES_Demand_Drivers!$A$5:$I$100,7,FALSE)</f>
        <v>44.622106842780845</v>
      </c>
      <c r="K498" s="16">
        <f>VLOOKUP($C498,'Growth rate'!$B$3:$T$93,3,FALSE)*VLOOKUP($E498,BY_RES_Demand_Drivers!$A$5:$I$100,8,FALSE)</f>
        <v>0.59090265249227736</v>
      </c>
      <c r="L498" s="16">
        <f>VLOOKUP($C498,'Growth rate'!$B$3:$T$93,3,FALSE)*VLOOKUP($E498,BY_RES_Demand_Drivers!$A$5:$I$100,9,FALSE)</f>
        <v>1.8691454156298881</v>
      </c>
      <c r="M498" s="49">
        <f t="shared" si="36"/>
        <v>1</v>
      </c>
    </row>
    <row r="499" spans="2:13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 t="shared" si="33"/>
        <v>45.336060552265337</v>
      </c>
      <c r="G499" s="16">
        <f t="shared" si="34"/>
        <v>0.60035709493215383</v>
      </c>
      <c r="H499" s="16">
        <f t="shared" si="35"/>
        <v>1.8990517422799662</v>
      </c>
      <c r="J499" s="16">
        <f>VLOOKUP($C499,'Growth rate'!$B$3:$T$93,3,FALSE)*VLOOKUP($E499,BY_RES_Demand_Drivers!$A$5:$I$100,7,FALSE)</f>
        <v>45.336060552265337</v>
      </c>
      <c r="K499" s="16">
        <f>VLOOKUP($C499,'Growth rate'!$B$3:$T$93,3,FALSE)*VLOOKUP($E499,BY_RES_Demand_Drivers!$A$5:$I$100,8,FALSE)</f>
        <v>0.60035709493215383</v>
      </c>
      <c r="L499" s="16">
        <f>VLOOKUP($C499,'Growth rate'!$B$3:$T$93,3,FALSE)*VLOOKUP($E499,BY_RES_Demand_Drivers!$A$5:$I$100,9,FALSE)</f>
        <v>1.8990517422799662</v>
      </c>
      <c r="M499" s="49">
        <f t="shared" si="36"/>
        <v>1</v>
      </c>
    </row>
    <row r="500" spans="2:13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 t="shared" si="33"/>
        <v>46.061437521101588</v>
      </c>
      <c r="G500" s="16">
        <f t="shared" si="34"/>
        <v>0.60996280845106832</v>
      </c>
      <c r="H500" s="16">
        <f t="shared" si="35"/>
        <v>1.929436570156446</v>
      </c>
      <c r="J500" s="16">
        <f>VLOOKUP($C500,'Growth rate'!$B$3:$T$93,3,FALSE)*VLOOKUP($E500,BY_RES_Demand_Drivers!$A$5:$I$100,7,FALSE)</f>
        <v>46.061437521101588</v>
      </c>
      <c r="K500" s="16">
        <f>VLOOKUP($C500,'Growth rate'!$B$3:$T$93,3,FALSE)*VLOOKUP($E500,BY_RES_Demand_Drivers!$A$5:$I$100,8,FALSE)</f>
        <v>0.60996280845106832</v>
      </c>
      <c r="L500" s="16">
        <f>VLOOKUP($C500,'Growth rate'!$B$3:$T$93,3,FALSE)*VLOOKUP($E500,BY_RES_Demand_Drivers!$A$5:$I$100,9,FALSE)</f>
        <v>1.929436570156446</v>
      </c>
      <c r="M500" s="49">
        <f t="shared" si="36"/>
        <v>1</v>
      </c>
    </row>
    <row r="501" spans="2:13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 t="shared" si="33"/>
        <v>46.798420521439212</v>
      </c>
      <c r="G501" s="16">
        <f t="shared" si="34"/>
        <v>0.61972221338628541</v>
      </c>
      <c r="H501" s="16">
        <f t="shared" si="35"/>
        <v>1.9603075552789491</v>
      </c>
      <c r="J501" s="16">
        <f>VLOOKUP($C501,'Growth rate'!$B$3:$T$93,3,FALSE)*VLOOKUP($E501,BY_RES_Demand_Drivers!$A$5:$I$100,7,FALSE)</f>
        <v>46.798420521439212</v>
      </c>
      <c r="K501" s="16">
        <f>VLOOKUP($C501,'Growth rate'!$B$3:$T$93,3,FALSE)*VLOOKUP($E501,BY_RES_Demand_Drivers!$A$5:$I$100,8,FALSE)</f>
        <v>0.61972221338628541</v>
      </c>
      <c r="L501" s="16">
        <f>VLOOKUP($C501,'Growth rate'!$B$3:$T$93,3,FALSE)*VLOOKUP($E501,BY_RES_Demand_Drivers!$A$5:$I$100,9,FALSE)</f>
        <v>1.9603075552789491</v>
      </c>
      <c r="M501" s="49">
        <f t="shared" si="36"/>
        <v>1</v>
      </c>
    </row>
    <row r="502" spans="2:13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 t="shared" si="33"/>
        <v>42.792475724804021</v>
      </c>
      <c r="G502" s="16">
        <f t="shared" si="34"/>
        <v>0.56667399192041934</v>
      </c>
      <c r="H502" s="16">
        <f t="shared" si="35"/>
        <v>1.7925052285470711</v>
      </c>
      <c r="J502" s="16">
        <f>VLOOKUP($C502,'Growth rate'!$B$3:$T$93,3,FALSE)*VLOOKUP($E502,BY_RES_Demand_Drivers!$A$5:$I$100,7,FALSE)</f>
        <v>47.547195249782241</v>
      </c>
      <c r="K502" s="16">
        <f>VLOOKUP($C502,'Growth rate'!$B$3:$T$93,3,FALSE)*VLOOKUP($E502,BY_RES_Demand_Drivers!$A$5:$I$100,8,FALSE)</f>
        <v>0.62963776880046596</v>
      </c>
      <c r="L502" s="16">
        <f>VLOOKUP($C502,'Growth rate'!$B$3:$T$93,3,FALSE)*VLOOKUP($E502,BY_RES_Demand_Drivers!$A$5:$I$100,9,FALSE)</f>
        <v>1.9916724761634121</v>
      </c>
      <c r="M502" s="49">
        <f>M420</f>
        <v>0.9</v>
      </c>
    </row>
    <row r="503" spans="2:13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 t="shared" si="33"/>
        <v>42.994075832663093</v>
      </c>
      <c r="G503" s="16">
        <f t="shared" si="34"/>
        <v>0.56934365606013326</v>
      </c>
      <c r="H503" s="16">
        <f t="shared" si="35"/>
        <v>1.8009499198460039</v>
      </c>
      <c r="J503" s="16">
        <f>VLOOKUP($C503,'Growth rate'!$B$3:$T$93,3,FALSE)*VLOOKUP($E503,BY_RES_Demand_Drivers!$A$5:$I$100,7,FALSE)</f>
        <v>48.307950373778752</v>
      </c>
      <c r="K503" s="16">
        <f>VLOOKUP($C503,'Growth rate'!$B$3:$T$93,3,FALSE)*VLOOKUP($E503,BY_RES_Demand_Drivers!$A$5:$I$100,8,FALSE)</f>
        <v>0.63971197310127337</v>
      </c>
      <c r="L503" s="16">
        <f>VLOOKUP($C503,'Growth rate'!$B$3:$T$93,3,FALSE)*VLOOKUP($E503,BY_RES_Demand_Drivers!$A$5:$I$100,9,FALSE)</f>
        <v>2.0235392357820268</v>
      </c>
      <c r="M503" s="49">
        <f t="shared" ref="M503:M566" si="37">M421</f>
        <v>0.89</v>
      </c>
    </row>
    <row r="504" spans="2:13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 t="shared" si="33"/>
        <v>43.191172270188105</v>
      </c>
      <c r="G504" s="16">
        <f t="shared" si="34"/>
        <v>0.57195368091038656</v>
      </c>
      <c r="H504" s="16">
        <f t="shared" si="35"/>
        <v>1.8092059599279944</v>
      </c>
      <c r="J504" s="16">
        <f>VLOOKUP($C504,'Growth rate'!$B$3:$T$93,3,FALSE)*VLOOKUP($E504,BY_RES_Demand_Drivers!$A$5:$I$100,7,FALSE)</f>
        <v>49.080877579759211</v>
      </c>
      <c r="K504" s="16">
        <f>VLOOKUP($C504,'Growth rate'!$B$3:$T$93,3,FALSE)*VLOOKUP($E504,BY_RES_Demand_Drivers!$A$5:$I$100,8,FALSE)</f>
        <v>0.64994736467089376</v>
      </c>
      <c r="L504" s="16">
        <f>VLOOKUP($C504,'Growth rate'!$B$3:$T$93,3,FALSE)*VLOOKUP($E504,BY_RES_Demand_Drivers!$A$5:$I$100,9,FALSE)</f>
        <v>2.0559158635545391</v>
      </c>
      <c r="M504" s="49">
        <f t="shared" si="37"/>
        <v>0.88</v>
      </c>
    </row>
    <row r="505" spans="2:13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 t="shared" si="33"/>
        <v>43.383569310300764</v>
      </c>
      <c r="G505" s="16">
        <f t="shared" si="34"/>
        <v>0.57450147457989653</v>
      </c>
      <c r="H505" s="16">
        <f t="shared" si="35"/>
        <v>1.8172651501131285</v>
      </c>
      <c r="J505" s="16">
        <f>VLOOKUP($C505,'Growth rate'!$B$3:$T$93,3,FALSE)*VLOOKUP($E505,BY_RES_Demand_Drivers!$A$5:$I$100,7,FALSE)</f>
        <v>49.866171621035363</v>
      </c>
      <c r="K505" s="16">
        <f>VLOOKUP($C505,'Growth rate'!$B$3:$T$93,3,FALSE)*VLOOKUP($E505,BY_RES_Demand_Drivers!$A$5:$I$100,8,FALSE)</f>
        <v>0.6603465225056282</v>
      </c>
      <c r="L505" s="16">
        <f>VLOOKUP($C505,'Growth rate'!$B$3:$T$93,3,FALSE)*VLOOKUP($E505,BY_RES_Demand_Drivers!$A$5:$I$100,9,FALSE)</f>
        <v>2.088810517371412</v>
      </c>
      <c r="M505" s="49">
        <f t="shared" si="37"/>
        <v>0.87</v>
      </c>
    </row>
    <row r="506" spans="2:13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 t="shared" si="33"/>
        <v>43.571066115595862</v>
      </c>
      <c r="G506" s="16">
        <f t="shared" si="34"/>
        <v>0.5769843775045177</v>
      </c>
      <c r="H506" s="16">
        <f t="shared" si="35"/>
        <v>1.8251190776584449</v>
      </c>
      <c r="J506" s="16">
        <f>VLOOKUP($C506,'Growth rate'!$B$3:$T$93,3,FALSE)*VLOOKUP($E506,BY_RES_Demand_Drivers!$A$5:$I$100,7,FALSE)</f>
        <v>50.664030366971936</v>
      </c>
      <c r="K506" s="16">
        <f>VLOOKUP($C506,'Growth rate'!$B$3:$T$93,3,FALSE)*VLOOKUP($E506,BY_RES_Demand_Drivers!$A$5:$I$100,8,FALSE)</f>
        <v>0.67091206686571825</v>
      </c>
      <c r="L506" s="16">
        <f>VLOOKUP($C506,'Growth rate'!$B$3:$T$93,3,FALSE)*VLOOKUP($E506,BY_RES_Demand_Drivers!$A$5:$I$100,9,FALSE)</f>
        <v>2.1222314856493547</v>
      </c>
      <c r="M506" s="49">
        <f t="shared" si="37"/>
        <v>0.86</v>
      </c>
    </row>
    <row r="507" spans="2:13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 t="shared" si="33"/>
        <v>43.753456624916964</v>
      </c>
      <c r="G507" s="16">
        <f t="shared" si="34"/>
        <v>0.57939966094523421</v>
      </c>
      <c r="H507" s="16">
        <f t="shared" si="35"/>
        <v>1.8327591110067827</v>
      </c>
      <c r="J507" s="16">
        <f>VLOOKUP($C507,'Growth rate'!$B$3:$T$93,3,FALSE)*VLOOKUP($E507,BY_RES_Demand_Drivers!$A$5:$I$100,7,FALSE)</f>
        <v>51.474654852843486</v>
      </c>
      <c r="K507" s="16">
        <f>VLOOKUP($C507,'Growth rate'!$B$3:$T$93,3,FALSE)*VLOOKUP($E507,BY_RES_Demand_Drivers!$A$5:$I$100,8,FALSE)</f>
        <v>0.68164665993556972</v>
      </c>
      <c r="L507" s="16">
        <f>VLOOKUP($C507,'Growth rate'!$B$3:$T$93,3,FALSE)*VLOOKUP($E507,BY_RES_Demand_Drivers!$A$5:$I$100,9,FALSE)</f>
        <v>2.1561871894197444</v>
      </c>
      <c r="M507" s="49">
        <f t="shared" si="37"/>
        <v>0.85</v>
      </c>
    </row>
    <row r="508" spans="2:13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 t="shared" si="33"/>
        <v>43.799783814284524</v>
      </c>
      <c r="G508" s="16">
        <f t="shared" si="34"/>
        <v>0.58001314293917627</v>
      </c>
      <c r="H508" s="16">
        <f t="shared" si="35"/>
        <v>1.8346996794772603</v>
      </c>
      <c r="J508" s="16">
        <f>VLOOKUP($C508,'Growth rate'!$B$3:$T$93,3,FALSE)*VLOOKUP($E508,BY_RES_Demand_Drivers!$A$5:$I$100,7,FALSE)</f>
        <v>52.298249330488979</v>
      </c>
      <c r="K508" s="16">
        <f>VLOOKUP($C508,'Growth rate'!$B$3:$T$93,3,FALSE)*VLOOKUP($E508,BY_RES_Demand_Drivers!$A$5:$I$100,8,FALSE)</f>
        <v>0.69255300649453877</v>
      </c>
      <c r="L508" s="16">
        <f>VLOOKUP($C508,'Growth rate'!$B$3:$T$93,3,FALSE)*VLOOKUP($E508,BY_RES_Demand_Drivers!$A$5:$I$100,9,FALSE)</f>
        <v>2.1906861844504601</v>
      </c>
      <c r="M508" s="49">
        <f t="shared" si="37"/>
        <v>0.83750000000000002</v>
      </c>
    </row>
    <row r="509" spans="2:13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 t="shared" si="33"/>
        <v>43.836392588815855</v>
      </c>
      <c r="G509" s="16">
        <f t="shared" si="34"/>
        <v>0.58049793004372241</v>
      </c>
      <c r="H509" s="16">
        <f t="shared" si="35"/>
        <v>1.8362331598063755</v>
      </c>
      <c r="J509" s="16">
        <f>VLOOKUP($C509,'Growth rate'!$B$3:$T$93,3,FALSE)*VLOOKUP($E509,BY_RES_Demand_Drivers!$A$5:$I$100,7,FALSE)</f>
        <v>53.135021319776797</v>
      </c>
      <c r="K509" s="16">
        <f>VLOOKUP($C509,'Growth rate'!$B$3:$T$93,3,FALSE)*VLOOKUP($E509,BY_RES_Demand_Drivers!$A$5:$I$100,8,FALSE)</f>
        <v>0.7036338545984514</v>
      </c>
      <c r="L509" s="16">
        <f>VLOOKUP($C509,'Growth rate'!$B$3:$T$93,3,FALSE)*VLOOKUP($E509,BY_RES_Demand_Drivers!$A$5:$I$100,9,FALSE)</f>
        <v>2.2257371634016674</v>
      </c>
      <c r="M509" s="49">
        <f t="shared" si="37"/>
        <v>0.82499999999999996</v>
      </c>
    </row>
    <row r="510" spans="2:13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 t="shared" si="33"/>
        <v>43.862960099475742</v>
      </c>
      <c r="G510" s="16">
        <f t="shared" si="34"/>
        <v>0.58084974697102165</v>
      </c>
      <c r="H510" s="16">
        <f t="shared" si="35"/>
        <v>1.8373460283880763</v>
      </c>
      <c r="J510" s="16">
        <f>VLOOKUP($C510,'Growth rate'!$B$3:$T$93,3,FALSE)*VLOOKUP($E510,BY_RES_Demand_Drivers!$A$5:$I$100,7,FALSE)</f>
        <v>53.985181660893225</v>
      </c>
      <c r="K510" s="16">
        <f>VLOOKUP($C510,'Growth rate'!$B$3:$T$93,3,FALSE)*VLOOKUP($E510,BY_RES_Demand_Drivers!$A$5:$I$100,8,FALSE)</f>
        <v>0.7148919962720266</v>
      </c>
      <c r="L510" s="16">
        <f>VLOOKUP($C510,'Growth rate'!$B$3:$T$93,3,FALSE)*VLOOKUP($E510,BY_RES_Demand_Drivers!$A$5:$I$100,9,FALSE)</f>
        <v>2.2613489580160939</v>
      </c>
      <c r="M510" s="49">
        <f t="shared" si="37"/>
        <v>0.8125</v>
      </c>
    </row>
    <row r="511" spans="2:13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 t="shared" si="33"/>
        <v>43.87915565397401</v>
      </c>
      <c r="G511" s="16">
        <f t="shared" si="34"/>
        <v>0.5810642145699032</v>
      </c>
      <c r="H511" s="16">
        <f t="shared" si="35"/>
        <v>1.8380244330754811</v>
      </c>
      <c r="J511" s="16">
        <f>VLOOKUP($C511,'Growth rate'!$B$3:$T$93,3,FALSE)*VLOOKUP($E511,BY_RES_Demand_Drivers!$A$5:$I$100,7,FALSE)</f>
        <v>54.84894456746752</v>
      </c>
      <c r="K511" s="16">
        <f>VLOOKUP($C511,'Growth rate'!$B$3:$T$93,3,FALSE)*VLOOKUP($E511,BY_RES_Demand_Drivers!$A$5:$I$100,8,FALSE)</f>
        <v>0.726330268212379</v>
      </c>
      <c r="L511" s="16">
        <f>VLOOKUP($C511,'Growth rate'!$B$3:$T$93,3,FALSE)*VLOOKUP($E511,BY_RES_Demand_Drivers!$A$5:$I$100,9,FALSE)</f>
        <v>2.2975305413443516</v>
      </c>
      <c r="M511" s="49">
        <f t="shared" si="37"/>
        <v>0.79999999999999993</v>
      </c>
    </row>
    <row r="512" spans="2:13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 t="shared" si="33"/>
        <v>43.88464054843076</v>
      </c>
      <c r="G512" s="16">
        <f t="shared" si="34"/>
        <v>0.58113684759672446</v>
      </c>
      <c r="H512" s="16">
        <f t="shared" si="35"/>
        <v>1.8382541861296158</v>
      </c>
      <c r="J512" s="16">
        <f>VLOOKUP($C512,'Growth rate'!$B$3:$T$93,3,FALSE)*VLOOKUP($E512,BY_RES_Demand_Drivers!$A$5:$I$100,7,FALSE)</f>
        <v>55.726527680547001</v>
      </c>
      <c r="K512" s="16">
        <f>VLOOKUP($C512,'Growth rate'!$B$3:$T$93,3,FALSE)*VLOOKUP($E512,BY_RES_Demand_Drivers!$A$5:$I$100,8,FALSE)</f>
        <v>0.73795155250377709</v>
      </c>
      <c r="L512" s="16">
        <f>VLOOKUP($C512,'Growth rate'!$B$3:$T$93,3,FALSE)*VLOOKUP($E512,BY_RES_Demand_Drivers!$A$5:$I$100,9,FALSE)</f>
        <v>2.3342910300058612</v>
      </c>
      <c r="M512" s="49">
        <f t="shared" si="37"/>
        <v>0.78749999999999998</v>
      </c>
    </row>
    <row r="513" spans="2:13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 t="shared" si="33"/>
        <v>43.879067895662708</v>
      </c>
      <c r="G513" s="16">
        <f t="shared" si="34"/>
        <v>0.58106305244147405</v>
      </c>
      <c r="H513" s="16">
        <f t="shared" si="35"/>
        <v>1.8380207570266152</v>
      </c>
      <c r="J513" s="16">
        <f>VLOOKUP($C513,'Growth rate'!$B$3:$T$93,3,FALSE)*VLOOKUP($E513,BY_RES_Demand_Drivers!$A$5:$I$100,7,FALSE)</f>
        <v>56.618152123435756</v>
      </c>
      <c r="K513" s="16">
        <f>VLOOKUP($C513,'Growth rate'!$B$3:$T$93,3,FALSE)*VLOOKUP($E513,BY_RES_Demand_Drivers!$A$5:$I$100,8,FALSE)</f>
        <v>0.74975877734383756</v>
      </c>
      <c r="L513" s="16">
        <f>VLOOKUP($C513,'Growth rate'!$B$3:$T$93,3,FALSE)*VLOOKUP($E513,BY_RES_Demand_Drivers!$A$5:$I$100,9,FALSE)</f>
        <v>2.3716396864859552</v>
      </c>
      <c r="M513" s="49">
        <f t="shared" si="37"/>
        <v>0.77499999999999991</v>
      </c>
    </row>
    <row r="514" spans="2:13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 t="shared" si="33"/>
        <v>43.862082450025675</v>
      </c>
      <c r="G514" s="16">
        <f t="shared" si="34"/>
        <v>0.58083812480827091</v>
      </c>
      <c r="H514" s="16">
        <f t="shared" si="35"/>
        <v>1.8373092651206691</v>
      </c>
      <c r="J514" s="16">
        <f>VLOOKUP($C514,'Growth rate'!$B$3:$T$93,3,FALSE)*VLOOKUP($E514,BY_RES_Demand_Drivers!$A$5:$I$100,7,FALSE)</f>
        <v>57.524042557410723</v>
      </c>
      <c r="K514" s="16">
        <f>VLOOKUP($C514,'Growth rate'!$B$3:$T$93,3,FALSE)*VLOOKUP($E514,BY_RES_Demand_Drivers!$A$5:$I$100,8,FALSE)</f>
        <v>0.76175491778133897</v>
      </c>
      <c r="L514" s="16">
        <f>VLOOKUP($C514,'Growth rate'!$B$3:$T$93,3,FALSE)*VLOOKUP($E514,BY_RES_Demand_Drivers!$A$5:$I$100,9,FALSE)</f>
        <v>2.4095859214697302</v>
      </c>
      <c r="M514" s="49">
        <f t="shared" si="37"/>
        <v>0.76249999999999996</v>
      </c>
    </row>
    <row r="515" spans="2:13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 t="shared" si="33"/>
        <v>43.833320428746973</v>
      </c>
      <c r="G515" s="16">
        <f t="shared" si="34"/>
        <v>0.58045724734938031</v>
      </c>
      <c r="H515" s="16">
        <f t="shared" si="35"/>
        <v>1.8361044721599347</v>
      </c>
      <c r="J515" s="16">
        <f>VLOOKUP($C515,'Growth rate'!$B$3:$T$93,3,FALSE)*VLOOKUP($E515,BY_RES_Demand_Drivers!$A$5:$I$100,7,FALSE)</f>
        <v>58.444427238329297</v>
      </c>
      <c r="K515" s="16">
        <f>VLOOKUP($C515,'Growth rate'!$B$3:$T$93,3,FALSE)*VLOOKUP($E515,BY_RES_Demand_Drivers!$A$5:$I$100,8,FALSE)</f>
        <v>0.77394299646584042</v>
      </c>
      <c r="L515" s="16">
        <f>VLOOKUP($C515,'Growth rate'!$B$3:$T$93,3,FALSE)*VLOOKUP($E515,BY_RES_Demand_Drivers!$A$5:$I$100,9,FALSE)</f>
        <v>2.4481392962132462</v>
      </c>
      <c r="M515" s="49">
        <f t="shared" si="37"/>
        <v>0.75</v>
      </c>
    </row>
    <row r="516" spans="2:13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 t="shared" si="33"/>
        <v>43.79240932968014</v>
      </c>
      <c r="G516" s="16">
        <f t="shared" si="34"/>
        <v>0.57991548725185416</v>
      </c>
      <c r="H516" s="16">
        <f t="shared" si="35"/>
        <v>1.8343907746525852</v>
      </c>
      <c r="J516" s="16">
        <f>VLOOKUP($C516,'Growth rate'!$B$3:$T$93,3,FALSE)*VLOOKUP($E516,BY_RES_Demand_Drivers!$A$5:$I$100,7,FALSE)</f>
        <v>59.379538074142566</v>
      </c>
      <c r="K516" s="16">
        <f>VLOOKUP($C516,'Growth rate'!$B$3:$T$93,3,FALSE)*VLOOKUP($E516,BY_RES_Demand_Drivers!$A$5:$I$100,8,FALSE)</f>
        <v>0.78632608440929386</v>
      </c>
      <c r="L516" s="16">
        <f>VLOOKUP($C516,'Growth rate'!$B$3:$T$93,3,FALSE)*VLOOKUP($E516,BY_RES_Demand_Drivers!$A$5:$I$100,9,FALSE)</f>
        <v>2.487309524952658</v>
      </c>
      <c r="M516" s="49">
        <f t="shared" si="37"/>
        <v>0.73749999999999993</v>
      </c>
    </row>
    <row r="517" spans="2:13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 t="shared" ref="F517:F580" si="38">J517*$M517</f>
        <v>43.738967745413412</v>
      </c>
      <c r="G517" s="16">
        <f t="shared" ref="G517:G580" si="39">K517*$M517</f>
        <v>0.57920779377588583</v>
      </c>
      <c r="H517" s="16">
        <f t="shared" ref="H517:H580" si="40">L517*$M517</f>
        <v>1.8321521960801279</v>
      </c>
      <c r="J517" s="16">
        <f>VLOOKUP($C517,'Growth rate'!$B$3:$T$93,3,FALSE)*VLOOKUP($E517,BY_RES_Demand_Drivers!$A$5:$I$100,7,FALSE)</f>
        <v>60.329610683328845</v>
      </c>
      <c r="K517" s="16">
        <f>VLOOKUP($C517,'Growth rate'!$B$3:$T$93,3,FALSE)*VLOOKUP($E517,BY_RES_Demand_Drivers!$A$5:$I$100,8,FALSE)</f>
        <v>0.79890730175984248</v>
      </c>
      <c r="L517" s="16">
        <f>VLOOKUP($C517,'Growth rate'!$B$3:$T$93,3,FALSE)*VLOOKUP($E517,BY_RES_Demand_Drivers!$A$5:$I$100,9,FALSE)</f>
        <v>2.5271064773519005</v>
      </c>
      <c r="M517" s="49">
        <f t="shared" si="37"/>
        <v>0.72499999999999998</v>
      </c>
    </row>
    <row r="518" spans="2:13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 t="shared" si="38"/>
        <v>43.672605173661751</v>
      </c>
      <c r="G518" s="16">
        <f t="shared" si="39"/>
        <v>0.57832899574394991</v>
      </c>
      <c r="H518" s="16">
        <f t="shared" si="40"/>
        <v>1.8293723789550407</v>
      </c>
      <c r="J518" s="16">
        <f>VLOOKUP($C518,'Growth rate'!$B$3:$T$93,3,FALSE)*VLOOKUP($E518,BY_RES_Demand_Drivers!$A$5:$I$100,7,FALSE)</f>
        <v>61.29488445426211</v>
      </c>
      <c r="K518" s="16">
        <f>VLOOKUP($C518,'Growth rate'!$B$3:$T$93,3,FALSE)*VLOOKUP($E518,BY_RES_Demand_Drivers!$A$5:$I$100,8,FALSE)</f>
        <v>0.81168981858800004</v>
      </c>
      <c r="L518" s="16">
        <f>VLOOKUP($C518,'Growth rate'!$B$3:$T$93,3,FALSE)*VLOOKUP($E518,BY_RES_Demand_Drivers!$A$5:$I$100,9,FALSE)</f>
        <v>2.5675401809895311</v>
      </c>
      <c r="M518" s="49">
        <f t="shared" si="37"/>
        <v>0.71249999999999991</v>
      </c>
    </row>
    <row r="519" spans="2:13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 t="shared" si="38"/>
        <v>43.592921823871215</v>
      </c>
      <c r="G519" s="16">
        <f t="shared" si="39"/>
        <v>0.57727379897978559</v>
      </c>
      <c r="H519" s="16">
        <f t="shared" si="40"/>
        <v>1.8260345767197543</v>
      </c>
      <c r="J519" s="16">
        <f>VLOOKUP($C519,'Growth rate'!$B$3:$T$93,3,FALSE)*VLOOKUP($E519,BY_RES_Demand_Drivers!$A$5:$I$100,7,FALSE)</f>
        <v>62.27560260553031</v>
      </c>
      <c r="K519" s="16">
        <f>VLOOKUP($C519,'Growth rate'!$B$3:$T$93,3,FALSE)*VLOOKUP($E519,BY_RES_Demand_Drivers!$A$5:$I$100,8,FALSE)</f>
        <v>0.82467685568540805</v>
      </c>
      <c r="L519" s="16">
        <f>VLOOKUP($C519,'Growth rate'!$B$3:$T$93,3,FALSE)*VLOOKUP($E519,BY_RES_Demand_Drivers!$A$5:$I$100,9,FALSE)</f>
        <v>2.6086208238853636</v>
      </c>
      <c r="M519" s="49">
        <f t="shared" si="37"/>
        <v>0.7</v>
      </c>
    </row>
    <row r="520" spans="2:13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 t="shared" si="38"/>
        <v>43.499508419962922</v>
      </c>
      <c r="G520" s="16">
        <f t="shared" si="39"/>
        <v>0.57603678369625755</v>
      </c>
      <c r="H520" s="16">
        <f t="shared" si="40"/>
        <v>1.8221216454839266</v>
      </c>
      <c r="J520" s="16">
        <f>VLOOKUP($C520,'Growth rate'!$B$3:$T$93,3,FALSE)*VLOOKUP($E520,BY_RES_Demand_Drivers!$A$5:$I$100,7,FALSE)</f>
        <v>63.272012247218797</v>
      </c>
      <c r="K520" s="16">
        <f>VLOOKUP($C520,'Growth rate'!$B$3:$T$93,3,FALSE)*VLOOKUP($E520,BY_RES_Demand_Drivers!$A$5:$I$100,8,FALSE)</f>
        <v>0.83787168537637469</v>
      </c>
      <c r="L520" s="16">
        <f>VLOOKUP($C520,'Growth rate'!$B$3:$T$93,3,FALSE)*VLOOKUP($E520,BY_RES_Demand_Drivers!$A$5:$I$100,9,FALSE)</f>
        <v>2.6503587570675298</v>
      </c>
      <c r="M520" s="49">
        <f t="shared" si="37"/>
        <v>0.6875</v>
      </c>
    </row>
    <row r="521" spans="2:13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 t="shared" si="38"/>
        <v>43.391945999142649</v>
      </c>
      <c r="G521" s="16">
        <f t="shared" si="39"/>
        <v>0.57461240183111773</v>
      </c>
      <c r="H521" s="16">
        <f t="shared" si="40"/>
        <v>1.8176160355969118</v>
      </c>
      <c r="J521" s="16">
        <f>VLOOKUP($C521,'Growth rate'!$B$3:$T$93,3,FALSE)*VLOOKUP($E521,BY_RES_Demand_Drivers!$A$5:$I$100,7,FALSE)</f>
        <v>64.284364443174297</v>
      </c>
      <c r="K521" s="16">
        <f>VLOOKUP($C521,'Growth rate'!$B$3:$T$93,3,FALSE)*VLOOKUP($E521,BY_RES_Demand_Drivers!$A$5:$I$100,8,FALSE)</f>
        <v>0.85127763234239673</v>
      </c>
      <c r="L521" s="16">
        <f>VLOOKUP($C521,'Growth rate'!$B$3:$T$93,3,FALSE)*VLOOKUP($E521,BY_RES_Demand_Drivers!$A$5:$I$100,9,FALSE)</f>
        <v>2.6927644971806104</v>
      </c>
      <c r="M521" s="49">
        <f t="shared" si="37"/>
        <v>0.67499999999999993</v>
      </c>
    </row>
    <row r="522" spans="2:13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 t="shared" si="38"/>
        <v>43.269805706700623</v>
      </c>
      <c r="G522" s="16">
        <f t="shared" si="39"/>
        <v>0.57299497432966728</v>
      </c>
      <c r="H522" s="16">
        <f t="shared" si="40"/>
        <v>1.8124997830522689</v>
      </c>
      <c r="J522" s="16">
        <f>VLOOKUP($C522,'Growth rate'!$B$3:$T$93,3,FALSE)*VLOOKUP($E522,BY_RES_Demand_Drivers!$A$5:$I$100,7,FALSE)</f>
        <v>65.312914274265097</v>
      </c>
      <c r="K522" s="16">
        <f>VLOOKUP($C522,'Growth rate'!$B$3:$T$93,3,FALSE)*VLOOKUP($E522,BY_RES_Demand_Drivers!$A$5:$I$100,8,FALSE)</f>
        <v>0.8648980744598751</v>
      </c>
      <c r="L522" s="16">
        <f>VLOOKUP($C522,'Growth rate'!$B$3:$T$93,3,FALSE)*VLOOKUP($E522,BY_RES_Demand_Drivers!$A$5:$I$100,9,FALSE)</f>
        <v>2.7358487291355003</v>
      </c>
      <c r="M522" s="49">
        <f t="shared" si="37"/>
        <v>0.66249999999999998</v>
      </c>
    </row>
    <row r="523" spans="2:13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 t="shared" si="38"/>
        <v>43.132648586724663</v>
      </c>
      <c r="G523" s="16">
        <f t="shared" si="39"/>
        <v>0.57117868837330144</v>
      </c>
      <c r="H523" s="16">
        <f t="shared" si="40"/>
        <v>1.8067545007210843</v>
      </c>
      <c r="J523" s="16">
        <f>VLOOKUP($C523,'Growth rate'!$B$3:$T$93,3,FALSE)*VLOOKUP($E523,BY_RES_Demand_Drivers!$A$5:$I$100,7,FALSE)</f>
        <v>66.357920902653333</v>
      </c>
      <c r="K523" s="16">
        <f>VLOOKUP($C523,'Growth rate'!$B$3:$T$93,3,FALSE)*VLOOKUP($E523,BY_RES_Demand_Drivers!$A$5:$I$100,8,FALSE)</f>
        <v>0.87873644365123316</v>
      </c>
      <c r="L523" s="16">
        <f>VLOOKUP($C523,'Growth rate'!$B$3:$T$93,3,FALSE)*VLOOKUP($E523,BY_RES_Demand_Drivers!$A$5:$I$100,9,FALSE)</f>
        <v>2.7796223088016685</v>
      </c>
      <c r="M523" s="49">
        <f t="shared" si="37"/>
        <v>0.64999999999999991</v>
      </c>
    </row>
    <row r="524" spans="2:13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 t="shared" si="38"/>
        <v>42.980025368648562</v>
      </c>
      <c r="G524" s="16">
        <f t="shared" si="39"/>
        <v>0.56915759455290371</v>
      </c>
      <c r="H524" s="16">
        <f t="shared" si="40"/>
        <v>1.8003613694108405</v>
      </c>
      <c r="J524" s="16">
        <f>VLOOKUP($C524,'Growth rate'!$B$3:$T$93,3,FALSE)*VLOOKUP($E524,BY_RES_Demand_Drivers!$A$5:$I$100,7,FALSE)</f>
        <v>67.419647637095792</v>
      </c>
      <c r="K524" s="16">
        <f>VLOOKUP($C524,'Growth rate'!$B$3:$T$93,3,FALSE)*VLOOKUP($E524,BY_RES_Demand_Drivers!$A$5:$I$100,8,FALSE)</f>
        <v>0.89279622674965298</v>
      </c>
      <c r="L524" s="16">
        <f>VLOOKUP($C524,'Growth rate'!$B$3:$T$93,3,FALSE)*VLOOKUP($E524,BY_RES_Demand_Drivers!$A$5:$I$100,9,FALSE)</f>
        <v>2.8240962657424951</v>
      </c>
      <c r="M524" s="49">
        <f t="shared" si="37"/>
        <v>0.63749999999999996</v>
      </c>
    </row>
    <row r="525" spans="2:13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 t="shared" si="38"/>
        <v>42.811476249555831</v>
      </c>
      <c r="G525" s="16">
        <f t="shared" si="39"/>
        <v>0.56692560398602965</v>
      </c>
      <c r="H525" s="16">
        <f t="shared" si="40"/>
        <v>1.7933011287464846</v>
      </c>
      <c r="J525" s="16">
        <f>VLOOKUP($C525,'Growth rate'!$B$3:$T$93,3,FALSE)*VLOOKUP($E525,BY_RES_Demand_Drivers!$A$5:$I$100,7,FALSE)</f>
        <v>68.49836199928933</v>
      </c>
      <c r="K525" s="16">
        <f>VLOOKUP($C525,'Growth rate'!$B$3:$T$93,3,FALSE)*VLOOKUP($E525,BY_RES_Demand_Drivers!$A$5:$I$100,8,FALSE)</f>
        <v>0.90708096637764746</v>
      </c>
      <c r="L525" s="16">
        <f>VLOOKUP($C525,'Growth rate'!$B$3:$T$93,3,FALSE)*VLOOKUP($E525,BY_RES_Demand_Drivers!$A$5:$I$100,9,FALSE)</f>
        <v>2.8692818059943752</v>
      </c>
      <c r="M525" s="49">
        <f t="shared" si="37"/>
        <v>0.625</v>
      </c>
    </row>
    <row r="526" spans="2:13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 t="shared" si="38"/>
        <v>42.626530672157749</v>
      </c>
      <c r="G526" s="16">
        <f t="shared" si="39"/>
        <v>0.56447648537680994</v>
      </c>
      <c r="H526" s="16">
        <f t="shared" si="40"/>
        <v>1.7855540678702997</v>
      </c>
      <c r="J526" s="16">
        <f>VLOOKUP($C526,'Growth rate'!$B$3:$T$93,3,FALSE)*VLOOKUP($E526,BY_RES_Demand_Drivers!$A$5:$I$100,7,FALSE)</f>
        <v>69.59433579127797</v>
      </c>
      <c r="K526" s="16">
        <f>VLOOKUP($C526,'Growth rate'!$B$3:$T$93,3,FALSE)*VLOOKUP($E526,BY_RES_Demand_Drivers!$A$5:$I$100,8,FALSE)</f>
        <v>0.92159426183968984</v>
      </c>
      <c r="L526" s="16">
        <f>VLOOKUP($C526,'Growth rate'!$B$3:$T$93,3,FALSE)*VLOOKUP($E526,BY_RES_Demand_Drivers!$A$5:$I$100,9,FALSE)</f>
        <v>2.9151903148902854</v>
      </c>
      <c r="M526" s="49">
        <f t="shared" si="37"/>
        <v>0.61249999999999993</v>
      </c>
    </row>
    <row r="527" spans="2:13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 t="shared" si="38"/>
        <v>42.424707098363051</v>
      </c>
      <c r="G527" s="16">
        <f t="shared" si="39"/>
        <v>0.5618038620174749</v>
      </c>
      <c r="H527" s="16">
        <f t="shared" si="40"/>
        <v>1.777100015957118</v>
      </c>
      <c r="J527" s="16">
        <f>VLOOKUP($C527,'Growth rate'!$B$3:$T$93,3,FALSE)*VLOOKUP($E527,BY_RES_Demand_Drivers!$A$5:$I$100,7,FALSE)</f>
        <v>70.707845163938416</v>
      </c>
      <c r="K527" s="16">
        <f>VLOOKUP($C527,'Growth rate'!$B$3:$T$93,3,FALSE)*VLOOKUP($E527,BY_RES_Demand_Drivers!$A$5:$I$100,8,FALSE)</f>
        <v>0.93633977002912494</v>
      </c>
      <c r="L527" s="16">
        <f>VLOOKUP($C527,'Growth rate'!$B$3:$T$93,3,FALSE)*VLOOKUP($E527,BY_RES_Demand_Drivers!$A$5:$I$100,9,FALSE)</f>
        <v>2.96183335992853</v>
      </c>
      <c r="M527" s="49">
        <f t="shared" si="37"/>
        <v>0.6</v>
      </c>
    </row>
    <row r="528" spans="2:13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 t="shared" si="38"/>
        <v>43.103502411936859</v>
      </c>
      <c r="G528" s="16">
        <f t="shared" si="39"/>
        <v>0.57079272380975443</v>
      </c>
      <c r="H528" s="16">
        <f t="shared" si="40"/>
        <v>1.8055336162124318</v>
      </c>
      <c r="J528" s="16">
        <f>VLOOKUP($C528,'Growth rate'!$B$3:$T$93,3,FALSE)*VLOOKUP($E528,BY_RES_Demand_Drivers!$A$5:$I$100,7,FALSE)</f>
        <v>71.839170686561431</v>
      </c>
      <c r="K528" s="16">
        <f>VLOOKUP($C528,'Growth rate'!$B$3:$T$93,3,FALSE)*VLOOKUP($E528,BY_RES_Demand_Drivers!$A$5:$I$100,8,FALSE)</f>
        <v>0.95132120634959083</v>
      </c>
      <c r="L528" s="16">
        <f>VLOOKUP($C528,'Growth rate'!$B$3:$T$93,3,FALSE)*VLOOKUP($E528,BY_RES_Demand_Drivers!$A$5:$I$100,9,FALSE)</f>
        <v>3.0092226936873865</v>
      </c>
      <c r="M528" s="49">
        <f t="shared" si="37"/>
        <v>0.6</v>
      </c>
    </row>
    <row r="529" spans="2:13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 t="shared" si="38"/>
        <v>43.793158450527848</v>
      </c>
      <c r="G529" s="16">
        <f t="shared" si="39"/>
        <v>0.57992540739071063</v>
      </c>
      <c r="H529" s="16">
        <f t="shared" si="40"/>
        <v>1.8344221540718308</v>
      </c>
      <c r="J529" s="16">
        <f>VLOOKUP($C529,'Growth rate'!$B$3:$T$93,3,FALSE)*VLOOKUP($E529,BY_RES_Demand_Drivers!$A$5:$I$100,7,FALSE)</f>
        <v>72.988597417546416</v>
      </c>
      <c r="K529" s="16">
        <f>VLOOKUP($C529,'Growth rate'!$B$3:$T$93,3,FALSE)*VLOOKUP($E529,BY_RES_Demand_Drivers!$A$5:$I$100,8,FALSE)</f>
        <v>0.96654234565118435</v>
      </c>
      <c r="L529" s="16">
        <f>VLOOKUP($C529,'Growth rate'!$B$3:$T$93,3,FALSE)*VLOOKUP($E529,BY_RES_Demand_Drivers!$A$5:$I$100,9,FALSE)</f>
        <v>3.0573702567863847</v>
      </c>
      <c r="M529" s="49">
        <f t="shared" si="37"/>
        <v>0.6</v>
      </c>
    </row>
    <row r="530" spans="2:13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 t="shared" si="38"/>
        <v>44.493848985736292</v>
      </c>
      <c r="G530" s="16">
        <f t="shared" si="39"/>
        <v>0.58920421390896194</v>
      </c>
      <c r="H530" s="16">
        <f t="shared" si="40"/>
        <v>1.8637729085369803</v>
      </c>
      <c r="J530" s="16">
        <f>VLOOKUP($C530,'Growth rate'!$B$3:$T$93,3,FALSE)*VLOOKUP($E530,BY_RES_Demand_Drivers!$A$5:$I$100,7,FALSE)</f>
        <v>74.156414976227154</v>
      </c>
      <c r="K530" s="16">
        <f>VLOOKUP($C530,'Growth rate'!$B$3:$T$93,3,FALSE)*VLOOKUP($E530,BY_RES_Demand_Drivers!$A$5:$I$100,8,FALSE)</f>
        <v>0.98200702318160327</v>
      </c>
      <c r="L530" s="16">
        <f>VLOOKUP($C530,'Growth rate'!$B$3:$T$93,3,FALSE)*VLOOKUP($E530,BY_RES_Demand_Drivers!$A$5:$I$100,9,FALSE)</f>
        <v>3.1062881808949672</v>
      </c>
      <c r="M530" s="49">
        <f t="shared" si="37"/>
        <v>0.6</v>
      </c>
    </row>
    <row r="531" spans="2:13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 t="shared" si="38"/>
        <v>45.205750569508069</v>
      </c>
      <c r="G531" s="16">
        <f t="shared" si="39"/>
        <v>0.59863148133150534</v>
      </c>
      <c r="H531" s="16">
        <f t="shared" si="40"/>
        <v>1.8935932750735718</v>
      </c>
      <c r="J531" s="16">
        <f>VLOOKUP($C531,'Growth rate'!$B$3:$T$93,3,FALSE)*VLOOKUP($E531,BY_RES_Demand_Drivers!$A$5:$I$100,7,FALSE)</f>
        <v>75.342917615846787</v>
      </c>
      <c r="K531" s="16">
        <f>VLOOKUP($C531,'Growth rate'!$B$3:$T$93,3,FALSE)*VLOOKUP($E531,BY_RES_Demand_Drivers!$A$5:$I$100,8,FALSE)</f>
        <v>0.99771913555250902</v>
      </c>
      <c r="L531" s="16">
        <f>VLOOKUP($C531,'Growth rate'!$B$3:$T$93,3,FALSE)*VLOOKUP($E531,BY_RES_Demand_Drivers!$A$5:$I$100,9,FALSE)</f>
        <v>3.1559887917892864</v>
      </c>
      <c r="M531" s="49">
        <f t="shared" si="37"/>
        <v>0.6</v>
      </c>
    </row>
    <row r="532" spans="2:13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 t="shared" si="38"/>
        <v>45.929042578620198</v>
      </c>
      <c r="G532" s="16">
        <f t="shared" si="39"/>
        <v>0.60820958503280942</v>
      </c>
      <c r="H532" s="16">
        <f t="shared" si="40"/>
        <v>1.9238907674747487</v>
      </c>
      <c r="J532" s="16">
        <f>VLOOKUP($C532,'Growth rate'!$B$3:$T$93,3,FALSE)*VLOOKUP($E532,BY_RES_Demand_Drivers!$A$5:$I$100,7,FALSE)</f>
        <v>76.54840429770033</v>
      </c>
      <c r="K532" s="16">
        <f>VLOOKUP($C532,'Growth rate'!$B$3:$T$93,3,FALSE)*VLOOKUP($E532,BY_RES_Demand_Drivers!$A$5:$I$100,8,FALSE)</f>
        <v>1.0136826417213491</v>
      </c>
      <c r="L532" s="16">
        <f>VLOOKUP($C532,'Growth rate'!$B$3:$T$93,3,FALSE)*VLOOKUP($E532,BY_RES_Demand_Drivers!$A$5:$I$100,9,FALSE)</f>
        <v>3.2064846124579147</v>
      </c>
      <c r="M532" s="49">
        <f t="shared" si="37"/>
        <v>0.6</v>
      </c>
    </row>
    <row r="533" spans="2:13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 t="shared" si="38"/>
        <v>46.663907259878123</v>
      </c>
      <c r="G533" s="16">
        <f t="shared" si="39"/>
        <v>0.61794093839333442</v>
      </c>
      <c r="H533" s="16">
        <f t="shared" si="40"/>
        <v>1.9546730197543449</v>
      </c>
      <c r="J533" s="16">
        <f>VLOOKUP($C533,'Growth rate'!$B$3:$T$93,3,FALSE)*VLOOKUP($E533,BY_RES_Demand_Drivers!$A$5:$I$100,7,FALSE)</f>
        <v>77.773178766463545</v>
      </c>
      <c r="K533" s="16">
        <f>VLOOKUP($C533,'Growth rate'!$B$3:$T$93,3,FALSE)*VLOOKUP($E533,BY_RES_Demand_Drivers!$A$5:$I$100,8,FALSE)</f>
        <v>1.0299015639888907</v>
      </c>
      <c r="L533" s="16">
        <f>VLOOKUP($C533,'Growth rate'!$B$3:$T$93,3,FALSE)*VLOOKUP($E533,BY_RES_Demand_Drivers!$A$5:$I$100,9,FALSE)</f>
        <v>3.2577883662572416</v>
      </c>
      <c r="M533" s="49">
        <f t="shared" si="37"/>
        <v>0.6</v>
      </c>
    </row>
    <row r="534" spans="2:13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 t="shared" si="38"/>
        <v>47.410529776036178</v>
      </c>
      <c r="G534" s="16">
        <f t="shared" si="39"/>
        <v>0.62782799340762774</v>
      </c>
      <c r="H534" s="16">
        <f t="shared" si="40"/>
        <v>1.9859477880704146</v>
      </c>
      <c r="J534" s="16">
        <f>VLOOKUP($C534,'Growth rate'!$B$3:$T$93,3,FALSE)*VLOOKUP($E534,BY_RES_Demand_Drivers!$A$5:$I$100,7,FALSE)</f>
        <v>79.017549626726961</v>
      </c>
      <c r="K534" s="16">
        <f>VLOOKUP($C534,'Growth rate'!$B$3:$T$93,3,FALSE)*VLOOKUP($E534,BY_RES_Demand_Drivers!$A$5:$I$100,8,FALSE)</f>
        <v>1.046379989012713</v>
      </c>
      <c r="L534" s="16">
        <f>VLOOKUP($C534,'Growth rate'!$B$3:$T$93,3,FALSE)*VLOOKUP($E534,BY_RES_Demand_Drivers!$A$5:$I$100,9,FALSE)</f>
        <v>3.3099129801173577</v>
      </c>
      <c r="M534" s="49">
        <f t="shared" si="37"/>
        <v>0.6</v>
      </c>
    </row>
    <row r="535" spans="2:13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 t="shared" si="38"/>
        <v>48.169098252452763</v>
      </c>
      <c r="G535" s="16">
        <f t="shared" si="39"/>
        <v>0.63787324130214984</v>
      </c>
      <c r="H535" s="16">
        <f t="shared" si="40"/>
        <v>2.0177229526795415</v>
      </c>
      <c r="J535" s="16">
        <f>VLOOKUP($C535,'Growth rate'!$B$3:$T$93,3,FALSE)*VLOOKUP($E535,BY_RES_Demand_Drivers!$A$5:$I$100,7,FALSE)</f>
        <v>80.281830420754602</v>
      </c>
      <c r="K535" s="16">
        <f>VLOOKUP($C535,'Growth rate'!$B$3:$T$93,3,FALSE)*VLOOKUP($E535,BY_RES_Demand_Drivers!$A$5:$I$100,8,FALSE)</f>
        <v>1.0631220688369165</v>
      </c>
      <c r="L535" s="16">
        <f>VLOOKUP($C535,'Growth rate'!$B$3:$T$93,3,FALSE)*VLOOKUP($E535,BY_RES_Demand_Drivers!$A$5:$I$100,9,FALSE)</f>
        <v>3.3628715877992357</v>
      </c>
      <c r="M535" s="49">
        <f t="shared" si="37"/>
        <v>0.6</v>
      </c>
    </row>
    <row r="536" spans="2:13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 t="shared" si="38"/>
        <v>48.939803824492003</v>
      </c>
      <c r="G536" s="16">
        <f t="shared" si="39"/>
        <v>0.64807921316298422</v>
      </c>
      <c r="H536" s="16">
        <f t="shared" si="40"/>
        <v>2.0500065199224138</v>
      </c>
      <c r="J536" s="16">
        <f>VLOOKUP($C536,'Growth rate'!$B$3:$T$93,3,FALSE)*VLOOKUP($E536,BY_RES_Demand_Drivers!$A$5:$I$100,7,FALSE)</f>
        <v>81.566339707486677</v>
      </c>
      <c r="K536" s="16">
        <f>VLOOKUP($C536,'Growth rate'!$B$3:$T$93,3,FALSE)*VLOOKUP($E536,BY_RES_Demand_Drivers!$A$5:$I$100,8,FALSE)</f>
        <v>1.080132021938307</v>
      </c>
      <c r="L536" s="16">
        <f>VLOOKUP($C536,'Growth rate'!$B$3:$T$93,3,FALSE)*VLOOKUP($E536,BY_RES_Demand_Drivers!$A$5:$I$100,9,FALSE)</f>
        <v>3.4166775332040231</v>
      </c>
      <c r="M536" s="49">
        <f t="shared" si="37"/>
        <v>0.6</v>
      </c>
    </row>
    <row r="537" spans="2:13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 t="shared" si="38"/>
        <v>49.722840685683877</v>
      </c>
      <c r="G537" s="16">
        <f t="shared" si="39"/>
        <v>0.65844848057359195</v>
      </c>
      <c r="H537" s="16">
        <f t="shared" si="40"/>
        <v>2.0828066242411722</v>
      </c>
      <c r="J537" s="16">
        <f>VLOOKUP($C537,'Growth rate'!$B$3:$T$93,3,FALSE)*VLOOKUP($E537,BY_RES_Demand_Drivers!$A$5:$I$100,7,FALSE)</f>
        <v>82.871401142806462</v>
      </c>
      <c r="K537" s="16">
        <f>VLOOKUP($C537,'Growth rate'!$B$3:$T$93,3,FALSE)*VLOOKUP($E537,BY_RES_Demand_Drivers!$A$5:$I$100,8,FALSE)</f>
        <v>1.09741413428932</v>
      </c>
      <c r="L537" s="16">
        <f>VLOOKUP($C537,'Growth rate'!$B$3:$T$93,3,FALSE)*VLOOKUP($E537,BY_RES_Demand_Drivers!$A$5:$I$100,9,FALSE)</f>
        <v>3.4713443737352874</v>
      </c>
      <c r="M537" s="49">
        <f t="shared" si="37"/>
        <v>0.6</v>
      </c>
    </row>
    <row r="538" spans="2:13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 t="shared" si="38"/>
        <v>50.518406136654811</v>
      </c>
      <c r="G538" s="16">
        <f t="shared" si="39"/>
        <v>0.66898365626276945</v>
      </c>
      <c r="H538" s="16">
        <f t="shared" si="40"/>
        <v>2.1161315302290311</v>
      </c>
      <c r="J538" s="16">
        <f>VLOOKUP($C538,'Growth rate'!$B$3:$T$93,3,FALSE)*VLOOKUP($E538,BY_RES_Demand_Drivers!$A$5:$I$100,7,FALSE)</f>
        <v>84.197343561091358</v>
      </c>
      <c r="K538" s="16">
        <f>VLOOKUP($C538,'Growth rate'!$B$3:$T$93,3,FALSE)*VLOOKUP($E538,BY_RES_Demand_Drivers!$A$5:$I$100,8,FALSE)</f>
        <v>1.1149727604379491</v>
      </c>
      <c r="L538" s="16">
        <f>VLOOKUP($C538,'Growth rate'!$B$3:$T$93,3,FALSE)*VLOOKUP($E538,BY_RES_Demand_Drivers!$A$5:$I$100,9,FALSE)</f>
        <v>3.5268858837150523</v>
      </c>
      <c r="M538" s="49">
        <f t="shared" si="37"/>
        <v>0.6</v>
      </c>
    </row>
    <row r="539" spans="2:13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 t="shared" si="38"/>
        <v>51.326700634841288</v>
      </c>
      <c r="G539" s="16">
        <f t="shared" si="39"/>
        <v>0.67968739476297368</v>
      </c>
      <c r="H539" s="16">
        <f t="shared" si="40"/>
        <v>2.1499896347126959</v>
      </c>
      <c r="J539" s="16">
        <f>VLOOKUP($C539,'Growth rate'!$B$3:$T$93,3,FALSE)*VLOOKUP($E539,BY_RES_Demand_Drivers!$A$5:$I$100,7,FALSE)</f>
        <v>85.544501058068818</v>
      </c>
      <c r="K539" s="16">
        <f>VLOOKUP($C539,'Growth rate'!$B$3:$T$93,3,FALSE)*VLOOKUP($E539,BY_RES_Demand_Drivers!$A$5:$I$100,8,FALSE)</f>
        <v>1.1328123246049562</v>
      </c>
      <c r="L539" s="16">
        <f>VLOOKUP($C539,'Growth rate'!$B$3:$T$93,3,FALSE)*VLOOKUP($E539,BY_RES_Demand_Drivers!$A$5:$I$100,9,FALSE)</f>
        <v>3.5833160578544931</v>
      </c>
      <c r="M539" s="49">
        <f t="shared" si="37"/>
        <v>0.6</v>
      </c>
    </row>
    <row r="540" spans="2:13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 t="shared" si="38"/>
        <v>52.147927844998755</v>
      </c>
      <c r="G540" s="16">
        <f t="shared" si="39"/>
        <v>0.69056239307918132</v>
      </c>
      <c r="H540" s="16">
        <f t="shared" si="40"/>
        <v>2.1843894688680989</v>
      </c>
      <c r="J540" s="16">
        <f>VLOOKUP($C540,'Growth rate'!$B$3:$T$93,3,FALSE)*VLOOKUP($E540,BY_RES_Demand_Drivers!$A$5:$I$100,7,FALSE)</f>
        <v>86.913213074997927</v>
      </c>
      <c r="K540" s="16">
        <f>VLOOKUP($C540,'Growth rate'!$B$3:$T$93,3,FALSE)*VLOOKUP($E540,BY_RES_Demand_Drivers!$A$5:$I$100,8,FALSE)</f>
        <v>1.1509373217986356</v>
      </c>
      <c r="L540" s="16">
        <f>VLOOKUP($C540,'Growth rate'!$B$3:$T$93,3,FALSE)*VLOOKUP($E540,BY_RES_Demand_Drivers!$A$5:$I$100,9,FALSE)</f>
        <v>3.6406491147801652</v>
      </c>
      <c r="M540" s="49">
        <f t="shared" si="37"/>
        <v>0.6</v>
      </c>
    </row>
    <row r="541" spans="2:13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 t="shared" si="38"/>
        <v>52.982294690518742</v>
      </c>
      <c r="G541" s="16">
        <f t="shared" si="39"/>
        <v>0.70161139136844841</v>
      </c>
      <c r="H541" s="16">
        <f t="shared" si="40"/>
        <v>2.2193397003699888</v>
      </c>
      <c r="J541" s="16">
        <f>VLOOKUP($C541,'Growth rate'!$B$3:$T$93,3,FALSE)*VLOOKUP($E541,BY_RES_Demand_Drivers!$A$5:$I$100,7,FALSE)</f>
        <v>88.303824484197904</v>
      </c>
      <c r="K541" s="16">
        <f>VLOOKUP($C541,'Growth rate'!$B$3:$T$93,3,FALSE)*VLOOKUP($E541,BY_RES_Demand_Drivers!$A$5:$I$100,8,FALSE)</f>
        <v>1.169352318947414</v>
      </c>
      <c r="L541" s="16">
        <f>VLOOKUP($C541,'Growth rate'!$B$3:$T$93,3,FALSE)*VLOOKUP($E541,BY_RES_Demand_Drivers!$A$5:$I$100,9,FALSE)</f>
        <v>3.6988995006166481</v>
      </c>
      <c r="M541" s="49">
        <f t="shared" si="37"/>
        <v>0.6</v>
      </c>
    </row>
    <row r="542" spans="2:13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 t="shared" si="38"/>
        <v>53.830011405567042</v>
      </c>
      <c r="G542" s="16">
        <f t="shared" si="39"/>
        <v>0.71283717363034349</v>
      </c>
      <c r="H542" s="16">
        <f t="shared" si="40"/>
        <v>2.2548491355759084</v>
      </c>
      <c r="J542" s="16">
        <f>VLOOKUP($C542,'Growth rate'!$B$3:$T$93,3,FALSE)*VLOOKUP($E542,BY_RES_Demand_Drivers!$A$5:$I$100,7,FALSE)</f>
        <v>89.716685675945072</v>
      </c>
      <c r="K542" s="16">
        <f>VLOOKUP($C542,'Growth rate'!$B$3:$T$93,3,FALSE)*VLOOKUP($E542,BY_RES_Demand_Drivers!$A$5:$I$100,8,FALSE)</f>
        <v>1.1880619560505725</v>
      </c>
      <c r="L542" s="16">
        <f>VLOOKUP($C542,'Growth rate'!$B$3:$T$93,3,FALSE)*VLOOKUP($E542,BY_RES_Demand_Drivers!$A$5:$I$100,9,FALSE)</f>
        <v>3.7580818926265143</v>
      </c>
      <c r="M542" s="49">
        <f t="shared" si="37"/>
        <v>0.6</v>
      </c>
    </row>
    <row r="543" spans="2:13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 t="shared" si="38"/>
        <v>54.691291588056117</v>
      </c>
      <c r="G543" s="16">
        <f t="shared" si="39"/>
        <v>0.72424256840842904</v>
      </c>
      <c r="H543" s="16">
        <f t="shared" si="40"/>
        <v>2.290926721745123</v>
      </c>
      <c r="J543" s="16">
        <f>VLOOKUP($C543,'Growth rate'!$B$3:$T$93,3,FALSE)*VLOOKUP($E543,BY_RES_Demand_Drivers!$A$5:$I$100,7,FALSE)</f>
        <v>91.1521526467602</v>
      </c>
      <c r="K543" s="16">
        <f>VLOOKUP($C543,'Growth rate'!$B$3:$T$93,3,FALSE)*VLOOKUP($E543,BY_RES_Demand_Drivers!$A$5:$I$100,8,FALSE)</f>
        <v>1.2070709473473817</v>
      </c>
      <c r="L543" s="16">
        <f>VLOOKUP($C543,'Growth rate'!$B$3:$T$93,3,FALSE)*VLOOKUP($E543,BY_RES_Demand_Drivers!$A$5:$I$100,9,FALSE)</f>
        <v>3.8182112029085387</v>
      </c>
      <c r="M543" s="49">
        <f t="shared" si="37"/>
        <v>0.6</v>
      </c>
    </row>
    <row r="544" spans="2:13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 t="shared" si="38"/>
        <v>55.566352253465006</v>
      </c>
      <c r="G544" s="16">
        <f t="shared" si="39"/>
        <v>0.73583044950296395</v>
      </c>
      <c r="H544" s="16">
        <f t="shared" si="40"/>
        <v>2.3275815492930452</v>
      </c>
      <c r="J544" s="16">
        <f>VLOOKUP($C544,'Growth rate'!$B$3:$T$93,3,FALSE)*VLOOKUP($E544,BY_RES_Demand_Drivers!$A$5:$I$100,7,FALSE)</f>
        <v>92.61058708910835</v>
      </c>
      <c r="K544" s="16">
        <f>VLOOKUP($C544,'Growth rate'!$B$3:$T$93,3,FALSE)*VLOOKUP($E544,BY_RES_Demand_Drivers!$A$5:$I$100,8,FALSE)</f>
        <v>1.2263840825049399</v>
      </c>
      <c r="L544" s="16">
        <f>VLOOKUP($C544,'Growth rate'!$B$3:$T$93,3,FALSE)*VLOOKUP($E544,BY_RES_Demand_Drivers!$A$5:$I$100,9,FALSE)</f>
        <v>3.8793025821550753</v>
      </c>
      <c r="M544" s="49">
        <f t="shared" si="37"/>
        <v>0.6</v>
      </c>
    </row>
    <row r="545" spans="2:13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 t="shared" si="38"/>
        <v>56.45541388952045</v>
      </c>
      <c r="G545" s="16">
        <f t="shared" si="39"/>
        <v>0.74760373669501123</v>
      </c>
      <c r="H545" s="16">
        <f t="shared" si="40"/>
        <v>2.364822854081734</v>
      </c>
      <c r="J545" s="16">
        <f>VLOOKUP($C545,'Growth rate'!$B$3:$T$93,3,FALSE)*VLOOKUP($E545,BY_RES_Demand_Drivers!$A$5:$I$100,7,FALSE)</f>
        <v>94.092356482534086</v>
      </c>
      <c r="K545" s="16">
        <f>VLOOKUP($C545,'Growth rate'!$B$3:$T$93,3,FALSE)*VLOOKUP($E545,BY_RES_Demand_Drivers!$A$5:$I$100,8,FALSE)</f>
        <v>1.2460062278250188</v>
      </c>
      <c r="L545" s="16">
        <f>VLOOKUP($C545,'Growth rate'!$B$3:$T$93,3,FALSE)*VLOOKUP($E545,BY_RES_Demand_Drivers!$A$5:$I$100,9,FALSE)</f>
        <v>3.9413714234695565</v>
      </c>
      <c r="M545" s="49">
        <f t="shared" si="37"/>
        <v>0.6</v>
      </c>
    </row>
    <row r="546" spans="2:13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 t="shared" si="38"/>
        <v>57.35870051175278</v>
      </c>
      <c r="G546" s="16">
        <f t="shared" si="39"/>
        <v>0.75956539648213139</v>
      </c>
      <c r="H546" s="16">
        <f t="shared" si="40"/>
        <v>2.4026600197470418</v>
      </c>
      <c r="J546" s="16">
        <f>VLOOKUP($C546,'Growth rate'!$B$3:$T$93,3,FALSE)*VLOOKUP($E546,BY_RES_Demand_Drivers!$A$5:$I$100,7,FALSE)</f>
        <v>95.59783418625463</v>
      </c>
      <c r="K546" s="16">
        <f>VLOOKUP($C546,'Growth rate'!$B$3:$T$93,3,FALSE)*VLOOKUP($E546,BY_RES_Demand_Drivers!$A$5:$I$100,8,FALSE)</f>
        <v>1.2659423274702191</v>
      </c>
      <c r="L546" s="16">
        <f>VLOOKUP($C546,'Growth rate'!$B$3:$T$93,3,FALSE)*VLOOKUP($E546,BY_RES_Demand_Drivers!$A$5:$I$100,9,FALSE)</f>
        <v>4.0044333662450695</v>
      </c>
      <c r="M546" s="49">
        <f t="shared" si="37"/>
        <v>0.6</v>
      </c>
    </row>
    <row r="547" spans="2:13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 t="shared" si="38"/>
        <v>58.276439719940825</v>
      </c>
      <c r="G547" s="16">
        <f t="shared" si="39"/>
        <v>0.77171844282584556</v>
      </c>
      <c r="H547" s="16">
        <f t="shared" si="40"/>
        <v>2.4411025800629944</v>
      </c>
      <c r="J547" s="16">
        <f>VLOOKUP($C547,'Growth rate'!$B$3:$T$93,3,FALSE)*VLOOKUP($E547,BY_RES_Demand_Drivers!$A$5:$I$100,7,FALSE)</f>
        <v>97.127399533234708</v>
      </c>
      <c r="K547" s="16">
        <f>VLOOKUP($C547,'Growth rate'!$B$3:$T$93,3,FALSE)*VLOOKUP($E547,BY_RES_Demand_Drivers!$A$5:$I$100,8,FALSE)</f>
        <v>1.2861974047097426</v>
      </c>
      <c r="L547" s="16">
        <f>VLOOKUP($C547,'Growth rate'!$B$3:$T$93,3,FALSE)*VLOOKUP($E547,BY_RES_Demand_Drivers!$A$5:$I$100,9,FALSE)</f>
        <v>4.0685043001049905</v>
      </c>
      <c r="M547" s="49">
        <f t="shared" si="37"/>
        <v>0.6</v>
      </c>
    </row>
    <row r="548" spans="2:13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 t="shared" si="38"/>
        <v>59.208862755459876</v>
      </c>
      <c r="G548" s="16">
        <f t="shared" si="39"/>
        <v>0.78406593791105905</v>
      </c>
      <c r="H548" s="16">
        <f t="shared" si="40"/>
        <v>2.4801602213440019</v>
      </c>
      <c r="J548" s="16">
        <f>VLOOKUP($C548,'Growth rate'!$B$3:$T$93,3,FALSE)*VLOOKUP($E548,BY_RES_Demand_Drivers!$A$5:$I$100,7,FALSE)</f>
        <v>98.68143792576646</v>
      </c>
      <c r="K548" s="16">
        <f>VLOOKUP($C548,'Growth rate'!$B$3:$T$93,3,FALSE)*VLOOKUP($E548,BY_RES_Demand_Drivers!$A$5:$I$100,8,FALSE)</f>
        <v>1.3067765631850985</v>
      </c>
      <c r="L548" s="16">
        <f>VLOOKUP($C548,'Growth rate'!$B$3:$T$93,3,FALSE)*VLOOKUP($E548,BY_RES_Demand_Drivers!$A$5:$I$100,9,FALSE)</f>
        <v>4.13360036890667</v>
      </c>
      <c r="M548" s="49">
        <f t="shared" si="37"/>
        <v>0.6</v>
      </c>
    </row>
    <row r="549" spans="2:13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 t="shared" si="38"/>
        <v>60.156204559547234</v>
      </c>
      <c r="G549" s="16">
        <f t="shared" si="39"/>
        <v>0.79661099291763604</v>
      </c>
      <c r="H549" s="16">
        <f t="shared" si="40"/>
        <v>2.5198427848855061</v>
      </c>
      <c r="J549" s="16">
        <f>VLOOKUP($C549,'Growth rate'!$B$3:$T$93,3,FALSE)*VLOOKUP($E549,BY_RES_Demand_Drivers!$A$5:$I$100,7,FALSE)</f>
        <v>100.26034093257873</v>
      </c>
      <c r="K549" s="16">
        <f>VLOOKUP($C549,'Growth rate'!$B$3:$T$93,3,FALSE)*VLOOKUP($E549,BY_RES_Demand_Drivers!$A$5:$I$100,8,FALSE)</f>
        <v>1.3276849881960602</v>
      </c>
      <c r="L549" s="16">
        <f>VLOOKUP($C549,'Growth rate'!$B$3:$T$93,3,FALSE)*VLOOKUP($E549,BY_RES_Demand_Drivers!$A$5:$I$100,9,FALSE)</f>
        <v>4.1997379748091772</v>
      </c>
      <c r="M549" s="49">
        <f t="shared" si="37"/>
        <v>0.6</v>
      </c>
    </row>
    <row r="550" spans="2:13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 t="shared" si="38"/>
        <v>61.118703832499989</v>
      </c>
      <c r="G550" s="16">
        <f t="shared" si="39"/>
        <v>0.80935676880431817</v>
      </c>
      <c r="H550" s="16">
        <f t="shared" si="40"/>
        <v>2.5601602694436743</v>
      </c>
      <c r="J550" s="16">
        <f>VLOOKUP($C550,'Growth rate'!$B$3:$T$93,3,FALSE)*VLOOKUP($E550,BY_RES_Demand_Drivers!$A$5:$I$100,7,FALSE)</f>
        <v>101.86450638749999</v>
      </c>
      <c r="K550" s="16">
        <f>VLOOKUP($C550,'Growth rate'!$B$3:$T$93,3,FALSE)*VLOOKUP($E550,BY_RES_Demand_Drivers!$A$5:$I$100,8,FALSE)</f>
        <v>1.348927948007197</v>
      </c>
      <c r="L550" s="16">
        <f>VLOOKUP($C550,'Growth rate'!$B$3:$T$93,3,FALSE)*VLOOKUP($E550,BY_RES_Demand_Drivers!$A$5:$I$100,9,FALSE)</f>
        <v>4.2669337824061238</v>
      </c>
      <c r="M550" s="49">
        <f t="shared" si="37"/>
        <v>0.6</v>
      </c>
    </row>
    <row r="551" spans="2:13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 t="shared" si="38"/>
        <v>62.096603093819986</v>
      </c>
      <c r="G551" s="16">
        <f t="shared" si="39"/>
        <v>0.82230647710518723</v>
      </c>
      <c r="H551" s="16">
        <f t="shared" si="40"/>
        <v>2.6011228337547729</v>
      </c>
      <c r="J551" s="16">
        <f>VLOOKUP($C551,'Growth rate'!$B$3:$T$93,3,FALSE)*VLOOKUP($E551,BY_RES_Demand_Drivers!$A$5:$I$100,7,FALSE)</f>
        <v>103.49433848969998</v>
      </c>
      <c r="K551" s="16">
        <f>VLOOKUP($C551,'Growth rate'!$B$3:$T$93,3,FALSE)*VLOOKUP($E551,BY_RES_Demand_Drivers!$A$5:$I$100,8,FALSE)</f>
        <v>1.3705107951753122</v>
      </c>
      <c r="L551" s="16">
        <f>VLOOKUP($C551,'Growth rate'!$B$3:$T$93,3,FALSE)*VLOOKUP($E551,BY_RES_Demand_Drivers!$A$5:$I$100,9,FALSE)</f>
        <v>4.3352047229246216</v>
      </c>
      <c r="M551" s="49">
        <f t="shared" si="37"/>
        <v>0.6</v>
      </c>
    </row>
    <row r="552" spans="2:13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 t="shared" si="38"/>
        <v>63.090148743321109</v>
      </c>
      <c r="G552" s="16">
        <f t="shared" si="39"/>
        <v>0.83546338073887016</v>
      </c>
      <c r="H552" s="16">
        <f t="shared" si="40"/>
        <v>2.6427407990948488</v>
      </c>
      <c r="J552" s="16">
        <f>VLOOKUP($C552,'Growth rate'!$B$3:$T$93,3,FALSE)*VLOOKUP($E552,BY_RES_Demand_Drivers!$A$5:$I$100,7,FALSE)</f>
        <v>105.15024790553518</v>
      </c>
      <c r="K552" s="16">
        <f>VLOOKUP($C552,'Growth rate'!$B$3:$T$93,3,FALSE)*VLOOKUP($E552,BY_RES_Demand_Drivers!$A$5:$I$100,8,FALSE)</f>
        <v>1.3924389678981171</v>
      </c>
      <c r="L552" s="16">
        <f>VLOOKUP($C552,'Growth rate'!$B$3:$T$93,3,FALSE)*VLOOKUP($E552,BY_RES_Demand_Drivers!$A$5:$I$100,9,FALSE)</f>
        <v>4.404567998491415</v>
      </c>
      <c r="M552" s="49">
        <f t="shared" si="37"/>
        <v>0.6</v>
      </c>
    </row>
    <row r="553" spans="2:13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 t="shared" si="38"/>
        <v>64.099591123214239</v>
      </c>
      <c r="G553" s="16">
        <f t="shared" si="39"/>
        <v>0.84883079483069213</v>
      </c>
      <c r="H553" s="16">
        <f t="shared" si="40"/>
        <v>2.6850246518803664</v>
      </c>
      <c r="J553" s="16">
        <f>VLOOKUP($C553,'Growth rate'!$B$3:$T$93,3,FALSE)*VLOOKUP($E553,BY_RES_Demand_Drivers!$A$5:$I$100,7,FALSE)</f>
        <v>106.83265187202373</v>
      </c>
      <c r="K553" s="16">
        <f>VLOOKUP($C553,'Growth rate'!$B$3:$T$93,3,FALSE)*VLOOKUP($E553,BY_RES_Demand_Drivers!$A$5:$I$100,8,FALSE)</f>
        <v>1.414717991384487</v>
      </c>
      <c r="L553" s="16">
        <f>VLOOKUP($C553,'Growth rate'!$B$3:$T$93,3,FALSE)*VLOOKUP($E553,BY_RES_Demand_Drivers!$A$5:$I$100,9,FALSE)</f>
        <v>4.4750410864672778</v>
      </c>
      <c r="M553" s="49">
        <f t="shared" si="37"/>
        <v>0.6</v>
      </c>
    </row>
    <row r="554" spans="2:13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 t="shared" si="38"/>
        <v>65.125184581185664</v>
      </c>
      <c r="G554" s="16">
        <f t="shared" si="39"/>
        <v>0.86241208754798315</v>
      </c>
      <c r="H554" s="16">
        <f t="shared" si="40"/>
        <v>2.7279850463104527</v>
      </c>
      <c r="J554" s="16">
        <f>VLOOKUP($C554,'Growth rate'!$B$3:$T$93,3,FALSE)*VLOOKUP($E554,BY_RES_Demand_Drivers!$A$5:$I$100,7,FALSE)</f>
        <v>108.54197430197611</v>
      </c>
      <c r="K554" s="16">
        <f>VLOOKUP($C554,'Growth rate'!$B$3:$T$93,3,FALSE)*VLOOKUP($E554,BY_RES_Demand_Drivers!$A$5:$I$100,8,FALSE)</f>
        <v>1.4373534792466387</v>
      </c>
      <c r="L554" s="16">
        <f>VLOOKUP($C554,'Growth rate'!$B$3:$T$93,3,FALSE)*VLOOKUP($E554,BY_RES_Demand_Drivers!$A$5:$I$100,9,FALSE)</f>
        <v>4.5466417438507545</v>
      </c>
      <c r="M554" s="49">
        <f t="shared" si="37"/>
        <v>0.6</v>
      </c>
    </row>
    <row r="555" spans="2:13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 t="shared" si="38"/>
        <v>66.16718753448464</v>
      </c>
      <c r="G555" s="16">
        <f t="shared" si="39"/>
        <v>0.87621068094875099</v>
      </c>
      <c r="H555" s="16">
        <f t="shared" si="40"/>
        <v>2.7716328070514202</v>
      </c>
      <c r="J555" s="16">
        <f>VLOOKUP($C555,'Growth rate'!$B$3:$T$93,3,FALSE)*VLOOKUP($E555,BY_RES_Demand_Drivers!$A$5:$I$100,7,FALSE)</f>
        <v>110.27864589080774</v>
      </c>
      <c r="K555" s="16">
        <f>VLOOKUP($C555,'Growth rate'!$B$3:$T$93,3,FALSE)*VLOOKUP($E555,BY_RES_Demand_Drivers!$A$5:$I$100,8,FALSE)</f>
        <v>1.460351134914585</v>
      </c>
      <c r="L555" s="16">
        <f>VLOOKUP($C555,'Growth rate'!$B$3:$T$93,3,FALSE)*VLOOKUP($E555,BY_RES_Demand_Drivers!$A$5:$I$100,9,FALSE)</f>
        <v>4.6193880117523669</v>
      </c>
      <c r="M555" s="49">
        <f t="shared" si="37"/>
        <v>0.6</v>
      </c>
    </row>
    <row r="556" spans="2:13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 t="shared" si="38"/>
        <v>67.225862535036399</v>
      </c>
      <c r="G556" s="16">
        <f t="shared" si="39"/>
        <v>0.89023005184393111</v>
      </c>
      <c r="H556" s="16">
        <f t="shared" si="40"/>
        <v>2.815978931964243</v>
      </c>
      <c r="J556" s="16">
        <f>VLOOKUP($C556,'Growth rate'!$B$3:$T$93,3,FALSE)*VLOOKUP($E556,BY_RES_Demand_Drivers!$A$5:$I$100,7,FALSE)</f>
        <v>112.04310422506067</v>
      </c>
      <c r="K556" s="16">
        <f>VLOOKUP($C556,'Growth rate'!$B$3:$T$93,3,FALSE)*VLOOKUP($E556,BY_RES_Demand_Drivers!$A$5:$I$100,8,FALSE)</f>
        <v>1.4837167530732185</v>
      </c>
      <c r="L556" s="16">
        <f>VLOOKUP($C556,'Growth rate'!$B$3:$T$93,3,FALSE)*VLOOKUP($E556,BY_RES_Demand_Drivers!$A$5:$I$100,9,FALSE)</f>
        <v>4.693298219940405</v>
      </c>
      <c r="M556" s="49">
        <f t="shared" si="37"/>
        <v>0.6</v>
      </c>
    </row>
    <row r="557" spans="2:13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 t="shared" si="38"/>
        <v>68.301476335596988</v>
      </c>
      <c r="G557" s="16">
        <f t="shared" si="39"/>
        <v>0.90447373267343401</v>
      </c>
      <c r="H557" s="16">
        <f t="shared" si="40"/>
        <v>2.861034594875671</v>
      </c>
      <c r="J557" s="16">
        <f>VLOOKUP($C557,'Growth rate'!$B$3:$T$93,3,FALSE)*VLOOKUP($E557,BY_RES_Demand_Drivers!$A$5:$I$100,7,FALSE)</f>
        <v>113.83579389266164</v>
      </c>
      <c r="K557" s="16">
        <f>VLOOKUP($C557,'Growth rate'!$B$3:$T$93,3,FALSE)*VLOOKUP($E557,BY_RES_Demand_Drivers!$A$5:$I$100,8,FALSE)</f>
        <v>1.5074562211223901</v>
      </c>
      <c r="L557" s="16">
        <f>VLOOKUP($C557,'Growth rate'!$B$3:$T$93,3,FALSE)*VLOOKUP($E557,BY_RES_Demand_Drivers!$A$5:$I$100,9,FALSE)</f>
        <v>4.7683909914594516</v>
      </c>
      <c r="M557" s="49">
        <f t="shared" si="37"/>
        <v>0.6</v>
      </c>
    </row>
    <row r="558" spans="2:13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 t="shared" si="38"/>
        <v>69.394299956966535</v>
      </c>
      <c r="G558" s="16">
        <f t="shared" si="39"/>
        <v>0.91894531239620891</v>
      </c>
      <c r="H558" s="16">
        <f t="shared" si="40"/>
        <v>2.906811148393682</v>
      </c>
      <c r="J558" s="16">
        <f>VLOOKUP($C558,'Growth rate'!$B$3:$T$93,3,FALSE)*VLOOKUP($E558,BY_RES_Demand_Drivers!$A$5:$I$100,7,FALSE)</f>
        <v>115.65716659494423</v>
      </c>
      <c r="K558" s="16">
        <f>VLOOKUP($C558,'Growth rate'!$B$3:$T$93,3,FALSE)*VLOOKUP($E558,BY_RES_Demand_Drivers!$A$5:$I$100,8,FALSE)</f>
        <v>1.5315755206603483</v>
      </c>
      <c r="L558" s="16">
        <f>VLOOKUP($C558,'Growth rate'!$B$3:$T$93,3,FALSE)*VLOOKUP($E558,BY_RES_Demand_Drivers!$A$5:$I$100,9,FALSE)</f>
        <v>4.8446852473228033</v>
      </c>
      <c r="M558" s="49">
        <f t="shared" si="37"/>
        <v>0.6</v>
      </c>
    </row>
    <row r="559" spans="2:13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 t="shared" si="38"/>
        <v>70.504608756278017</v>
      </c>
      <c r="G559" s="16">
        <f t="shared" si="39"/>
        <v>0.93364843739454839</v>
      </c>
      <c r="H559" s="16">
        <f t="shared" si="40"/>
        <v>2.9533201267679807</v>
      </c>
      <c r="J559" s="16">
        <f>VLOOKUP($C559,'Growth rate'!$B$3:$T$93,3,FALSE)*VLOOKUP($E559,BY_RES_Demand_Drivers!$A$5:$I$100,7,FALSE)</f>
        <v>117.50768126046336</v>
      </c>
      <c r="K559" s="16">
        <f>VLOOKUP($C559,'Growth rate'!$B$3:$T$93,3,FALSE)*VLOOKUP($E559,BY_RES_Demand_Drivers!$A$5:$I$100,8,FALSE)</f>
        <v>1.556080728990914</v>
      </c>
      <c r="L559" s="16">
        <f>VLOOKUP($C559,'Growth rate'!$B$3:$T$93,3,FALSE)*VLOOKUP($E559,BY_RES_Demand_Drivers!$A$5:$I$100,9,FALSE)</f>
        <v>4.9222002112799679</v>
      </c>
      <c r="M559" s="49">
        <f t="shared" si="37"/>
        <v>0.6</v>
      </c>
    </row>
    <row r="560" spans="2:13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 t="shared" si="38"/>
        <v>71.63268249637845</v>
      </c>
      <c r="G560" s="16">
        <f t="shared" si="39"/>
        <v>0.94858681239286113</v>
      </c>
      <c r="H560" s="16">
        <f t="shared" si="40"/>
        <v>3.0005732487962686</v>
      </c>
      <c r="J560" s="16">
        <f>VLOOKUP($C560,'Growth rate'!$B$3:$T$93,3,FALSE)*VLOOKUP($E560,BY_RES_Demand_Drivers!$A$5:$I$100,7,FALSE)</f>
        <v>119.38780416063076</v>
      </c>
      <c r="K560" s="16">
        <f>VLOOKUP($C560,'Growth rate'!$B$3:$T$93,3,FALSE)*VLOOKUP($E560,BY_RES_Demand_Drivers!$A$5:$I$100,8,FALSE)</f>
        <v>1.5809780206547686</v>
      </c>
      <c r="L560" s="16">
        <f>VLOOKUP($C560,'Growth rate'!$B$3:$T$93,3,FALSE)*VLOOKUP($E560,BY_RES_Demand_Drivers!$A$5:$I$100,9,FALSE)</f>
        <v>5.0009554146604476</v>
      </c>
      <c r="M560" s="49">
        <f t="shared" si="37"/>
        <v>0.6</v>
      </c>
    </row>
    <row r="561" spans="2:13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 t="shared" si="38"/>
        <v>72.778805416320509</v>
      </c>
      <c r="G561" s="16">
        <f t="shared" si="39"/>
        <v>0.96376420139114682</v>
      </c>
      <c r="H561" s="16">
        <f t="shared" si="40"/>
        <v>3.0485824207770089</v>
      </c>
      <c r="J561" s="16">
        <f>VLOOKUP($C561,'Growth rate'!$B$3:$T$93,3,FALSE)*VLOOKUP($E561,BY_RES_Demand_Drivers!$A$5:$I$100,7,FALSE)</f>
        <v>121.29800902720085</v>
      </c>
      <c r="K561" s="16">
        <f>VLOOKUP($C561,'Growth rate'!$B$3:$T$93,3,FALSE)*VLOOKUP($E561,BY_RES_Demand_Drivers!$A$5:$I$100,8,FALSE)</f>
        <v>1.6062736689852448</v>
      </c>
      <c r="L561" s="16">
        <f>VLOOKUP($C561,'Growth rate'!$B$3:$T$93,3,FALSE)*VLOOKUP($E561,BY_RES_Demand_Drivers!$A$5:$I$100,9,FALSE)</f>
        <v>5.0809707012950147</v>
      </c>
      <c r="M561" s="49">
        <f t="shared" si="37"/>
        <v>0.6</v>
      </c>
    </row>
    <row r="562" spans="2:13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 t="shared" si="38"/>
        <v>73.943266302981641</v>
      </c>
      <c r="G562" s="16">
        <f t="shared" si="39"/>
        <v>0.97918442861340538</v>
      </c>
      <c r="H562" s="16">
        <f t="shared" si="40"/>
        <v>3.0973597395094412</v>
      </c>
      <c r="J562" s="16">
        <f>VLOOKUP($C562,'Growth rate'!$B$3:$T$93,3,FALSE)*VLOOKUP($E562,BY_RES_Demand_Drivers!$A$5:$I$100,7,FALSE)</f>
        <v>123.23877717163607</v>
      </c>
      <c r="K562" s="16">
        <f>VLOOKUP($C562,'Growth rate'!$B$3:$T$93,3,FALSE)*VLOOKUP($E562,BY_RES_Demand_Drivers!$A$5:$I$100,8,FALSE)</f>
        <v>1.631974047689009</v>
      </c>
      <c r="L562" s="16">
        <f>VLOOKUP($C562,'Growth rate'!$B$3:$T$93,3,FALSE)*VLOOKUP($E562,BY_RES_Demand_Drivers!$A$5:$I$100,9,FALSE)</f>
        <v>5.1622662325157354</v>
      </c>
      <c r="M562" s="49">
        <f t="shared" si="37"/>
        <v>0.6</v>
      </c>
    </row>
    <row r="563" spans="2:13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 t="shared" si="38"/>
        <v>75.126358563829356</v>
      </c>
      <c r="G563" s="16">
        <f t="shared" si="39"/>
        <v>0.99485137947121993</v>
      </c>
      <c r="H563" s="16">
        <f t="shared" si="40"/>
        <v>3.1469174953415924</v>
      </c>
      <c r="J563" s="16">
        <f>VLOOKUP($C563,'Growth rate'!$B$3:$T$93,3,FALSE)*VLOOKUP($E563,BY_RES_Demand_Drivers!$A$5:$I$100,7,FALSE)</f>
        <v>125.21059760638227</v>
      </c>
      <c r="K563" s="16">
        <f>VLOOKUP($C563,'Growth rate'!$B$3:$T$93,3,FALSE)*VLOOKUP($E563,BY_RES_Demand_Drivers!$A$5:$I$100,8,FALSE)</f>
        <v>1.6580856324520332</v>
      </c>
      <c r="L563" s="16">
        <f>VLOOKUP($C563,'Growth rate'!$B$3:$T$93,3,FALSE)*VLOOKUP($E563,BY_RES_Demand_Drivers!$A$5:$I$100,9,FALSE)</f>
        <v>5.2448624922359874</v>
      </c>
      <c r="M563" s="49">
        <f t="shared" si="37"/>
        <v>0.6</v>
      </c>
    </row>
    <row r="564" spans="2:13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 t="shared" si="38"/>
        <v>76.32838030085064</v>
      </c>
      <c r="G564" s="16">
        <f t="shared" si="39"/>
        <v>1.0107690015427595</v>
      </c>
      <c r="H564" s="16">
        <f t="shared" si="40"/>
        <v>3.197268175267058</v>
      </c>
      <c r="J564" s="16">
        <f>VLOOKUP($C564,'Growth rate'!$B$3:$T$93,3,FALSE)*VLOOKUP($E564,BY_RES_Demand_Drivers!$A$5:$I$100,7,FALSE)</f>
        <v>127.21396716808439</v>
      </c>
      <c r="K564" s="16">
        <f>VLOOKUP($C564,'Growth rate'!$B$3:$T$93,3,FALSE)*VLOOKUP($E564,BY_RES_Demand_Drivers!$A$5:$I$100,8,FALSE)</f>
        <v>1.6846150025712658</v>
      </c>
      <c r="L564" s="16">
        <f>VLOOKUP($C564,'Growth rate'!$B$3:$T$93,3,FALSE)*VLOOKUP($E564,BY_RES_Demand_Drivers!$A$5:$I$100,9,FALSE)</f>
        <v>5.3287802921117633</v>
      </c>
      <c r="M564" s="49">
        <f t="shared" si="37"/>
        <v>0.6</v>
      </c>
    </row>
    <row r="565" spans="2:13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 t="shared" si="38"/>
        <v>77.549634385664234</v>
      </c>
      <c r="G565" s="16">
        <f t="shared" si="39"/>
        <v>1.0269413055674437</v>
      </c>
      <c r="H565" s="16">
        <f t="shared" si="40"/>
        <v>3.2484244660713313</v>
      </c>
      <c r="J565" s="16">
        <f>VLOOKUP($C565,'Growth rate'!$B$3:$T$93,3,FALSE)*VLOOKUP($E565,BY_RES_Demand_Drivers!$A$5:$I$100,7,FALSE)</f>
        <v>129.24939064277373</v>
      </c>
      <c r="K565" s="16">
        <f>VLOOKUP($C565,'Growth rate'!$B$3:$T$93,3,FALSE)*VLOOKUP($E565,BY_RES_Demand_Drivers!$A$5:$I$100,8,FALSE)</f>
        <v>1.7115688426124063</v>
      </c>
      <c r="L565" s="16">
        <f>VLOOKUP($C565,'Growth rate'!$B$3:$T$93,3,FALSE)*VLOOKUP($E565,BY_RES_Demand_Drivers!$A$5:$I$100,9,FALSE)</f>
        <v>5.4140407767855523</v>
      </c>
      <c r="M565" s="49">
        <f t="shared" si="37"/>
        <v>0.6</v>
      </c>
    </row>
    <row r="566" spans="2:13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 t="shared" si="38"/>
        <v>78.790428535834877</v>
      </c>
      <c r="G566" s="16">
        <f t="shared" si="39"/>
        <v>1.0433723664565226</v>
      </c>
      <c r="H566" s="16">
        <f t="shared" si="40"/>
        <v>3.3003992575284724</v>
      </c>
      <c r="J566" s="16">
        <f>VLOOKUP($C566,'Growth rate'!$B$3:$T$93,3,FALSE)*VLOOKUP($E566,BY_RES_Demand_Drivers!$A$5:$I$100,7,FALSE)</f>
        <v>131.31738089305813</v>
      </c>
      <c r="K566" s="16">
        <f>VLOOKUP($C566,'Growth rate'!$B$3:$T$93,3,FALSE)*VLOOKUP($E566,BY_RES_Demand_Drivers!$A$5:$I$100,8,FALSE)</f>
        <v>1.7389539440942046</v>
      </c>
      <c r="L566" s="16">
        <f>VLOOKUP($C566,'Growth rate'!$B$3:$T$93,3,FALSE)*VLOOKUP($E566,BY_RES_Demand_Drivers!$A$5:$I$100,9,FALSE)</f>
        <v>5.5006654292141208</v>
      </c>
      <c r="M566" s="49">
        <f t="shared" si="37"/>
        <v>0.6</v>
      </c>
    </row>
    <row r="567" spans="2:13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 t="shared" si="38"/>
        <v>80.051075392408237</v>
      </c>
      <c r="G567" s="16">
        <f t="shared" si="39"/>
        <v>1.0600663243198272</v>
      </c>
      <c r="H567" s="16">
        <f t="shared" si="40"/>
        <v>3.3532056456489281</v>
      </c>
      <c r="J567" s="16">
        <f>VLOOKUP($C567,'Growth rate'!$B$3:$T$93,3,FALSE)*VLOOKUP($E567,BY_RES_Demand_Drivers!$A$5:$I$100,7,FALSE)</f>
        <v>133.41845898734707</v>
      </c>
      <c r="K567" s="16">
        <f>VLOOKUP($C567,'Growth rate'!$B$3:$T$93,3,FALSE)*VLOOKUP($E567,BY_RES_Demand_Drivers!$A$5:$I$100,8,FALSE)</f>
        <v>1.7667772071997119</v>
      </c>
      <c r="L567" s="16">
        <f>VLOOKUP($C567,'Growth rate'!$B$3:$T$93,3,FALSE)*VLOOKUP($E567,BY_RES_Demand_Drivers!$A$5:$I$100,9,FALSE)</f>
        <v>5.5886760760815468</v>
      </c>
      <c r="M567" s="49">
        <f t="shared" ref="M567:M583" si="41">M485</f>
        <v>0.6</v>
      </c>
    </row>
    <row r="568" spans="2:13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 t="shared" si="38"/>
        <v>81.331892598686764</v>
      </c>
      <c r="G568" s="16">
        <f t="shared" si="39"/>
        <v>1.0770273855089445</v>
      </c>
      <c r="H568" s="16">
        <f t="shared" si="40"/>
        <v>3.4068569359793108</v>
      </c>
      <c r="J568" s="16">
        <f>VLOOKUP($C568,'Growth rate'!$B$3:$T$93,3,FALSE)*VLOOKUP($E568,BY_RES_Demand_Drivers!$A$5:$I$100,7,FALSE)</f>
        <v>135.55315433114461</v>
      </c>
      <c r="K568" s="16">
        <f>VLOOKUP($C568,'Growth rate'!$B$3:$T$93,3,FALSE)*VLOOKUP($E568,BY_RES_Demand_Drivers!$A$5:$I$100,8,FALSE)</f>
        <v>1.7950456425149075</v>
      </c>
      <c r="L568" s="16">
        <f>VLOOKUP($C568,'Growth rate'!$B$3:$T$93,3,FALSE)*VLOOKUP($E568,BY_RES_Demand_Drivers!$A$5:$I$100,9,FALSE)</f>
        <v>5.6780948932988515</v>
      </c>
      <c r="M568" s="49">
        <f t="shared" si="41"/>
        <v>0.6</v>
      </c>
    </row>
    <row r="569" spans="2:13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 t="shared" si="38"/>
        <v>82.633202880265756</v>
      </c>
      <c r="G569" s="16">
        <f t="shared" si="39"/>
        <v>1.0942598236770875</v>
      </c>
      <c r="H569" s="16">
        <f t="shared" si="40"/>
        <v>3.4613666469549802</v>
      </c>
      <c r="J569" s="16">
        <f>VLOOKUP($C569,'Growth rate'!$B$3:$T$93,3,FALSE)*VLOOKUP($E569,BY_RES_Demand_Drivers!$A$5:$I$100,7,FALSE)</f>
        <v>137.72200480044293</v>
      </c>
      <c r="K569" s="16">
        <f>VLOOKUP($C569,'Growth rate'!$B$3:$T$93,3,FALSE)*VLOOKUP($E569,BY_RES_Demand_Drivers!$A$5:$I$100,8,FALSE)</f>
        <v>1.8237663727951461</v>
      </c>
      <c r="L569" s="16">
        <f>VLOOKUP($C569,'Growth rate'!$B$3:$T$93,3,FALSE)*VLOOKUP($E569,BY_RES_Demand_Drivers!$A$5:$I$100,9,FALSE)</f>
        <v>5.768944411591634</v>
      </c>
      <c r="M569" s="49">
        <f t="shared" si="41"/>
        <v>0.6</v>
      </c>
    </row>
    <row r="570" spans="2:13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 t="shared" si="38"/>
        <v>83.955334126350024</v>
      </c>
      <c r="G570" s="16">
        <f t="shared" si="39"/>
        <v>1.1117679808559211</v>
      </c>
      <c r="H570" s="16">
        <f t="shared" si="40"/>
        <v>3.5167485133062599</v>
      </c>
      <c r="J570" s="16">
        <f>VLOOKUP($C570,'Growth rate'!$B$3:$T$93,3,FALSE)*VLOOKUP($E570,BY_RES_Demand_Drivers!$A$5:$I$100,7,FALSE)</f>
        <v>139.92555687725005</v>
      </c>
      <c r="K570" s="16">
        <f>VLOOKUP($C570,'Growth rate'!$B$3:$T$93,3,FALSE)*VLOOKUP($E570,BY_RES_Demand_Drivers!$A$5:$I$100,8,FALSE)</f>
        <v>1.8529466347598686</v>
      </c>
      <c r="L570" s="16">
        <f>VLOOKUP($C570,'Growth rate'!$B$3:$T$93,3,FALSE)*VLOOKUP($E570,BY_RES_Demand_Drivers!$A$5:$I$100,9,FALSE)</f>
        <v>5.8612475221771003</v>
      </c>
      <c r="M570" s="49">
        <f t="shared" si="41"/>
        <v>0.6</v>
      </c>
    </row>
    <row r="571" spans="2:13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 t="shared" si="38"/>
        <v>85.298619472371627</v>
      </c>
      <c r="G571" s="16">
        <f t="shared" si="39"/>
        <v>1.1295562685496159</v>
      </c>
      <c r="H571" s="16">
        <f t="shared" si="40"/>
        <v>3.5730164895191607</v>
      </c>
      <c r="J571" s="16">
        <f>VLOOKUP($C571,'Growth rate'!$B$3:$T$93,3,FALSE)*VLOOKUP($E571,BY_RES_Demand_Drivers!$A$5:$I$100,7,FALSE)</f>
        <v>142.16436578728604</v>
      </c>
      <c r="K571" s="16">
        <f>VLOOKUP($C571,'Growth rate'!$B$3:$T$93,3,FALSE)*VLOOKUP($E571,BY_RES_Demand_Drivers!$A$5:$I$100,8,FALSE)</f>
        <v>1.8825937809160265</v>
      </c>
      <c r="L571" s="16">
        <f>VLOOKUP($C571,'Growth rate'!$B$3:$T$93,3,FALSE)*VLOOKUP($E571,BY_RES_Demand_Drivers!$A$5:$I$100,9,FALSE)</f>
        <v>5.9550274825319347</v>
      </c>
      <c r="M571" s="49">
        <f t="shared" si="41"/>
        <v>0.6</v>
      </c>
    </row>
    <row r="572" spans="2:13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 t="shared" si="38"/>
        <v>86.663397383929563</v>
      </c>
      <c r="G572" s="16">
        <f t="shared" si="39"/>
        <v>1.1476291688464098</v>
      </c>
      <c r="H572" s="16">
        <f t="shared" si="40"/>
        <v>3.6301847533514673</v>
      </c>
      <c r="J572" s="16">
        <f>VLOOKUP($C572,'Growth rate'!$B$3:$T$93,3,FALSE)*VLOOKUP($E572,BY_RES_Demand_Drivers!$A$5:$I$100,7,FALSE)</f>
        <v>144.43899563988262</v>
      </c>
      <c r="K572" s="16">
        <f>VLOOKUP($C572,'Growth rate'!$B$3:$T$93,3,FALSE)*VLOOKUP($E572,BY_RES_Demand_Drivers!$A$5:$I$100,8,FALSE)</f>
        <v>1.9127152814106831</v>
      </c>
      <c r="L572" s="16">
        <f>VLOOKUP($C572,'Growth rate'!$B$3:$T$93,3,FALSE)*VLOOKUP($E572,BY_RES_Demand_Drivers!$A$5:$I$100,9,FALSE)</f>
        <v>6.0503079222524461</v>
      </c>
      <c r="M572" s="49">
        <f t="shared" si="41"/>
        <v>0.6</v>
      </c>
    </row>
    <row r="573" spans="2:13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 t="shared" si="38"/>
        <v>88.050011742072442</v>
      </c>
      <c r="G573" s="16">
        <f t="shared" si="39"/>
        <v>1.1659912355479525</v>
      </c>
      <c r="H573" s="16">
        <f t="shared" si="40"/>
        <v>3.6882677094050909</v>
      </c>
      <c r="J573" s="16">
        <f>VLOOKUP($C573,'Growth rate'!$B$3:$T$93,3,FALSE)*VLOOKUP($E573,BY_RES_Demand_Drivers!$A$5:$I$100,7,FALSE)</f>
        <v>146.75001957012074</v>
      </c>
      <c r="K573" s="16">
        <f>VLOOKUP($C573,'Growth rate'!$B$3:$T$93,3,FALSE)*VLOOKUP($E573,BY_RES_Demand_Drivers!$A$5:$I$100,8,FALSE)</f>
        <v>1.9433187259132541</v>
      </c>
      <c r="L573" s="16">
        <f>VLOOKUP($C573,'Growth rate'!$B$3:$T$93,3,FALSE)*VLOOKUP($E573,BY_RES_Demand_Drivers!$A$5:$I$100,9,FALSE)</f>
        <v>6.1471128490084848</v>
      </c>
      <c r="M573" s="49">
        <f t="shared" si="41"/>
        <v>0.6</v>
      </c>
    </row>
    <row r="574" spans="2:13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 t="shared" si="38"/>
        <v>89.458811929945597</v>
      </c>
      <c r="G574" s="16">
        <f t="shared" si="39"/>
        <v>1.1846470953167196</v>
      </c>
      <c r="H574" s="16">
        <f t="shared" si="40"/>
        <v>3.7472799927555722</v>
      </c>
      <c r="J574" s="16">
        <f>VLOOKUP($C574,'Growth rate'!$B$3:$T$93,3,FALSE)*VLOOKUP($E574,BY_RES_Demand_Drivers!$A$5:$I$100,7,FALSE)</f>
        <v>149.09801988324267</v>
      </c>
      <c r="K574" s="16">
        <f>VLOOKUP($C574,'Growth rate'!$B$3:$T$93,3,FALSE)*VLOOKUP($E574,BY_RES_Demand_Drivers!$A$5:$I$100,8,FALSE)</f>
        <v>1.9744118255278662</v>
      </c>
      <c r="L574" s="16">
        <f>VLOOKUP($C574,'Growth rate'!$B$3:$T$93,3,FALSE)*VLOOKUP($E574,BY_RES_Demand_Drivers!$A$5:$I$100,9,FALSE)</f>
        <v>6.2454666545926205</v>
      </c>
      <c r="M574" s="49">
        <f t="shared" si="41"/>
        <v>0.6</v>
      </c>
    </row>
    <row r="575" spans="2:13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 t="shared" si="38"/>
        <v>90.890152920824747</v>
      </c>
      <c r="G575" s="16">
        <f t="shared" si="39"/>
        <v>1.2036014488417872</v>
      </c>
      <c r="H575" s="16">
        <f t="shared" si="40"/>
        <v>3.8072364726396613</v>
      </c>
      <c r="J575" s="16">
        <f>VLOOKUP($C575,'Growth rate'!$B$3:$T$93,3,FALSE)*VLOOKUP($E575,BY_RES_Demand_Drivers!$A$5:$I$100,7,FALSE)</f>
        <v>151.48358820137457</v>
      </c>
      <c r="K575" s="16">
        <f>VLOOKUP($C575,'Growth rate'!$B$3:$T$93,3,FALSE)*VLOOKUP($E575,BY_RES_Demand_Drivers!$A$5:$I$100,8,FALSE)</f>
        <v>2.006002414736312</v>
      </c>
      <c r="L575" s="16">
        <f>VLOOKUP($C575,'Growth rate'!$B$3:$T$93,3,FALSE)*VLOOKUP($E575,BY_RES_Demand_Drivers!$A$5:$I$100,9,FALSE)</f>
        <v>6.3453941210661027</v>
      </c>
      <c r="M575" s="49">
        <f t="shared" si="41"/>
        <v>0.6</v>
      </c>
    </row>
    <row r="576" spans="2:13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 t="shared" si="38"/>
        <v>92.344395367557937</v>
      </c>
      <c r="G576" s="16">
        <f t="shared" si="39"/>
        <v>1.2228590720232557</v>
      </c>
      <c r="H576" s="16">
        <f t="shared" si="40"/>
        <v>3.868152256201896</v>
      </c>
      <c r="J576" s="16">
        <f>VLOOKUP($C576,'Growth rate'!$B$3:$T$93,3,FALSE)*VLOOKUP($E576,BY_RES_Demand_Drivers!$A$5:$I$100,7,FALSE)</f>
        <v>153.90732561259657</v>
      </c>
      <c r="K576" s="16">
        <f>VLOOKUP($C576,'Growth rate'!$B$3:$T$93,3,FALSE)*VLOOKUP($E576,BY_RES_Demand_Drivers!$A$5:$I$100,8,FALSE)</f>
        <v>2.0380984533720929</v>
      </c>
      <c r="L576" s="16">
        <f>VLOOKUP($C576,'Growth rate'!$B$3:$T$93,3,FALSE)*VLOOKUP($E576,BY_RES_Demand_Drivers!$A$5:$I$100,9,FALSE)</f>
        <v>6.4469204270031604</v>
      </c>
      <c r="M576" s="49">
        <f t="shared" si="41"/>
        <v>0.6</v>
      </c>
    </row>
    <row r="577" spans="2:13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 t="shared" si="38"/>
        <v>93.821905693438865</v>
      </c>
      <c r="G577" s="16">
        <f t="shared" si="39"/>
        <v>1.242424817175628</v>
      </c>
      <c r="H577" s="16">
        <f t="shared" si="40"/>
        <v>3.9300426923011265</v>
      </c>
      <c r="J577" s="16">
        <f>VLOOKUP($C577,'Growth rate'!$B$3:$T$93,3,FALSE)*VLOOKUP($E577,BY_RES_Demand_Drivers!$A$5:$I$100,7,FALSE)</f>
        <v>156.36984282239811</v>
      </c>
      <c r="K577" s="16">
        <f>VLOOKUP($C577,'Growth rate'!$B$3:$T$93,3,FALSE)*VLOOKUP($E577,BY_RES_Demand_Drivers!$A$5:$I$100,8,FALSE)</f>
        <v>2.0707080286260466</v>
      </c>
      <c r="L577" s="16">
        <f>VLOOKUP($C577,'Growth rate'!$B$3:$T$93,3,FALSE)*VLOOKUP($E577,BY_RES_Demand_Drivers!$A$5:$I$100,9,FALSE)</f>
        <v>6.5500711538352112</v>
      </c>
      <c r="M577" s="49">
        <f t="shared" si="41"/>
        <v>0.6</v>
      </c>
    </row>
    <row r="578" spans="2:13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 t="shared" si="38"/>
        <v>3.3825754033842999</v>
      </c>
      <c r="G578" s="16">
        <f t="shared" si="39"/>
        <v>0.13962325488441499</v>
      </c>
      <c r="H578" s="16">
        <f t="shared" si="40"/>
        <v>0.44230280482350398</v>
      </c>
      <c r="J578" s="16">
        <f>VLOOKUP($C578,'Growth rate'!$B$3:$T$93,3,FALSE)*VLOOKUP($E578,BY_RES_Demand_Drivers!$A$5:$I$100,7,FALSE)</f>
        <v>3.3825754033842999</v>
      </c>
      <c r="K578" s="16">
        <f>VLOOKUP($C578,'Growth rate'!$B$3:$T$93,3,FALSE)*VLOOKUP($E578,BY_RES_Demand_Drivers!$A$5:$I$100,8,FALSE)</f>
        <v>0.13962325488441499</v>
      </c>
      <c r="L578" s="16">
        <f>VLOOKUP($C578,'Growth rate'!$B$3:$T$93,3,FALSE)*VLOOKUP($E578,BY_RES_Demand_Drivers!$A$5:$I$100,9,FALSE)</f>
        <v>0.44230280482350398</v>
      </c>
      <c r="M578" s="49">
        <f t="shared" si="41"/>
        <v>1</v>
      </c>
    </row>
    <row r="579" spans="2:13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 t="shared" si="38"/>
        <v>2.9916818867421475</v>
      </c>
      <c r="G579" s="16">
        <f t="shared" si="39"/>
        <v>0.123488263465691</v>
      </c>
      <c r="H579" s="16">
        <f t="shared" si="40"/>
        <v>0.39118988694880841</v>
      </c>
      <c r="J579" s="16">
        <f>VLOOKUP($C579,'Growth rate'!$B$3:$T$93,3,FALSE)*VLOOKUP($E579,BY_RES_Demand_Drivers!$A$5:$I$100,7,FALSE)</f>
        <v>2.9916818867421475</v>
      </c>
      <c r="K579" s="16">
        <f>VLOOKUP($C579,'Growth rate'!$B$3:$T$93,3,FALSE)*VLOOKUP($E579,BY_RES_Demand_Drivers!$A$5:$I$100,8,FALSE)</f>
        <v>0.123488263465691</v>
      </c>
      <c r="L579" s="16">
        <f>VLOOKUP($C579,'Growth rate'!$B$3:$T$93,3,FALSE)*VLOOKUP($E579,BY_RES_Demand_Drivers!$A$5:$I$100,9,FALSE)</f>
        <v>0.39118988694880841</v>
      </c>
      <c r="M579" s="49">
        <f t="shared" si="41"/>
        <v>1</v>
      </c>
    </row>
    <row r="580" spans="2:13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 t="shared" si="38"/>
        <v>3.0395487969300223</v>
      </c>
      <c r="G580" s="16">
        <f t="shared" si="39"/>
        <v>0.12546407568114207</v>
      </c>
      <c r="H580" s="16">
        <f t="shared" si="40"/>
        <v>0.39744892513998936</v>
      </c>
      <c r="J580" s="16">
        <f>VLOOKUP($C580,'Growth rate'!$B$3:$T$93,3,FALSE)*VLOOKUP($E580,BY_RES_Demand_Drivers!$A$5:$I$100,7,FALSE)</f>
        <v>3.0395487969300223</v>
      </c>
      <c r="K580" s="16">
        <f>VLOOKUP($C580,'Growth rate'!$B$3:$T$93,3,FALSE)*VLOOKUP($E580,BY_RES_Demand_Drivers!$A$5:$I$100,8,FALSE)</f>
        <v>0.12546407568114207</v>
      </c>
      <c r="L580" s="16">
        <f>VLOOKUP($C580,'Growth rate'!$B$3:$T$93,3,FALSE)*VLOOKUP($E580,BY_RES_Demand_Drivers!$A$5:$I$100,9,FALSE)</f>
        <v>0.39744892513998936</v>
      </c>
      <c r="M580" s="49">
        <f t="shared" si="41"/>
        <v>1</v>
      </c>
    </row>
    <row r="581" spans="2:13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 t="shared" ref="F581:F644" si="42">J581*$M581</f>
        <v>3.0881815776809027</v>
      </c>
      <c r="G581" s="16">
        <f t="shared" ref="G581:G644" si="43">K581*$M581</f>
        <v>0.12747150089204035</v>
      </c>
      <c r="H581" s="16">
        <f t="shared" ref="H581:H644" si="44">L581*$M581</f>
        <v>0.40380810794222921</v>
      </c>
      <c r="J581" s="16">
        <f>VLOOKUP($C581,'Growth rate'!$B$3:$T$93,3,FALSE)*VLOOKUP($E581,BY_RES_Demand_Drivers!$A$5:$I$100,7,FALSE)</f>
        <v>3.0881815776809027</v>
      </c>
      <c r="K581" s="16">
        <f>VLOOKUP($C581,'Growth rate'!$B$3:$T$93,3,FALSE)*VLOOKUP($E581,BY_RES_Demand_Drivers!$A$5:$I$100,8,FALSE)</f>
        <v>0.12747150089204035</v>
      </c>
      <c r="L581" s="16">
        <f>VLOOKUP($C581,'Growth rate'!$B$3:$T$93,3,FALSE)*VLOOKUP($E581,BY_RES_Demand_Drivers!$A$5:$I$100,9,FALSE)</f>
        <v>0.40380810794222921</v>
      </c>
      <c r="M581" s="49">
        <f t="shared" si="41"/>
        <v>1</v>
      </c>
    </row>
    <row r="582" spans="2:13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 t="shared" si="42"/>
        <v>3.1375924829237976</v>
      </c>
      <c r="G582" s="16">
        <f t="shared" si="43"/>
        <v>0.12951104490631299</v>
      </c>
      <c r="H582" s="16">
        <f t="shared" si="44"/>
        <v>0.41026903766930489</v>
      </c>
      <c r="J582" s="16">
        <f>VLOOKUP($C582,'Growth rate'!$B$3:$T$93,3,FALSE)*VLOOKUP($E582,BY_RES_Demand_Drivers!$A$5:$I$100,7,FALSE)</f>
        <v>3.1375924829237976</v>
      </c>
      <c r="K582" s="16">
        <f>VLOOKUP($C582,'Growth rate'!$B$3:$T$93,3,FALSE)*VLOOKUP($E582,BY_RES_Demand_Drivers!$A$5:$I$100,8,FALSE)</f>
        <v>0.12951104490631299</v>
      </c>
      <c r="L582" s="16">
        <f>VLOOKUP($C582,'Growth rate'!$B$3:$T$93,3,FALSE)*VLOOKUP($E582,BY_RES_Demand_Drivers!$A$5:$I$100,9,FALSE)</f>
        <v>0.41026903766930489</v>
      </c>
      <c r="M582" s="49">
        <f t="shared" si="41"/>
        <v>1</v>
      </c>
    </row>
    <row r="583" spans="2:13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 t="shared" si="42"/>
        <v>3.187793962650578</v>
      </c>
      <c r="G583" s="16">
        <f t="shared" si="43"/>
        <v>0.13158322162481401</v>
      </c>
      <c r="H583" s="16">
        <f t="shared" si="44"/>
        <v>0.4168333422720138</v>
      </c>
      <c r="J583" s="16">
        <f>VLOOKUP($C583,'Growth rate'!$B$3:$T$93,3,FALSE)*VLOOKUP($E583,BY_RES_Demand_Drivers!$A$5:$I$100,7,FALSE)</f>
        <v>3.187793962650578</v>
      </c>
      <c r="K583" s="16">
        <f>VLOOKUP($C583,'Growth rate'!$B$3:$T$93,3,FALSE)*VLOOKUP($E583,BY_RES_Demand_Drivers!$A$5:$I$100,8,FALSE)</f>
        <v>0.13158322162481401</v>
      </c>
      <c r="L583" s="16">
        <f>VLOOKUP($C583,'Growth rate'!$B$3:$T$93,3,FALSE)*VLOOKUP($E583,BY_RES_Demand_Drivers!$A$5:$I$100,9,FALSE)</f>
        <v>0.4168333422720138</v>
      </c>
      <c r="M583" s="49">
        <f t="shared" si="41"/>
        <v>1</v>
      </c>
    </row>
    <row r="584" spans="2:13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 t="shared" si="42"/>
        <v>2.9149187994476886</v>
      </c>
      <c r="G584" s="16">
        <f t="shared" si="43"/>
        <v>0.12031969785372992</v>
      </c>
      <c r="H584" s="16">
        <f t="shared" si="44"/>
        <v>0.38115240817352941</v>
      </c>
      <c r="J584" s="16">
        <f>VLOOKUP($C584,'Growth rate'!$B$3:$T$93,3,FALSE)*VLOOKUP($E584,BY_RES_Demand_Drivers!$A$5:$I$100,7,FALSE)</f>
        <v>3.2387986660529875</v>
      </c>
      <c r="K584" s="16">
        <f>VLOOKUP($C584,'Growth rate'!$B$3:$T$93,3,FALSE)*VLOOKUP($E584,BY_RES_Demand_Drivers!$A$5:$I$100,8,FALSE)</f>
        <v>0.13368855317081102</v>
      </c>
      <c r="L584" s="16">
        <f>VLOOKUP($C584,'Growth rate'!$B$3:$T$93,3,FALSE)*VLOOKUP($E584,BY_RES_Demand_Drivers!$A$5:$I$100,9,FALSE)</f>
        <v>0.42350267574836603</v>
      </c>
      <c r="M584" s="49">
        <f>M502</f>
        <v>0.9</v>
      </c>
    </row>
    <row r="585" spans="2:13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 t="shared" si="42"/>
        <v>2.9286513057917531</v>
      </c>
      <c r="G585" s="16">
        <f t="shared" si="43"/>
        <v>0.12088653731917416</v>
      </c>
      <c r="H585" s="16">
        <f t="shared" si="44"/>
        <v>0.38294805951870248</v>
      </c>
      <c r="J585" s="16">
        <f>VLOOKUP($C585,'Growth rate'!$B$3:$T$93,3,FALSE)*VLOOKUP($E585,BY_RES_Demand_Drivers!$A$5:$I$100,7,FALSE)</f>
        <v>3.2906194447098351</v>
      </c>
      <c r="K585" s="16">
        <f>VLOOKUP($C585,'Growth rate'!$B$3:$T$93,3,FALSE)*VLOOKUP($E585,BY_RES_Demand_Drivers!$A$5:$I$100,8,FALSE)</f>
        <v>0.135827570021544</v>
      </c>
      <c r="L585" s="16">
        <f>VLOOKUP($C585,'Growth rate'!$B$3:$T$93,3,FALSE)*VLOOKUP($E585,BY_RES_Demand_Drivers!$A$5:$I$100,9,FALSE)</f>
        <v>0.43027871856033983</v>
      </c>
      <c r="M585" s="49">
        <f t="shared" ref="M585:M648" si="45">M503</f>
        <v>0.89</v>
      </c>
    </row>
    <row r="586" spans="2:13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 t="shared" si="42"/>
        <v>2.9420770331261692</v>
      </c>
      <c r="G586" s="16">
        <f t="shared" si="43"/>
        <v>0.12144071380486206</v>
      </c>
      <c r="H586" s="16">
        <f t="shared" si="44"/>
        <v>0.3847035966904287</v>
      </c>
      <c r="J586" s="16">
        <f>VLOOKUP($C586,'Growth rate'!$B$3:$T$93,3,FALSE)*VLOOKUP($E586,BY_RES_Demand_Drivers!$A$5:$I$100,7,FALSE)</f>
        <v>3.3432693558251922</v>
      </c>
      <c r="K586" s="16">
        <f>VLOOKUP($C586,'Growth rate'!$B$3:$T$93,3,FALSE)*VLOOKUP($E586,BY_RES_Demand_Drivers!$A$5:$I$100,8,FALSE)</f>
        <v>0.1380008111418887</v>
      </c>
      <c r="L586" s="16">
        <f>VLOOKUP($C586,'Growth rate'!$B$3:$T$93,3,FALSE)*VLOOKUP($E586,BY_RES_Demand_Drivers!$A$5:$I$100,9,FALSE)</f>
        <v>0.43716317805730531</v>
      </c>
      <c r="M586" s="49">
        <f t="shared" si="45"/>
        <v>0.88</v>
      </c>
    </row>
    <row r="587" spans="2:13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 t="shared" si="42"/>
        <v>2.9551826490010047</v>
      </c>
      <c r="G587" s="16">
        <f t="shared" si="43"/>
        <v>0.12198167698453828</v>
      </c>
      <c r="H587" s="16">
        <f t="shared" si="44"/>
        <v>0.38641727634841339</v>
      </c>
      <c r="J587" s="16">
        <f>VLOOKUP($C587,'Growth rate'!$B$3:$T$93,3,FALSE)*VLOOKUP($E587,BY_RES_Demand_Drivers!$A$5:$I$100,7,FALSE)</f>
        <v>3.3967616655183961</v>
      </c>
      <c r="K587" s="16">
        <f>VLOOKUP($C587,'Growth rate'!$B$3:$T$93,3,FALSE)*VLOOKUP($E587,BY_RES_Demand_Drivers!$A$5:$I$100,8,FALSE)</f>
        <v>0.14020882412015895</v>
      </c>
      <c r="L587" s="16">
        <f>VLOOKUP($C587,'Growth rate'!$B$3:$T$93,3,FALSE)*VLOOKUP($E587,BY_RES_Demand_Drivers!$A$5:$I$100,9,FALSE)</f>
        <v>0.44415778890622226</v>
      </c>
      <c r="M587" s="49">
        <f t="shared" si="45"/>
        <v>0.87</v>
      </c>
    </row>
    <row r="588" spans="2:13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 t="shared" si="42"/>
        <v>2.9679544728633536</v>
      </c>
      <c r="G588" s="16">
        <f t="shared" si="43"/>
        <v>0.12250886216323008</v>
      </c>
      <c r="H588" s="16">
        <f t="shared" si="44"/>
        <v>0.38808730963470078</v>
      </c>
      <c r="J588" s="16">
        <f>VLOOKUP($C588,'Growth rate'!$B$3:$T$93,3,FALSE)*VLOOKUP($E588,BY_RES_Demand_Drivers!$A$5:$I$100,7,FALSE)</f>
        <v>3.4511098521666903</v>
      </c>
      <c r="K588" s="16">
        <f>VLOOKUP($C588,'Growth rate'!$B$3:$T$93,3,FALSE)*VLOOKUP($E588,BY_RES_Demand_Drivers!$A$5:$I$100,8,FALSE)</f>
        <v>0.14245216530608149</v>
      </c>
      <c r="L588" s="16">
        <f>VLOOKUP($C588,'Growth rate'!$B$3:$T$93,3,FALSE)*VLOOKUP($E588,BY_RES_Demand_Drivers!$A$5:$I$100,9,FALSE)</f>
        <v>0.45126431352872182</v>
      </c>
      <c r="M588" s="49">
        <f t="shared" si="45"/>
        <v>0.86</v>
      </c>
    </row>
    <row r="589" spans="2:13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 t="shared" si="42"/>
        <v>2.9803784683311534</v>
      </c>
      <c r="G589" s="16">
        <f t="shared" si="43"/>
        <v>0.12302168995833196</v>
      </c>
      <c r="H589" s="16">
        <f t="shared" si="44"/>
        <v>0.38971186116340412</v>
      </c>
      <c r="J589" s="16">
        <f>VLOOKUP($C589,'Growth rate'!$B$3:$T$93,3,FALSE)*VLOOKUP($E589,BY_RES_Demand_Drivers!$A$5:$I$100,7,FALSE)</f>
        <v>3.5063276098013572</v>
      </c>
      <c r="K589" s="16">
        <f>VLOOKUP($C589,'Growth rate'!$B$3:$T$93,3,FALSE)*VLOOKUP($E589,BY_RES_Demand_Drivers!$A$5:$I$100,8,FALSE)</f>
        <v>0.14473139995097878</v>
      </c>
      <c r="L589" s="16">
        <f>VLOOKUP($C589,'Growth rate'!$B$3:$T$93,3,FALSE)*VLOOKUP($E589,BY_RES_Demand_Drivers!$A$5:$I$100,9,FALSE)</f>
        <v>0.45848454254518134</v>
      </c>
      <c r="M589" s="49">
        <f t="shared" si="45"/>
        <v>0.85</v>
      </c>
    </row>
    <row r="590" spans="2:13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 t="shared" si="42"/>
        <v>2.983534163179975</v>
      </c>
      <c r="G590" s="16">
        <f t="shared" si="43"/>
        <v>0.12315194821828784</v>
      </c>
      <c r="H590" s="16">
        <f t="shared" si="44"/>
        <v>0.39012449725169479</v>
      </c>
      <c r="J590" s="16">
        <f>VLOOKUP($C590,'Growth rate'!$B$3:$T$93,3,FALSE)*VLOOKUP($E590,BY_RES_Demand_Drivers!$A$5:$I$100,7,FALSE)</f>
        <v>3.5624288515581788</v>
      </c>
      <c r="K590" s="16">
        <f>VLOOKUP($C590,'Growth rate'!$B$3:$T$93,3,FALSE)*VLOOKUP($E590,BY_RES_Demand_Drivers!$A$5:$I$100,8,FALSE)</f>
        <v>0.14704710235019444</v>
      </c>
      <c r="L590" s="16">
        <f>VLOOKUP($C590,'Growth rate'!$B$3:$T$93,3,FALSE)*VLOOKUP($E590,BY_RES_Demand_Drivers!$A$5:$I$100,9,FALSE)</f>
        <v>0.46582029522590424</v>
      </c>
      <c r="M590" s="49">
        <f t="shared" si="45"/>
        <v>0.83750000000000002</v>
      </c>
    </row>
    <row r="591" spans="2:13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 t="shared" si="42"/>
        <v>2.9860278633760653</v>
      </c>
      <c r="G591" s="16">
        <f t="shared" si="43"/>
        <v>0.12325488118993295</v>
      </c>
      <c r="H591" s="16">
        <f t="shared" si="44"/>
        <v>0.39045057145835288</v>
      </c>
      <c r="J591" s="16">
        <f>VLOOKUP($C591,'Growth rate'!$B$3:$T$93,3,FALSE)*VLOOKUP($E591,BY_RES_Demand_Drivers!$A$5:$I$100,7,FALSE)</f>
        <v>3.6194277131831094</v>
      </c>
      <c r="K591" s="16">
        <f>VLOOKUP($C591,'Growth rate'!$B$3:$T$93,3,FALSE)*VLOOKUP($E591,BY_RES_Demand_Drivers!$A$5:$I$100,8,FALSE)</f>
        <v>0.14939985598779754</v>
      </c>
      <c r="L591" s="16">
        <f>VLOOKUP($C591,'Growth rate'!$B$3:$T$93,3,FALSE)*VLOOKUP($E591,BY_RES_Demand_Drivers!$A$5:$I$100,9,FALSE)</f>
        <v>0.47327341994951866</v>
      </c>
      <c r="M591" s="49">
        <f t="shared" si="45"/>
        <v>0.82499999999999996</v>
      </c>
    </row>
    <row r="592" spans="2:13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 t="shared" si="42"/>
        <v>2.9878375772326566</v>
      </c>
      <c r="G592" s="16">
        <f t="shared" si="43"/>
        <v>0.12332958111792687</v>
      </c>
      <c r="H592" s="16">
        <f t="shared" si="44"/>
        <v>0.39068720816832764</v>
      </c>
      <c r="J592" s="16">
        <f>VLOOKUP($C592,'Growth rate'!$B$3:$T$93,3,FALSE)*VLOOKUP($E592,BY_RES_Demand_Drivers!$A$5:$I$100,7,FALSE)</f>
        <v>3.6773385565940391</v>
      </c>
      <c r="K592" s="16">
        <f>VLOOKUP($C592,'Growth rate'!$B$3:$T$93,3,FALSE)*VLOOKUP($E592,BY_RES_Demand_Drivers!$A$5:$I$100,8,FALSE)</f>
        <v>0.1517902536836023</v>
      </c>
      <c r="L592" s="16">
        <f>VLOOKUP($C592,'Growth rate'!$B$3:$T$93,3,FALSE)*VLOOKUP($E592,BY_RES_Demand_Drivers!$A$5:$I$100,9,FALSE)</f>
        <v>0.48084579466871097</v>
      </c>
      <c r="M592" s="49">
        <f t="shared" si="45"/>
        <v>0.8125</v>
      </c>
    </row>
    <row r="593" spans="2:13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 t="shared" si="42"/>
        <v>2.9889407787996349</v>
      </c>
      <c r="G593" s="16">
        <f t="shared" si="43"/>
        <v>0.12337511819403194</v>
      </c>
      <c r="H593" s="16">
        <f t="shared" si="44"/>
        <v>0.39083146190672824</v>
      </c>
      <c r="J593" s="16">
        <f>VLOOKUP($C593,'Growth rate'!$B$3:$T$93,3,FALSE)*VLOOKUP($E593,BY_RES_Demand_Drivers!$A$5:$I$100,7,FALSE)</f>
        <v>3.7361759734995439</v>
      </c>
      <c r="K593" s="16">
        <f>VLOOKUP($C593,'Growth rate'!$B$3:$T$93,3,FALSE)*VLOOKUP($E593,BY_RES_Demand_Drivers!$A$5:$I$100,8,FALSE)</f>
        <v>0.15421889774253994</v>
      </c>
      <c r="L593" s="16">
        <f>VLOOKUP($C593,'Growth rate'!$B$3:$T$93,3,FALSE)*VLOOKUP($E593,BY_RES_Demand_Drivers!$A$5:$I$100,9,FALSE)</f>
        <v>0.48853932738341033</v>
      </c>
      <c r="M593" s="49">
        <f t="shared" si="45"/>
        <v>0.79999999999999993</v>
      </c>
    </row>
    <row r="594" spans="2:13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 t="shared" si="42"/>
        <v>2.9893143963969848</v>
      </c>
      <c r="G594" s="16">
        <f t="shared" si="43"/>
        <v>0.12339054008380619</v>
      </c>
      <c r="H594" s="16">
        <f t="shared" si="44"/>
        <v>0.39088031583946659</v>
      </c>
      <c r="J594" s="16">
        <f>VLOOKUP($C594,'Growth rate'!$B$3:$T$93,3,FALSE)*VLOOKUP($E594,BY_RES_Demand_Drivers!$A$5:$I$100,7,FALSE)</f>
        <v>3.7959547890755365</v>
      </c>
      <c r="K594" s="16">
        <f>VLOOKUP($C594,'Growth rate'!$B$3:$T$93,3,FALSE)*VLOOKUP($E594,BY_RES_Demand_Drivers!$A$5:$I$100,8,FALSE)</f>
        <v>0.15668640010642057</v>
      </c>
      <c r="L594" s="16">
        <f>VLOOKUP($C594,'Growth rate'!$B$3:$T$93,3,FALSE)*VLOOKUP($E594,BY_RES_Demand_Drivers!$A$5:$I$100,9,FALSE)</f>
        <v>0.49635595662154491</v>
      </c>
      <c r="M594" s="49">
        <f t="shared" si="45"/>
        <v>0.78749999999999998</v>
      </c>
    </row>
    <row r="595" spans="2:13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 t="shared" si="42"/>
        <v>2.9889348009180772</v>
      </c>
      <c r="G595" s="16">
        <f t="shared" si="43"/>
        <v>0.12337487144379555</v>
      </c>
      <c r="H595" s="16">
        <f t="shared" si="44"/>
        <v>0.39083068024380446</v>
      </c>
      <c r="J595" s="16">
        <f>VLOOKUP($C595,'Growth rate'!$B$3:$T$93,3,FALSE)*VLOOKUP($E595,BY_RES_Demand_Drivers!$A$5:$I$100,7,FALSE)</f>
        <v>3.8566900657007452</v>
      </c>
      <c r="K595" s="16">
        <f>VLOOKUP($C595,'Growth rate'!$B$3:$T$93,3,FALSE)*VLOOKUP($E595,BY_RES_Demand_Drivers!$A$5:$I$100,8,FALSE)</f>
        <v>0.15919338250812332</v>
      </c>
      <c r="L595" s="16">
        <f>VLOOKUP($C595,'Growth rate'!$B$3:$T$93,3,FALSE)*VLOOKUP($E595,BY_RES_Demand_Drivers!$A$5:$I$100,9,FALSE)</f>
        <v>0.50429765192748965</v>
      </c>
      <c r="M595" s="49">
        <f t="shared" si="45"/>
        <v>0.77499999999999991</v>
      </c>
    </row>
    <row r="596" spans="2:13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 t="shared" si="42"/>
        <v>2.9877777938983674</v>
      </c>
      <c r="G596" s="16">
        <f t="shared" si="43"/>
        <v>0.12332711342904312</v>
      </c>
      <c r="H596" s="16">
        <f t="shared" si="44"/>
        <v>0.39067939094822624</v>
      </c>
      <c r="J596" s="16">
        <f>VLOOKUP($C596,'Growth rate'!$B$3:$T$93,3,FALSE)*VLOOKUP($E596,BY_RES_Demand_Drivers!$A$5:$I$100,7,FALSE)</f>
        <v>3.9183971067519572</v>
      </c>
      <c r="K596" s="16">
        <f>VLOOKUP($C596,'Growth rate'!$B$3:$T$93,3,FALSE)*VLOOKUP($E596,BY_RES_Demand_Drivers!$A$5:$I$100,8,FALSE)</f>
        <v>0.16174047662825328</v>
      </c>
      <c r="L596" s="16">
        <f>VLOOKUP($C596,'Growth rate'!$B$3:$T$93,3,FALSE)*VLOOKUP($E596,BY_RES_Demand_Drivers!$A$5:$I$100,9,FALSE)</f>
        <v>0.51236641435832952</v>
      </c>
      <c r="M596" s="49">
        <f t="shared" si="45"/>
        <v>0.76249999999999996</v>
      </c>
    </row>
    <row r="597" spans="2:13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 t="shared" si="42"/>
        <v>2.9858185953449912</v>
      </c>
      <c r="G597" s="16">
        <f t="shared" si="43"/>
        <v>0.12324624319072902</v>
      </c>
      <c r="H597" s="16">
        <f t="shared" si="44"/>
        <v>0.39042320774104705</v>
      </c>
      <c r="J597" s="16">
        <f>VLOOKUP($C597,'Growth rate'!$B$3:$T$93,3,FALSE)*VLOOKUP($E597,BY_RES_Demand_Drivers!$A$5:$I$100,7,FALSE)</f>
        <v>3.9810914604599885</v>
      </c>
      <c r="K597" s="16">
        <f>VLOOKUP($C597,'Growth rate'!$B$3:$T$93,3,FALSE)*VLOOKUP($E597,BY_RES_Demand_Drivers!$A$5:$I$100,8,FALSE)</f>
        <v>0.16432832425430535</v>
      </c>
      <c r="L597" s="16">
        <f>VLOOKUP($C597,'Growth rate'!$B$3:$T$93,3,FALSE)*VLOOKUP($E597,BY_RES_Demand_Drivers!$A$5:$I$100,9,FALSE)</f>
        <v>0.52056427698806274</v>
      </c>
      <c r="M597" s="49">
        <f t="shared" si="45"/>
        <v>0.75</v>
      </c>
    </row>
    <row r="598" spans="2:13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 t="shared" si="42"/>
        <v>2.9830318313226694</v>
      </c>
      <c r="G598" s="16">
        <f t="shared" si="43"/>
        <v>0.12313121336375098</v>
      </c>
      <c r="H598" s="16">
        <f t="shared" si="44"/>
        <v>0.39005881274715543</v>
      </c>
      <c r="J598" s="16">
        <f>VLOOKUP($C598,'Growth rate'!$B$3:$T$93,3,FALSE)*VLOOKUP($E598,BY_RES_Demand_Drivers!$A$5:$I$100,7,FALSE)</f>
        <v>4.0447889238273484</v>
      </c>
      <c r="K598" s="16">
        <f>VLOOKUP($C598,'Growth rate'!$B$3:$T$93,3,FALSE)*VLOOKUP($E598,BY_RES_Demand_Drivers!$A$5:$I$100,8,FALSE)</f>
        <v>0.16695757744237422</v>
      </c>
      <c r="L598" s="16">
        <f>VLOOKUP($C598,'Growth rate'!$B$3:$T$93,3,FALSE)*VLOOKUP($E598,BY_RES_Demand_Drivers!$A$5:$I$100,9,FALSE)</f>
        <v>0.52889330541987178</v>
      </c>
      <c r="M598" s="49">
        <f t="shared" si="45"/>
        <v>0.73749999999999993</v>
      </c>
    </row>
    <row r="599" spans="2:13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 t="shared" si="42"/>
        <v>2.979391521291225</v>
      </c>
      <c r="G599" s="16">
        <f t="shared" si="43"/>
        <v>0.12298095154405284</v>
      </c>
      <c r="H599" s="16">
        <f t="shared" si="44"/>
        <v>0.38958280877227758</v>
      </c>
      <c r="J599" s="16">
        <f>VLOOKUP($C599,'Growth rate'!$B$3:$T$93,3,FALSE)*VLOOKUP($E599,BY_RES_Demand_Drivers!$A$5:$I$100,7,FALSE)</f>
        <v>4.1095055466085864</v>
      </c>
      <c r="K599" s="16">
        <f>VLOOKUP($C599,'Growth rate'!$B$3:$T$93,3,FALSE)*VLOOKUP($E599,BY_RES_Demand_Drivers!$A$5:$I$100,8,FALSE)</f>
        <v>0.1696288986814522</v>
      </c>
      <c r="L599" s="16">
        <f>VLOOKUP($C599,'Growth rate'!$B$3:$T$93,3,FALSE)*VLOOKUP($E599,BY_RES_Demand_Drivers!$A$5:$I$100,9,FALSE)</f>
        <v>0.53735559830658974</v>
      </c>
      <c r="M599" s="49">
        <f t="shared" si="45"/>
        <v>0.72499999999999998</v>
      </c>
    </row>
    <row r="600" spans="2:13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 t="shared" si="42"/>
        <v>2.974871065189955</v>
      </c>
      <c r="G600" s="16">
        <f t="shared" si="43"/>
        <v>0.12279435975550325</v>
      </c>
      <c r="H600" s="16">
        <f t="shared" si="44"/>
        <v>0.38899171761414025</v>
      </c>
      <c r="J600" s="16">
        <f>VLOOKUP($C600,'Growth rate'!$B$3:$T$93,3,FALSE)*VLOOKUP($E600,BY_RES_Demand_Drivers!$A$5:$I$100,7,FALSE)</f>
        <v>4.1752576353543231</v>
      </c>
      <c r="K600" s="16">
        <f>VLOOKUP($C600,'Growth rate'!$B$3:$T$93,3,FALSE)*VLOOKUP($E600,BY_RES_Demand_Drivers!$A$5:$I$100,8,FALSE)</f>
        <v>0.17234296106035546</v>
      </c>
      <c r="L600" s="16">
        <f>VLOOKUP($C600,'Growth rate'!$B$3:$T$93,3,FALSE)*VLOOKUP($E600,BY_RES_Demand_Drivers!$A$5:$I$100,9,FALSE)</f>
        <v>0.54595328787949515</v>
      </c>
      <c r="M600" s="49">
        <f t="shared" si="45"/>
        <v>0.71249999999999991</v>
      </c>
    </row>
    <row r="601" spans="2:13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 t="shared" si="42"/>
        <v>2.969443230263995</v>
      </c>
      <c r="G601" s="16">
        <f t="shared" si="43"/>
        <v>0.12257031390612479</v>
      </c>
      <c r="H601" s="16">
        <f t="shared" si="44"/>
        <v>0.38828197833989697</v>
      </c>
      <c r="J601" s="16">
        <f>VLOOKUP($C601,'Growth rate'!$B$3:$T$93,3,FALSE)*VLOOKUP($E601,BY_RES_Demand_Drivers!$A$5:$I$100,7,FALSE)</f>
        <v>4.242061757519993</v>
      </c>
      <c r="K601" s="16">
        <f>VLOOKUP($C601,'Growth rate'!$B$3:$T$93,3,FALSE)*VLOOKUP($E601,BY_RES_Demand_Drivers!$A$5:$I$100,8,FALSE)</f>
        <v>0.17510044843732114</v>
      </c>
      <c r="L601" s="16">
        <f>VLOOKUP($C601,'Growth rate'!$B$3:$T$93,3,FALSE)*VLOOKUP($E601,BY_RES_Demand_Drivers!$A$5:$I$100,9,FALSE)</f>
        <v>0.55468854048556715</v>
      </c>
      <c r="M601" s="49">
        <f t="shared" si="45"/>
        <v>0.7</v>
      </c>
    </row>
    <row r="602" spans="2:13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 t="shared" si="42"/>
        <v>2.9630801376277152</v>
      </c>
      <c r="G602" s="16">
        <f t="shared" si="43"/>
        <v>0.12230766323346884</v>
      </c>
      <c r="H602" s="16">
        <f t="shared" si="44"/>
        <v>0.38744994552916867</v>
      </c>
      <c r="J602" s="16">
        <f>VLOOKUP($C602,'Growth rate'!$B$3:$T$93,3,FALSE)*VLOOKUP($E602,BY_RES_Demand_Drivers!$A$5:$I$100,7,FALSE)</f>
        <v>4.3099347456403132</v>
      </c>
      <c r="K602" s="16">
        <f>VLOOKUP($C602,'Growth rate'!$B$3:$T$93,3,FALSE)*VLOOKUP($E602,BY_RES_Demand_Drivers!$A$5:$I$100,8,FALSE)</f>
        <v>0.17790205561231831</v>
      </c>
      <c r="L602" s="16">
        <f>VLOOKUP($C602,'Growth rate'!$B$3:$T$93,3,FALSE)*VLOOKUP($E602,BY_RES_Demand_Drivers!$A$5:$I$100,9,FALSE)</f>
        <v>0.56356355713333628</v>
      </c>
      <c r="M602" s="49">
        <f t="shared" si="45"/>
        <v>0.6875</v>
      </c>
    </row>
    <row r="603" spans="2:13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 t="shared" si="42"/>
        <v>2.9557532485601268</v>
      </c>
      <c r="G603" s="16">
        <f t="shared" si="43"/>
        <v>0.1220052297389279</v>
      </c>
      <c r="H603" s="16">
        <f t="shared" si="44"/>
        <v>0.386491887482042</v>
      </c>
      <c r="J603" s="16">
        <f>VLOOKUP($C603,'Growth rate'!$B$3:$T$93,3,FALSE)*VLOOKUP($E603,BY_RES_Demand_Drivers!$A$5:$I$100,7,FALSE)</f>
        <v>4.3788937015705587</v>
      </c>
      <c r="K603" s="16">
        <f>VLOOKUP($C603,'Growth rate'!$B$3:$T$93,3,FALSE)*VLOOKUP($E603,BY_RES_Demand_Drivers!$A$5:$I$100,8,FALSE)</f>
        <v>0.18074848850211542</v>
      </c>
      <c r="L603" s="16">
        <f>VLOOKUP($C603,'Growth rate'!$B$3:$T$93,3,FALSE)*VLOOKUP($E603,BY_RES_Demand_Drivers!$A$5:$I$100,9,FALSE)</f>
        <v>0.57258057404746965</v>
      </c>
      <c r="M603" s="49">
        <f t="shared" si="45"/>
        <v>0.67499999999999993</v>
      </c>
    </row>
    <row r="604" spans="2:13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 t="shared" si="42"/>
        <v>2.9474333505271431</v>
      </c>
      <c r="G604" s="16">
        <f t="shared" si="43"/>
        <v>0.12166180761077389</v>
      </c>
      <c r="H604" s="16">
        <f t="shared" si="44"/>
        <v>0.38540398439135182</v>
      </c>
      <c r="J604" s="16">
        <f>VLOOKUP($C604,'Growth rate'!$B$3:$T$93,3,FALSE)*VLOOKUP($E604,BY_RES_Demand_Drivers!$A$5:$I$100,7,FALSE)</f>
        <v>4.4489560007956879</v>
      </c>
      <c r="K604" s="16">
        <f>VLOOKUP($C604,'Growth rate'!$B$3:$T$93,3,FALSE)*VLOOKUP($E604,BY_RES_Demand_Drivers!$A$5:$I$100,8,FALSE)</f>
        <v>0.18364046431814926</v>
      </c>
      <c r="L604" s="16">
        <f>VLOOKUP($C604,'Growth rate'!$B$3:$T$93,3,FALSE)*VLOOKUP($E604,BY_RES_Demand_Drivers!$A$5:$I$100,9,FALSE)</f>
        <v>0.58174186323222921</v>
      </c>
      <c r="M604" s="49">
        <f t="shared" si="45"/>
        <v>0.66249999999999998</v>
      </c>
    </row>
    <row r="605" spans="2:13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 t="shared" si="42"/>
        <v>2.938090542925472</v>
      </c>
      <c r="G605" s="16">
        <f t="shared" si="43"/>
        <v>0.12127616263570577</v>
      </c>
      <c r="H605" s="16">
        <f t="shared" si="44"/>
        <v>0.38418232647856415</v>
      </c>
      <c r="J605" s="16">
        <f>VLOOKUP($C605,'Growth rate'!$B$3:$T$93,3,FALSE)*VLOOKUP($E605,BY_RES_Demand_Drivers!$A$5:$I$100,7,FALSE)</f>
        <v>4.5201392968084191</v>
      </c>
      <c r="K605" s="16">
        <f>VLOOKUP($C605,'Growth rate'!$B$3:$T$93,3,FALSE)*VLOOKUP($E605,BY_RES_Demand_Drivers!$A$5:$I$100,8,FALSE)</f>
        <v>0.18657871174723967</v>
      </c>
      <c r="L605" s="16">
        <f>VLOOKUP($C605,'Growth rate'!$B$3:$T$93,3,FALSE)*VLOOKUP($E605,BY_RES_Demand_Drivers!$A$5:$I$100,9,FALSE)</f>
        <v>0.59104973304394492</v>
      </c>
      <c r="M605" s="49">
        <f t="shared" si="45"/>
        <v>0.64999999999999991</v>
      </c>
    </row>
    <row r="606" spans="2:13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 t="shared" si="42"/>
        <v>2.9276942225428133</v>
      </c>
      <c r="G606" s="16">
        <f t="shared" si="43"/>
        <v>0.12084703159868714</v>
      </c>
      <c r="H606" s="16">
        <f t="shared" si="44"/>
        <v>0.38282291209256314</v>
      </c>
      <c r="J606" s="16">
        <f>VLOOKUP($C606,'Growth rate'!$B$3:$T$93,3,FALSE)*VLOOKUP($E606,BY_RES_Demand_Drivers!$A$5:$I$100,7,FALSE)</f>
        <v>4.5924615255573542</v>
      </c>
      <c r="K606" s="16">
        <f>VLOOKUP($C606,'Growth rate'!$B$3:$T$93,3,FALSE)*VLOOKUP($E606,BY_RES_Demand_Drivers!$A$5:$I$100,8,FALSE)</f>
        <v>0.18956397113519552</v>
      </c>
      <c r="L606" s="16">
        <f>VLOOKUP($C606,'Growth rate'!$B$3:$T$93,3,FALSE)*VLOOKUP($E606,BY_RES_Demand_Drivers!$A$5:$I$100,9,FALSE)</f>
        <v>0.6005065287726481</v>
      </c>
      <c r="M606" s="49">
        <f t="shared" si="45"/>
        <v>0.63749999999999996</v>
      </c>
    </row>
    <row r="607" spans="2:13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 t="shared" si="42"/>
        <v>2.9162130687289203</v>
      </c>
      <c r="G607" s="16">
        <f t="shared" si="43"/>
        <v>0.12037312167084915</v>
      </c>
      <c r="H607" s="16">
        <f t="shared" si="44"/>
        <v>0.38132164577063149</v>
      </c>
      <c r="J607" s="16">
        <f>VLOOKUP($C607,'Growth rate'!$B$3:$T$93,3,FALSE)*VLOOKUP($E607,BY_RES_Demand_Drivers!$A$5:$I$100,7,FALSE)</f>
        <v>4.6659409099662721</v>
      </c>
      <c r="K607" s="16">
        <f>VLOOKUP($C607,'Growth rate'!$B$3:$T$93,3,FALSE)*VLOOKUP($E607,BY_RES_Demand_Drivers!$A$5:$I$100,8,FALSE)</f>
        <v>0.19259699467335864</v>
      </c>
      <c r="L607" s="16">
        <f>VLOOKUP($C607,'Growth rate'!$B$3:$T$93,3,FALSE)*VLOOKUP($E607,BY_RES_Demand_Drivers!$A$5:$I$100,9,FALSE)</f>
        <v>0.61011463323301041</v>
      </c>
      <c r="M607" s="49">
        <f t="shared" si="45"/>
        <v>0.625</v>
      </c>
    </row>
    <row r="608" spans="2:13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 t="shared" si="42"/>
        <v>2.9036150282720108</v>
      </c>
      <c r="G608" s="16">
        <f t="shared" si="43"/>
        <v>0.11985310978523107</v>
      </c>
      <c r="H608" s="16">
        <f t="shared" si="44"/>
        <v>0.37967433626090241</v>
      </c>
      <c r="J608" s="16">
        <f>VLOOKUP($C608,'Growth rate'!$B$3:$T$93,3,FALSE)*VLOOKUP($E608,BY_RES_Demand_Drivers!$A$5:$I$100,7,FALSE)</f>
        <v>4.7405959645257321</v>
      </c>
      <c r="K608" s="16">
        <f>VLOOKUP($C608,'Growth rate'!$B$3:$T$93,3,FALSE)*VLOOKUP($E608,BY_RES_Demand_Drivers!$A$5:$I$100,8,FALSE)</f>
        <v>0.19567854658813238</v>
      </c>
      <c r="L608" s="16">
        <f>VLOOKUP($C608,'Growth rate'!$B$3:$T$93,3,FALSE)*VLOOKUP($E608,BY_RES_Demand_Drivers!$A$5:$I$100,9,FALSE)</f>
        <v>0.61987646736473867</v>
      </c>
      <c r="M608" s="49">
        <f t="shared" si="45"/>
        <v>0.61249999999999993</v>
      </c>
    </row>
    <row r="609" spans="2:13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 t="shared" si="42"/>
        <v>2.8898672999748864</v>
      </c>
      <c r="G609" s="16">
        <f t="shared" si="43"/>
        <v>0.11928564200012551</v>
      </c>
      <c r="H609" s="16">
        <f t="shared" si="44"/>
        <v>0.37787669450554467</v>
      </c>
      <c r="J609" s="16">
        <f>VLOOKUP($C609,'Growth rate'!$B$3:$T$93,3,FALSE)*VLOOKUP($E609,BY_RES_Demand_Drivers!$A$5:$I$100,7,FALSE)</f>
        <v>4.8164454999581441</v>
      </c>
      <c r="K609" s="16">
        <f>VLOOKUP($C609,'Growth rate'!$B$3:$T$93,3,FALSE)*VLOOKUP($E609,BY_RES_Demand_Drivers!$A$5:$I$100,8,FALSE)</f>
        <v>0.19880940333354252</v>
      </c>
      <c r="L609" s="16">
        <f>VLOOKUP($C609,'Growth rate'!$B$3:$T$93,3,FALSE)*VLOOKUP($E609,BY_RES_Demand_Drivers!$A$5:$I$100,9,FALSE)</f>
        <v>0.62979449084257444</v>
      </c>
      <c r="M609" s="49">
        <f t="shared" si="45"/>
        <v>0.6</v>
      </c>
    </row>
    <row r="610" spans="2:13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 t="shared" si="42"/>
        <v>2.9361051767744843</v>
      </c>
      <c r="G610" s="16">
        <f t="shared" si="43"/>
        <v>0.12119421227212751</v>
      </c>
      <c r="H610" s="16">
        <f t="shared" si="44"/>
        <v>0.38392272161763341</v>
      </c>
      <c r="J610" s="16">
        <f>VLOOKUP($C610,'Growth rate'!$B$3:$T$93,3,FALSE)*VLOOKUP($E610,BY_RES_Demand_Drivers!$A$5:$I$100,7,FALSE)</f>
        <v>4.8935086279574742</v>
      </c>
      <c r="K610" s="16">
        <f>VLOOKUP($C610,'Growth rate'!$B$3:$T$93,3,FALSE)*VLOOKUP($E610,BY_RES_Demand_Drivers!$A$5:$I$100,8,FALSE)</f>
        <v>0.20199035378687918</v>
      </c>
      <c r="L610" s="16">
        <f>VLOOKUP($C610,'Growth rate'!$B$3:$T$93,3,FALSE)*VLOOKUP($E610,BY_RES_Demand_Drivers!$A$5:$I$100,9,FALSE)</f>
        <v>0.63987120269605569</v>
      </c>
      <c r="M610" s="49">
        <f t="shared" si="45"/>
        <v>0.6</v>
      </c>
    </row>
    <row r="611" spans="2:13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 t="shared" si="42"/>
        <v>2.9830828596028764</v>
      </c>
      <c r="G611" s="16">
        <f t="shared" si="43"/>
        <v>0.12313331966848157</v>
      </c>
      <c r="H611" s="16">
        <f t="shared" si="44"/>
        <v>0.39006548516351552</v>
      </c>
      <c r="J611" s="16">
        <f>VLOOKUP($C611,'Growth rate'!$B$3:$T$93,3,FALSE)*VLOOKUP($E611,BY_RES_Demand_Drivers!$A$5:$I$100,7,FALSE)</f>
        <v>4.9718047660047944</v>
      </c>
      <c r="K611" s="16">
        <f>VLOOKUP($C611,'Growth rate'!$B$3:$T$93,3,FALSE)*VLOOKUP($E611,BY_RES_Demand_Drivers!$A$5:$I$100,8,FALSE)</f>
        <v>0.20522219944746928</v>
      </c>
      <c r="L611" s="16">
        <f>VLOOKUP($C611,'Growth rate'!$B$3:$T$93,3,FALSE)*VLOOKUP($E611,BY_RES_Demand_Drivers!$A$5:$I$100,9,FALSE)</f>
        <v>0.65010914193919256</v>
      </c>
      <c r="M611" s="49">
        <f t="shared" si="45"/>
        <v>0.6</v>
      </c>
    </row>
    <row r="612" spans="2:13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 t="shared" si="42"/>
        <v>3.0308121853565226</v>
      </c>
      <c r="G612" s="16">
        <f t="shared" si="43"/>
        <v>0.12510345278317725</v>
      </c>
      <c r="H612" s="16">
        <f t="shared" si="44"/>
        <v>0.39630653292613177</v>
      </c>
      <c r="J612" s="16">
        <f>VLOOKUP($C612,'Growth rate'!$B$3:$T$93,3,FALSE)*VLOOKUP($E612,BY_RES_Demand_Drivers!$A$5:$I$100,7,FALSE)</f>
        <v>5.0513536422608709</v>
      </c>
      <c r="K612" s="16">
        <f>VLOOKUP($C612,'Growth rate'!$B$3:$T$93,3,FALSE)*VLOOKUP($E612,BY_RES_Demand_Drivers!$A$5:$I$100,8,FALSE)</f>
        <v>0.20850575463862878</v>
      </c>
      <c r="L612" s="16">
        <f>VLOOKUP($C612,'Growth rate'!$B$3:$T$93,3,FALSE)*VLOOKUP($E612,BY_RES_Demand_Drivers!$A$5:$I$100,9,FALSE)</f>
        <v>0.66051088821021964</v>
      </c>
      <c r="M612" s="49">
        <f t="shared" si="45"/>
        <v>0.6</v>
      </c>
    </row>
    <row r="613" spans="2:13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 t="shared" si="42"/>
        <v>3.0793051803222271</v>
      </c>
      <c r="G613" s="16">
        <f t="shared" si="43"/>
        <v>0.12710510802770811</v>
      </c>
      <c r="H613" s="16">
        <f t="shared" si="44"/>
        <v>0.4026474374529499</v>
      </c>
      <c r="J613" s="16">
        <f>VLOOKUP($C613,'Growth rate'!$B$3:$T$93,3,FALSE)*VLOOKUP($E613,BY_RES_Demand_Drivers!$A$5:$I$100,7,FALSE)</f>
        <v>5.1321753005370452</v>
      </c>
      <c r="K613" s="16">
        <f>VLOOKUP($C613,'Growth rate'!$B$3:$T$93,3,FALSE)*VLOOKUP($E613,BY_RES_Demand_Drivers!$A$5:$I$100,8,FALSE)</f>
        <v>0.21184184671284684</v>
      </c>
      <c r="L613" s="16">
        <f>VLOOKUP($C613,'Growth rate'!$B$3:$T$93,3,FALSE)*VLOOKUP($E613,BY_RES_Demand_Drivers!$A$5:$I$100,9,FALSE)</f>
        <v>0.67107906242158322</v>
      </c>
      <c r="M613" s="49">
        <f t="shared" si="45"/>
        <v>0.6</v>
      </c>
    </row>
    <row r="614" spans="2:13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 t="shared" si="42"/>
        <v>3.1285740632073824</v>
      </c>
      <c r="G614" s="16">
        <f t="shared" si="43"/>
        <v>0.12913878975615142</v>
      </c>
      <c r="H614" s="16">
        <f t="shared" si="44"/>
        <v>0.40908979645219706</v>
      </c>
      <c r="J614" s="16">
        <f>VLOOKUP($C614,'Growth rate'!$B$3:$T$93,3,FALSE)*VLOOKUP($E614,BY_RES_Demand_Drivers!$A$5:$I$100,7,FALSE)</f>
        <v>5.2142901053456372</v>
      </c>
      <c r="K614" s="16">
        <f>VLOOKUP($C614,'Growth rate'!$B$3:$T$93,3,FALSE)*VLOOKUP($E614,BY_RES_Demand_Drivers!$A$5:$I$100,8,FALSE)</f>
        <v>0.21523131626025238</v>
      </c>
      <c r="L614" s="16">
        <f>VLOOKUP($C614,'Growth rate'!$B$3:$T$93,3,FALSE)*VLOOKUP($E614,BY_RES_Demand_Drivers!$A$5:$I$100,9,FALSE)</f>
        <v>0.68181632742032849</v>
      </c>
      <c r="M614" s="49">
        <f t="shared" si="45"/>
        <v>0.6</v>
      </c>
    </row>
    <row r="615" spans="2:13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 t="shared" si="42"/>
        <v>3.1786312482187005</v>
      </c>
      <c r="G615" s="16">
        <f t="shared" si="43"/>
        <v>0.13120501039224985</v>
      </c>
      <c r="H615" s="16">
        <f t="shared" si="44"/>
        <v>0.41563523319543222</v>
      </c>
      <c r="J615" s="16">
        <f>VLOOKUP($C615,'Growth rate'!$B$3:$T$93,3,FALSE)*VLOOKUP($E615,BY_RES_Demand_Drivers!$A$5:$I$100,7,FALSE)</f>
        <v>5.2977187470311673</v>
      </c>
      <c r="K615" s="16">
        <f>VLOOKUP($C615,'Growth rate'!$B$3:$T$93,3,FALSE)*VLOOKUP($E615,BY_RES_Demand_Drivers!$A$5:$I$100,8,FALSE)</f>
        <v>0.21867501732041641</v>
      </c>
      <c r="L615" s="16">
        <f>VLOOKUP($C615,'Growth rate'!$B$3:$T$93,3,FALSE)*VLOOKUP($E615,BY_RES_Demand_Drivers!$A$5:$I$100,9,FALSE)</f>
        <v>0.69272538865905375</v>
      </c>
      <c r="M615" s="49">
        <f t="shared" si="45"/>
        <v>0.6</v>
      </c>
    </row>
    <row r="616" spans="2:13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 t="shared" si="42"/>
        <v>3.2294893481901998</v>
      </c>
      <c r="G616" s="16">
        <f t="shared" si="43"/>
        <v>0.13330429055852586</v>
      </c>
      <c r="H616" s="16">
        <f t="shared" si="44"/>
        <v>0.42228539692655914</v>
      </c>
      <c r="J616" s="16">
        <f>VLOOKUP($C616,'Growth rate'!$B$3:$T$93,3,FALSE)*VLOOKUP($E616,BY_RES_Demand_Drivers!$A$5:$I$100,7,FALSE)</f>
        <v>5.3824822469836668</v>
      </c>
      <c r="K616" s="16">
        <f>VLOOKUP($C616,'Growth rate'!$B$3:$T$93,3,FALSE)*VLOOKUP($E616,BY_RES_Demand_Drivers!$A$5:$I$100,8,FALSE)</f>
        <v>0.22217381759754309</v>
      </c>
      <c r="L616" s="16">
        <f>VLOOKUP($C616,'Growth rate'!$B$3:$T$93,3,FALSE)*VLOOKUP($E616,BY_RES_Demand_Drivers!$A$5:$I$100,9,FALSE)</f>
        <v>0.70380899487759863</v>
      </c>
      <c r="M616" s="49">
        <f t="shared" si="45"/>
        <v>0.6</v>
      </c>
    </row>
    <row r="617" spans="2:13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 t="shared" si="42"/>
        <v>3.2811611777612435</v>
      </c>
      <c r="G617" s="16">
        <f t="shared" si="43"/>
        <v>0.13543715920746227</v>
      </c>
      <c r="H617" s="16">
        <f t="shared" si="44"/>
        <v>0.42904196327738414</v>
      </c>
      <c r="J617" s="16">
        <f>VLOOKUP($C617,'Growth rate'!$B$3:$T$93,3,FALSE)*VLOOKUP($E617,BY_RES_Demand_Drivers!$A$5:$I$100,7,FALSE)</f>
        <v>5.4686019629354057</v>
      </c>
      <c r="K617" s="16">
        <f>VLOOKUP($C617,'Growth rate'!$B$3:$T$93,3,FALSE)*VLOOKUP($E617,BY_RES_Demand_Drivers!$A$5:$I$100,8,FALSE)</f>
        <v>0.2257285986791038</v>
      </c>
      <c r="L617" s="16">
        <f>VLOOKUP($C617,'Growth rate'!$B$3:$T$93,3,FALSE)*VLOOKUP($E617,BY_RES_Demand_Drivers!$A$5:$I$100,9,FALSE)</f>
        <v>0.71506993879564029</v>
      </c>
      <c r="M617" s="49">
        <f t="shared" si="45"/>
        <v>0.6</v>
      </c>
    </row>
    <row r="618" spans="2:13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 t="shared" si="42"/>
        <v>3.3336597566054231</v>
      </c>
      <c r="G618" s="16">
        <f t="shared" si="43"/>
        <v>0.13760415375478166</v>
      </c>
      <c r="H618" s="16">
        <f t="shared" si="44"/>
        <v>0.43590663468982227</v>
      </c>
      <c r="J618" s="16">
        <f>VLOOKUP($C618,'Growth rate'!$B$3:$T$93,3,FALSE)*VLOOKUP($E618,BY_RES_Demand_Drivers!$A$5:$I$100,7,FALSE)</f>
        <v>5.5560995943423723</v>
      </c>
      <c r="K618" s="16">
        <f>VLOOKUP($C618,'Growth rate'!$B$3:$T$93,3,FALSE)*VLOOKUP($E618,BY_RES_Demand_Drivers!$A$5:$I$100,8,FALSE)</f>
        <v>0.22934025625796944</v>
      </c>
      <c r="L618" s="16">
        <f>VLOOKUP($C618,'Growth rate'!$B$3:$T$93,3,FALSE)*VLOOKUP($E618,BY_RES_Demand_Drivers!$A$5:$I$100,9,FALSE)</f>
        <v>0.72651105781637049</v>
      </c>
      <c r="M618" s="49">
        <f t="shared" si="45"/>
        <v>0.6</v>
      </c>
    </row>
    <row r="619" spans="2:13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 t="shared" si="42"/>
        <v>3.3869983127111096</v>
      </c>
      <c r="G619" s="16">
        <f t="shared" si="43"/>
        <v>0.13980582021485816</v>
      </c>
      <c r="H619" s="16">
        <f t="shared" si="44"/>
        <v>0.44288114084485941</v>
      </c>
      <c r="J619" s="16">
        <f>VLOOKUP($C619,'Growth rate'!$B$3:$T$93,3,FALSE)*VLOOKUP($E619,BY_RES_Demand_Drivers!$A$5:$I$100,7,FALSE)</f>
        <v>5.6449971878518497</v>
      </c>
      <c r="K619" s="16">
        <f>VLOOKUP($C619,'Growth rate'!$B$3:$T$93,3,FALSE)*VLOOKUP($E619,BY_RES_Demand_Drivers!$A$5:$I$100,8,FALSE)</f>
        <v>0.23300970035809696</v>
      </c>
      <c r="L619" s="16">
        <f>VLOOKUP($C619,'Growth rate'!$B$3:$T$93,3,FALSE)*VLOOKUP($E619,BY_RES_Demand_Drivers!$A$5:$I$100,9,FALSE)</f>
        <v>0.73813523474143239</v>
      </c>
      <c r="M619" s="49">
        <f t="shared" si="45"/>
        <v>0.6</v>
      </c>
    </row>
    <row r="620" spans="2:13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 t="shared" si="42"/>
        <v>3.4411902857144878</v>
      </c>
      <c r="G620" s="16">
        <f t="shared" si="43"/>
        <v>0.14204271333829591</v>
      </c>
      <c r="H620" s="16">
        <f t="shared" si="44"/>
        <v>0.44996723909837721</v>
      </c>
      <c r="J620" s="16">
        <f>VLOOKUP($C620,'Growth rate'!$B$3:$T$93,3,FALSE)*VLOOKUP($E620,BY_RES_Demand_Drivers!$A$5:$I$100,7,FALSE)</f>
        <v>5.7353171428574798</v>
      </c>
      <c r="K620" s="16">
        <f>VLOOKUP($C620,'Growth rate'!$B$3:$T$93,3,FALSE)*VLOOKUP($E620,BY_RES_Demand_Drivers!$A$5:$I$100,8,FALSE)</f>
        <v>0.23673785556382651</v>
      </c>
      <c r="L620" s="16">
        <f>VLOOKUP($C620,'Growth rate'!$B$3:$T$93,3,FALSE)*VLOOKUP($E620,BY_RES_Demand_Drivers!$A$5:$I$100,9,FALSE)</f>
        <v>0.74994539849729536</v>
      </c>
      <c r="M620" s="49">
        <f t="shared" si="45"/>
        <v>0.6</v>
      </c>
    </row>
    <row r="621" spans="2:13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 t="shared" si="42"/>
        <v>3.4962493302859197</v>
      </c>
      <c r="G621" s="16">
        <f t="shared" si="43"/>
        <v>0.14431539675170865</v>
      </c>
      <c r="H621" s="16">
        <f t="shared" si="44"/>
        <v>0.45716671492395122</v>
      </c>
      <c r="J621" s="16">
        <f>VLOOKUP($C621,'Growth rate'!$B$3:$T$93,3,FALSE)*VLOOKUP($E621,BY_RES_Demand_Drivers!$A$5:$I$100,7,FALSE)</f>
        <v>5.8270822171431993</v>
      </c>
      <c r="K621" s="16">
        <f>VLOOKUP($C621,'Growth rate'!$B$3:$T$93,3,FALSE)*VLOOKUP($E621,BY_RES_Demand_Drivers!$A$5:$I$100,8,FALSE)</f>
        <v>0.24052566125284774</v>
      </c>
      <c r="L621" s="16">
        <f>VLOOKUP($C621,'Growth rate'!$B$3:$T$93,3,FALSE)*VLOOKUP($E621,BY_RES_Demand_Drivers!$A$5:$I$100,9,FALSE)</f>
        <v>0.76194452487325204</v>
      </c>
      <c r="M621" s="49">
        <f t="shared" si="45"/>
        <v>0.6</v>
      </c>
    </row>
    <row r="622" spans="2:13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 t="shared" si="42"/>
        <v>3.5521893195704943</v>
      </c>
      <c r="G622" s="16">
        <f t="shared" si="43"/>
        <v>0.14662444309973599</v>
      </c>
      <c r="H622" s="16">
        <f t="shared" si="44"/>
        <v>0.46448138236273445</v>
      </c>
      <c r="J622" s="16">
        <f>VLOOKUP($C622,'Growth rate'!$B$3:$T$93,3,FALSE)*VLOOKUP($E622,BY_RES_Demand_Drivers!$A$5:$I$100,7,FALSE)</f>
        <v>5.920315532617491</v>
      </c>
      <c r="K622" s="16">
        <f>VLOOKUP($C622,'Growth rate'!$B$3:$T$93,3,FALSE)*VLOOKUP($E622,BY_RES_Demand_Drivers!$A$5:$I$100,8,FALSE)</f>
        <v>0.24437407183289331</v>
      </c>
      <c r="L622" s="16">
        <f>VLOOKUP($C622,'Growth rate'!$B$3:$T$93,3,FALSE)*VLOOKUP($E622,BY_RES_Demand_Drivers!$A$5:$I$100,9,FALSE)</f>
        <v>0.77413563727122414</v>
      </c>
      <c r="M622" s="49">
        <f t="shared" si="45"/>
        <v>0.6</v>
      </c>
    </row>
    <row r="623" spans="2:13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 t="shared" si="42"/>
        <v>3.6090243486836227</v>
      </c>
      <c r="G623" s="16">
        <f t="shared" si="43"/>
        <v>0.14897043418933176</v>
      </c>
      <c r="H623" s="16">
        <f t="shared" si="44"/>
        <v>0.4719130844805382</v>
      </c>
      <c r="J623" s="16">
        <f>VLOOKUP($C623,'Growth rate'!$B$3:$T$93,3,FALSE)*VLOOKUP($E623,BY_RES_Demand_Drivers!$A$5:$I$100,7,FALSE)</f>
        <v>6.0150405811393712</v>
      </c>
      <c r="K623" s="16">
        <f>VLOOKUP($C623,'Growth rate'!$B$3:$T$93,3,FALSE)*VLOOKUP($E623,BY_RES_Demand_Drivers!$A$5:$I$100,8,FALSE)</f>
        <v>0.24828405698221961</v>
      </c>
      <c r="L623" s="16">
        <f>VLOOKUP($C623,'Growth rate'!$B$3:$T$93,3,FALSE)*VLOOKUP($E623,BY_RES_Demand_Drivers!$A$5:$I$100,9,FALSE)</f>
        <v>0.78652180746756373</v>
      </c>
      <c r="M623" s="49">
        <f t="shared" si="45"/>
        <v>0.6</v>
      </c>
    </row>
    <row r="624" spans="2:13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 t="shared" si="42"/>
        <v>3.6667687382625607</v>
      </c>
      <c r="G624" s="16">
        <f t="shared" si="43"/>
        <v>0.1513539611363611</v>
      </c>
      <c r="H624" s="16">
        <f t="shared" si="44"/>
        <v>0.47946369383222687</v>
      </c>
      <c r="J624" s="16">
        <f>VLOOKUP($C624,'Growth rate'!$B$3:$T$93,3,FALSE)*VLOOKUP($E624,BY_RES_Demand_Drivers!$A$5:$I$100,7,FALSE)</f>
        <v>6.1112812304376014</v>
      </c>
      <c r="K624" s="16">
        <f>VLOOKUP($C624,'Growth rate'!$B$3:$T$93,3,FALSE)*VLOOKUP($E624,BY_RES_Demand_Drivers!$A$5:$I$100,8,FALSE)</f>
        <v>0.25225660189393517</v>
      </c>
      <c r="L624" s="16">
        <f>VLOOKUP($C624,'Growth rate'!$B$3:$T$93,3,FALSE)*VLOOKUP($E624,BY_RES_Demand_Drivers!$A$5:$I$100,9,FALSE)</f>
        <v>0.79910615638704485</v>
      </c>
      <c r="M624" s="49">
        <f t="shared" si="45"/>
        <v>0.6</v>
      </c>
    </row>
    <row r="625" spans="2:13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 t="shared" si="42"/>
        <v>3.7254370380747615</v>
      </c>
      <c r="G625" s="16">
        <f t="shared" si="43"/>
        <v>0.15377562451454285</v>
      </c>
      <c r="H625" s="16">
        <f t="shared" si="44"/>
        <v>0.4871351129335425</v>
      </c>
      <c r="J625" s="16">
        <f>VLOOKUP($C625,'Growth rate'!$B$3:$T$93,3,FALSE)*VLOOKUP($E625,BY_RES_Demand_Drivers!$A$5:$I$100,7,FALSE)</f>
        <v>6.2090617301246027</v>
      </c>
      <c r="K625" s="16">
        <f>VLOOKUP($C625,'Growth rate'!$B$3:$T$93,3,FALSE)*VLOOKUP($E625,BY_RES_Demand_Drivers!$A$5:$I$100,8,FALSE)</f>
        <v>0.25629270752423811</v>
      </c>
      <c r="L625" s="16">
        <f>VLOOKUP($C625,'Growth rate'!$B$3:$T$93,3,FALSE)*VLOOKUP($E625,BY_RES_Demand_Drivers!$A$5:$I$100,9,FALSE)</f>
        <v>0.81189185488923754</v>
      </c>
      <c r="M625" s="49">
        <f t="shared" si="45"/>
        <v>0.6</v>
      </c>
    </row>
    <row r="626" spans="2:13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 t="shared" si="42"/>
        <v>3.7850440306839577</v>
      </c>
      <c r="G626" s="16">
        <f t="shared" si="43"/>
        <v>0.15623603450677556</v>
      </c>
      <c r="H626" s="16">
        <f t="shared" si="44"/>
        <v>0.49492927474047921</v>
      </c>
      <c r="J626" s="16">
        <f>VLOOKUP($C626,'Growth rate'!$B$3:$T$93,3,FALSE)*VLOOKUP($E626,BY_RES_Demand_Drivers!$A$5:$I$100,7,FALSE)</f>
        <v>6.3084067178065961</v>
      </c>
      <c r="K626" s="16">
        <f>VLOOKUP($C626,'Growth rate'!$B$3:$T$93,3,FALSE)*VLOOKUP($E626,BY_RES_Demand_Drivers!$A$5:$I$100,8,FALSE)</f>
        <v>0.26039339084462593</v>
      </c>
      <c r="L626" s="16">
        <f>VLOOKUP($C626,'Growth rate'!$B$3:$T$93,3,FALSE)*VLOOKUP($E626,BY_RES_Demand_Drivers!$A$5:$I$100,9,FALSE)</f>
        <v>0.82488212456746535</v>
      </c>
      <c r="M626" s="49">
        <f t="shared" si="45"/>
        <v>0.6</v>
      </c>
    </row>
    <row r="627" spans="2:13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 t="shared" si="42"/>
        <v>3.8456047351749008</v>
      </c>
      <c r="G627" s="16">
        <f t="shared" si="43"/>
        <v>0.15873581105888396</v>
      </c>
      <c r="H627" s="16">
        <f t="shared" si="44"/>
        <v>0.50284814313632675</v>
      </c>
      <c r="J627" s="16">
        <f>VLOOKUP($C627,'Growth rate'!$B$3:$T$93,3,FALSE)*VLOOKUP($E627,BY_RES_Demand_Drivers!$A$5:$I$100,7,FALSE)</f>
        <v>6.4093412252915014</v>
      </c>
      <c r="K627" s="16">
        <f>VLOOKUP($C627,'Growth rate'!$B$3:$T$93,3,FALSE)*VLOOKUP($E627,BY_RES_Demand_Drivers!$A$5:$I$100,8,FALSE)</f>
        <v>0.26455968509813993</v>
      </c>
      <c r="L627" s="16">
        <f>VLOOKUP($C627,'Growth rate'!$B$3:$T$93,3,FALSE)*VLOOKUP($E627,BY_RES_Demand_Drivers!$A$5:$I$100,9,FALSE)</f>
        <v>0.8380802385605447</v>
      </c>
      <c r="M627" s="49">
        <f t="shared" si="45"/>
        <v>0.6</v>
      </c>
    </row>
    <row r="628" spans="2:13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 t="shared" si="42"/>
        <v>3.9071344109376991</v>
      </c>
      <c r="G628" s="16">
        <f t="shared" si="43"/>
        <v>0.16127558403582609</v>
      </c>
      <c r="H628" s="16">
        <f t="shared" si="44"/>
        <v>0.51089371342650802</v>
      </c>
      <c r="J628" s="16">
        <f>VLOOKUP($C628,'Growth rate'!$B$3:$T$93,3,FALSE)*VLOOKUP($E628,BY_RES_Demand_Drivers!$A$5:$I$100,7,FALSE)</f>
        <v>6.5118906848961657</v>
      </c>
      <c r="K628" s="16">
        <f>VLOOKUP($C628,'Growth rate'!$B$3:$T$93,3,FALSE)*VLOOKUP($E628,BY_RES_Demand_Drivers!$A$5:$I$100,8,FALSE)</f>
        <v>0.26879264005971015</v>
      </c>
      <c r="L628" s="16">
        <f>VLOOKUP($C628,'Growth rate'!$B$3:$T$93,3,FALSE)*VLOOKUP($E628,BY_RES_Demand_Drivers!$A$5:$I$100,9,FALSE)</f>
        <v>0.85148952237751341</v>
      </c>
      <c r="M628" s="49">
        <f t="shared" si="45"/>
        <v>0.6</v>
      </c>
    </row>
    <row r="629" spans="2:13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 t="shared" si="42"/>
        <v>3.9696485615127024</v>
      </c>
      <c r="G629" s="16">
        <f t="shared" si="43"/>
        <v>0.1638559933803993</v>
      </c>
      <c r="H629" s="16">
        <f t="shared" si="44"/>
        <v>0.51906801284133219</v>
      </c>
      <c r="J629" s="16">
        <f>VLOOKUP($C629,'Growth rate'!$B$3:$T$93,3,FALSE)*VLOOKUP($E629,BY_RES_Demand_Drivers!$A$5:$I$100,7,FALSE)</f>
        <v>6.6160809358545043</v>
      </c>
      <c r="K629" s="16">
        <f>VLOOKUP($C629,'Growth rate'!$B$3:$T$93,3,FALSE)*VLOOKUP($E629,BY_RES_Demand_Drivers!$A$5:$I$100,8,FALSE)</f>
        <v>0.27309332230066552</v>
      </c>
      <c r="L629" s="16">
        <f>VLOOKUP($C629,'Growth rate'!$B$3:$T$93,3,FALSE)*VLOOKUP($E629,BY_RES_Demand_Drivers!$A$5:$I$100,9,FALSE)</f>
        <v>0.86511335473555373</v>
      </c>
      <c r="M629" s="49">
        <f t="shared" si="45"/>
        <v>0.6</v>
      </c>
    </row>
    <row r="630" spans="2:13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 t="shared" si="42"/>
        <v>4.0331629384969059</v>
      </c>
      <c r="G630" s="16">
        <f t="shared" si="43"/>
        <v>0.16647768927448572</v>
      </c>
      <c r="H630" s="16">
        <f t="shared" si="44"/>
        <v>0.52737310104679358</v>
      </c>
      <c r="J630" s="16">
        <f>VLOOKUP($C630,'Growth rate'!$B$3:$T$93,3,FALSE)*VLOOKUP($E630,BY_RES_Demand_Drivers!$A$5:$I$100,7,FALSE)</f>
        <v>6.7219382308281768</v>
      </c>
      <c r="K630" s="16">
        <f>VLOOKUP($C630,'Growth rate'!$B$3:$T$93,3,FALSE)*VLOOKUP($E630,BY_RES_Demand_Drivers!$A$5:$I$100,8,FALSE)</f>
        <v>0.2774628154574762</v>
      </c>
      <c r="L630" s="16">
        <f>VLOOKUP($C630,'Growth rate'!$B$3:$T$93,3,FALSE)*VLOOKUP($E630,BY_RES_Demand_Drivers!$A$5:$I$100,9,FALSE)</f>
        <v>0.8789551684113226</v>
      </c>
      <c r="M630" s="49">
        <f t="shared" si="45"/>
        <v>0.6</v>
      </c>
    </row>
    <row r="631" spans="2:13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 t="shared" si="42"/>
        <v>4.0976935455128567</v>
      </c>
      <c r="G631" s="16">
        <f t="shared" si="43"/>
        <v>0.16914133230287748</v>
      </c>
      <c r="H631" s="16">
        <f t="shared" si="44"/>
        <v>0.53581107066354217</v>
      </c>
      <c r="J631" s="16">
        <f>VLOOKUP($C631,'Growth rate'!$B$3:$T$93,3,FALSE)*VLOOKUP($E631,BY_RES_Demand_Drivers!$A$5:$I$100,7,FALSE)</f>
        <v>6.8294892425214275</v>
      </c>
      <c r="K631" s="16">
        <f>VLOOKUP($C631,'Growth rate'!$B$3:$T$93,3,FALSE)*VLOOKUP($E631,BY_RES_Demand_Drivers!$A$5:$I$100,8,FALSE)</f>
        <v>0.2819022205047958</v>
      </c>
      <c r="L631" s="16">
        <f>VLOOKUP($C631,'Growth rate'!$B$3:$T$93,3,FALSE)*VLOOKUP($E631,BY_RES_Demand_Drivers!$A$5:$I$100,9,FALSE)</f>
        <v>0.89301845110590372</v>
      </c>
      <c r="M631" s="49">
        <f t="shared" si="45"/>
        <v>0.6</v>
      </c>
    </row>
    <row r="632" spans="2:13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 t="shared" si="42"/>
        <v>4.1632566422410617</v>
      </c>
      <c r="G632" s="16">
        <f t="shared" si="43"/>
        <v>0.17184759361972352</v>
      </c>
      <c r="H632" s="16">
        <f t="shared" si="44"/>
        <v>0.54438404779415894</v>
      </c>
      <c r="J632" s="16">
        <f>VLOOKUP($C632,'Growth rate'!$B$3:$T$93,3,FALSE)*VLOOKUP($E632,BY_RES_Demand_Drivers!$A$5:$I$100,7,FALSE)</f>
        <v>6.9387610704017701</v>
      </c>
      <c r="K632" s="16">
        <f>VLOOKUP($C632,'Growth rate'!$B$3:$T$93,3,FALSE)*VLOOKUP($E632,BY_RES_Demand_Drivers!$A$5:$I$100,8,FALSE)</f>
        <v>0.28641265603287253</v>
      </c>
      <c r="L632" s="16">
        <f>VLOOKUP($C632,'Growth rate'!$B$3:$T$93,3,FALSE)*VLOOKUP($E632,BY_RES_Demand_Drivers!$A$5:$I$100,9,FALSE)</f>
        <v>0.9073067463235982</v>
      </c>
      <c r="M632" s="49">
        <f t="shared" si="45"/>
        <v>0.6</v>
      </c>
    </row>
    <row r="633" spans="2:13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 t="shared" si="42"/>
        <v>4.2298687485169184</v>
      </c>
      <c r="G633" s="16">
        <f t="shared" si="43"/>
        <v>0.17459715511763907</v>
      </c>
      <c r="H633" s="16">
        <f t="shared" si="44"/>
        <v>0.55309419255886538</v>
      </c>
      <c r="J633" s="16">
        <f>VLOOKUP($C633,'Growth rate'!$B$3:$T$93,3,FALSE)*VLOOKUP($E633,BY_RES_Demand_Drivers!$A$5:$I$100,7,FALSE)</f>
        <v>7.0497812475281982</v>
      </c>
      <c r="K633" s="16">
        <f>VLOOKUP($C633,'Growth rate'!$B$3:$T$93,3,FALSE)*VLOOKUP($E633,BY_RES_Demand_Drivers!$A$5:$I$100,8,FALSE)</f>
        <v>0.29099525852939845</v>
      </c>
      <c r="L633" s="16">
        <f>VLOOKUP($C633,'Growth rate'!$B$3:$T$93,3,FALSE)*VLOOKUP($E633,BY_RES_Demand_Drivers!$A$5:$I$100,9,FALSE)</f>
        <v>0.92182365426477564</v>
      </c>
      <c r="M633" s="49">
        <f t="shared" si="45"/>
        <v>0.6</v>
      </c>
    </row>
    <row r="634" spans="2:13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 t="shared" si="42"/>
        <v>4.2975466484931886</v>
      </c>
      <c r="G634" s="16">
        <f t="shared" si="43"/>
        <v>0.17739070959952127</v>
      </c>
      <c r="H634" s="16">
        <f t="shared" si="44"/>
        <v>0.56194369963980717</v>
      </c>
      <c r="J634" s="16">
        <f>VLOOKUP($C634,'Growth rate'!$B$3:$T$93,3,FALSE)*VLOOKUP($E634,BY_RES_Demand_Drivers!$A$5:$I$100,7,FALSE)</f>
        <v>7.1625777474886485</v>
      </c>
      <c r="K634" s="16">
        <f>VLOOKUP($C634,'Growth rate'!$B$3:$T$93,3,FALSE)*VLOOKUP($E634,BY_RES_Demand_Drivers!$A$5:$I$100,8,FALSE)</f>
        <v>0.29565118266586882</v>
      </c>
      <c r="L634" s="16">
        <f>VLOOKUP($C634,'Growth rate'!$B$3:$T$93,3,FALSE)*VLOOKUP($E634,BY_RES_Demand_Drivers!$A$5:$I$100,9,FALSE)</f>
        <v>0.93657283273301206</v>
      </c>
      <c r="M634" s="49">
        <f t="shared" si="45"/>
        <v>0.6</v>
      </c>
    </row>
    <row r="635" spans="2:13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 t="shared" si="42"/>
        <v>4.3663073948690805</v>
      </c>
      <c r="G635" s="16">
        <f t="shared" si="43"/>
        <v>0.18022896095311364</v>
      </c>
      <c r="H635" s="16">
        <f t="shared" si="44"/>
        <v>0.57093479883404408</v>
      </c>
      <c r="J635" s="16">
        <f>VLOOKUP($C635,'Growth rate'!$B$3:$T$93,3,FALSE)*VLOOKUP($E635,BY_RES_Demand_Drivers!$A$5:$I$100,7,FALSE)</f>
        <v>7.2771789914484675</v>
      </c>
      <c r="K635" s="16">
        <f>VLOOKUP($C635,'Growth rate'!$B$3:$T$93,3,FALSE)*VLOOKUP($E635,BY_RES_Demand_Drivers!$A$5:$I$100,8,FALSE)</f>
        <v>0.30038160158852273</v>
      </c>
      <c r="L635" s="16">
        <f>VLOOKUP($C635,'Growth rate'!$B$3:$T$93,3,FALSE)*VLOOKUP($E635,BY_RES_Demand_Drivers!$A$5:$I$100,9,FALSE)</f>
        <v>0.95155799805674024</v>
      </c>
      <c r="M635" s="49">
        <f t="shared" si="45"/>
        <v>0.6</v>
      </c>
    </row>
    <row r="636" spans="2:13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 t="shared" si="42"/>
        <v>4.4361683131869851</v>
      </c>
      <c r="G636" s="16">
        <f t="shared" si="43"/>
        <v>0.18311262432836342</v>
      </c>
      <c r="H636" s="16">
        <f t="shared" si="44"/>
        <v>0.58006975561538887</v>
      </c>
      <c r="J636" s="16">
        <f>VLOOKUP($C636,'Growth rate'!$B$3:$T$93,3,FALSE)*VLOOKUP($E636,BY_RES_Demand_Drivers!$A$5:$I$100,7,FALSE)</f>
        <v>7.3936138553116422</v>
      </c>
      <c r="K636" s="16">
        <f>VLOOKUP($C636,'Growth rate'!$B$3:$T$93,3,FALSE)*VLOOKUP($E636,BY_RES_Demand_Drivers!$A$5:$I$100,8,FALSE)</f>
        <v>0.30518770721393906</v>
      </c>
      <c r="L636" s="16">
        <f>VLOOKUP($C636,'Growth rate'!$B$3:$T$93,3,FALSE)*VLOOKUP($E636,BY_RES_Demand_Drivers!$A$5:$I$100,9,FALSE)</f>
        <v>0.96678292602564808</v>
      </c>
      <c r="M636" s="49">
        <f t="shared" si="45"/>
        <v>0.6</v>
      </c>
    </row>
    <row r="637" spans="2:13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 t="shared" si="42"/>
        <v>4.507147006197977</v>
      </c>
      <c r="G637" s="16">
        <f t="shared" si="43"/>
        <v>0.18604242631761728</v>
      </c>
      <c r="H637" s="16">
        <f t="shared" si="44"/>
        <v>0.58935087170523504</v>
      </c>
      <c r="J637" s="16">
        <f>VLOOKUP($C637,'Growth rate'!$B$3:$T$93,3,FALSE)*VLOOKUP($E637,BY_RES_Demand_Drivers!$A$5:$I$100,7,FALSE)</f>
        <v>7.511911676996629</v>
      </c>
      <c r="K637" s="16">
        <f>VLOOKUP($C637,'Growth rate'!$B$3:$T$93,3,FALSE)*VLOOKUP($E637,BY_RES_Demand_Drivers!$A$5:$I$100,8,FALSE)</f>
        <v>0.31007071052936214</v>
      </c>
      <c r="L637" s="16">
        <f>VLOOKUP($C637,'Growth rate'!$B$3:$T$93,3,FALSE)*VLOOKUP($E637,BY_RES_Demand_Drivers!$A$5:$I$100,9,FALSE)</f>
        <v>0.9822514528420585</v>
      </c>
      <c r="M637" s="49">
        <f t="shared" si="45"/>
        <v>0.6</v>
      </c>
    </row>
    <row r="638" spans="2:13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 t="shared" si="42"/>
        <v>4.5792613582971455</v>
      </c>
      <c r="G638" s="16">
        <f t="shared" si="43"/>
        <v>0.18901910513869916</v>
      </c>
      <c r="H638" s="16">
        <f t="shared" si="44"/>
        <v>0.59878048565251885</v>
      </c>
      <c r="J638" s="16">
        <f>VLOOKUP($C638,'Growth rate'!$B$3:$T$93,3,FALSE)*VLOOKUP($E638,BY_RES_Demand_Drivers!$A$5:$I$100,7,FALSE)</f>
        <v>7.6321022638285756</v>
      </c>
      <c r="K638" s="16">
        <f>VLOOKUP($C638,'Growth rate'!$B$3:$T$93,3,FALSE)*VLOOKUP($E638,BY_RES_Demand_Drivers!$A$5:$I$100,8,FALSE)</f>
        <v>0.31503184189783195</v>
      </c>
      <c r="L638" s="16">
        <f>VLOOKUP($C638,'Growth rate'!$B$3:$T$93,3,FALSE)*VLOOKUP($E638,BY_RES_Demand_Drivers!$A$5:$I$100,9,FALSE)</f>
        <v>0.99796747608753145</v>
      </c>
      <c r="M638" s="49">
        <f t="shared" si="45"/>
        <v>0.6</v>
      </c>
    </row>
    <row r="639" spans="2:13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 t="shared" si="42"/>
        <v>4.6525295400298994</v>
      </c>
      <c r="G639" s="16">
        <f t="shared" si="43"/>
        <v>0.19204341082091836</v>
      </c>
      <c r="H639" s="16">
        <f t="shared" si="44"/>
        <v>0.60836097342295914</v>
      </c>
      <c r="J639" s="16">
        <f>VLOOKUP($C639,'Growth rate'!$B$3:$T$93,3,FALSE)*VLOOKUP($E639,BY_RES_Demand_Drivers!$A$5:$I$100,7,FALSE)</f>
        <v>7.7542159000498332</v>
      </c>
      <c r="K639" s="16">
        <f>VLOOKUP($C639,'Growth rate'!$B$3:$T$93,3,FALSE)*VLOOKUP($E639,BY_RES_Demand_Drivers!$A$5:$I$100,8,FALSE)</f>
        <v>0.32007235136819728</v>
      </c>
      <c r="L639" s="16">
        <f>VLOOKUP($C639,'Growth rate'!$B$3:$T$93,3,FALSE)*VLOOKUP($E639,BY_RES_Demand_Drivers!$A$5:$I$100,9,FALSE)</f>
        <v>1.013934955704932</v>
      </c>
      <c r="M639" s="49">
        <f t="shared" si="45"/>
        <v>0.6</v>
      </c>
    </row>
    <row r="640" spans="2:13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 t="shared" si="42"/>
        <v>4.7269700126703782</v>
      </c>
      <c r="G640" s="16">
        <f t="shared" si="43"/>
        <v>0.19511610539405305</v>
      </c>
      <c r="H640" s="16">
        <f t="shared" si="44"/>
        <v>0.61809474899772654</v>
      </c>
      <c r="J640" s="16">
        <f>VLOOKUP($C640,'Growth rate'!$B$3:$T$93,3,FALSE)*VLOOKUP($E640,BY_RES_Demand_Drivers!$A$5:$I$100,7,FALSE)</f>
        <v>7.8782833544506312</v>
      </c>
      <c r="K640" s="16">
        <f>VLOOKUP($C640,'Growth rate'!$B$3:$T$93,3,FALSE)*VLOOKUP($E640,BY_RES_Demand_Drivers!$A$5:$I$100,8,FALSE)</f>
        <v>0.32519350899008842</v>
      </c>
      <c r="L640" s="16">
        <f>VLOOKUP($C640,'Growth rate'!$B$3:$T$93,3,FALSE)*VLOOKUP($E640,BY_RES_Demand_Drivers!$A$5:$I$100,9,FALSE)</f>
        <v>1.030157914996211</v>
      </c>
      <c r="M640" s="49">
        <f t="shared" si="45"/>
        <v>0.6</v>
      </c>
    </row>
    <row r="641" spans="2:13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 t="shared" si="42"/>
        <v>4.8026015328731049</v>
      </c>
      <c r="G641" s="16">
        <f t="shared" si="43"/>
        <v>0.19823796308035793</v>
      </c>
      <c r="H641" s="16">
        <f t="shared" si="44"/>
        <v>0.62798426498169013</v>
      </c>
      <c r="J641" s="16">
        <f>VLOOKUP($C641,'Growth rate'!$B$3:$T$93,3,FALSE)*VLOOKUP($E641,BY_RES_Demand_Drivers!$A$5:$I$100,7,FALSE)</f>
        <v>8.004335888121842</v>
      </c>
      <c r="K641" s="16">
        <f>VLOOKUP($C641,'Growth rate'!$B$3:$T$93,3,FALSE)*VLOOKUP($E641,BY_RES_Demand_Drivers!$A$5:$I$100,8,FALSE)</f>
        <v>0.33039660513392988</v>
      </c>
      <c r="L641" s="16">
        <f>VLOOKUP($C641,'Growth rate'!$B$3:$T$93,3,FALSE)*VLOOKUP($E641,BY_RES_Demand_Drivers!$A$5:$I$100,9,FALSE)</f>
        <v>1.0466404416361503</v>
      </c>
      <c r="M641" s="49">
        <f t="shared" si="45"/>
        <v>0.6</v>
      </c>
    </row>
    <row r="642" spans="2:13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 t="shared" si="42"/>
        <v>4.8794431573990744</v>
      </c>
      <c r="G642" s="16">
        <f t="shared" si="43"/>
        <v>0.20140977048964365</v>
      </c>
      <c r="H642" s="16">
        <f t="shared" si="44"/>
        <v>0.63803201322139735</v>
      </c>
      <c r="J642" s="16">
        <f>VLOOKUP($C642,'Growth rate'!$B$3:$T$93,3,FALSE)*VLOOKUP($E642,BY_RES_Demand_Drivers!$A$5:$I$100,7,FALSE)</f>
        <v>8.1324052623317904</v>
      </c>
      <c r="K642" s="16">
        <f>VLOOKUP($C642,'Growth rate'!$B$3:$T$93,3,FALSE)*VLOOKUP($E642,BY_RES_Demand_Drivers!$A$5:$I$100,8,FALSE)</f>
        <v>0.33568295081607274</v>
      </c>
      <c r="L642" s="16">
        <f>VLOOKUP($C642,'Growth rate'!$B$3:$T$93,3,FALSE)*VLOOKUP($E642,BY_RES_Demand_Drivers!$A$5:$I$100,9,FALSE)</f>
        <v>1.0633866887023289</v>
      </c>
      <c r="M642" s="49">
        <f t="shared" si="45"/>
        <v>0.6</v>
      </c>
    </row>
    <row r="643" spans="2:13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 t="shared" si="42"/>
        <v>4.9575142479174596</v>
      </c>
      <c r="G643" s="16">
        <f t="shared" si="43"/>
        <v>0.20463232681747792</v>
      </c>
      <c r="H643" s="16">
        <f t="shared" si="44"/>
        <v>0.64824052543293964</v>
      </c>
      <c r="J643" s="16">
        <f>VLOOKUP($C643,'Growth rate'!$B$3:$T$93,3,FALSE)*VLOOKUP($E643,BY_RES_Demand_Drivers!$A$5:$I$100,7,FALSE)</f>
        <v>8.2625237465290997</v>
      </c>
      <c r="K643" s="16">
        <f>VLOOKUP($C643,'Growth rate'!$B$3:$T$93,3,FALSE)*VLOOKUP($E643,BY_RES_Demand_Drivers!$A$5:$I$100,8,FALSE)</f>
        <v>0.3410538780291299</v>
      </c>
      <c r="L643" s="16">
        <f>VLOOKUP($C643,'Growth rate'!$B$3:$T$93,3,FALSE)*VLOOKUP($E643,BY_RES_Demand_Drivers!$A$5:$I$100,9,FALSE)</f>
        <v>1.0804008757215662</v>
      </c>
      <c r="M643" s="49">
        <f t="shared" si="45"/>
        <v>0.6</v>
      </c>
    </row>
    <row r="644" spans="2:13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 t="shared" si="42"/>
        <v>5.036834475884139</v>
      </c>
      <c r="G644" s="16">
        <f t="shared" si="43"/>
        <v>0.20790644404655761</v>
      </c>
      <c r="H644" s="16">
        <f t="shared" si="44"/>
        <v>0.6586123738398667</v>
      </c>
      <c r="J644" s="16">
        <f>VLOOKUP($C644,'Growth rate'!$B$3:$T$93,3,FALSE)*VLOOKUP($E644,BY_RES_Demand_Drivers!$A$5:$I$100,7,FALSE)</f>
        <v>8.3947241264735659</v>
      </c>
      <c r="K644" s="16">
        <f>VLOOKUP($C644,'Growth rate'!$B$3:$T$93,3,FALSE)*VLOOKUP($E644,BY_RES_Demand_Drivers!$A$5:$I$100,8,FALSE)</f>
        <v>0.34651074007759602</v>
      </c>
      <c r="L644" s="16">
        <f>VLOOKUP($C644,'Growth rate'!$B$3:$T$93,3,FALSE)*VLOOKUP($E644,BY_RES_Demand_Drivers!$A$5:$I$100,9,FALSE)</f>
        <v>1.0976872897331111</v>
      </c>
      <c r="M644" s="49">
        <f t="shared" si="45"/>
        <v>0.6</v>
      </c>
    </row>
    <row r="645" spans="2:13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 t="shared" ref="F645:F708" si="46">J645*$M645</f>
        <v>5.1174238274982855</v>
      </c>
      <c r="G645" s="16">
        <f t="shared" ref="G645:G708" si="47">K645*$M645</f>
        <v>0.21123294715130256</v>
      </c>
      <c r="H645" s="16">
        <f t="shared" ref="H645:H708" si="48">L645*$M645</f>
        <v>0.66915017182130465</v>
      </c>
      <c r="J645" s="16">
        <f>VLOOKUP($C645,'Growth rate'!$B$3:$T$93,3,FALSE)*VLOOKUP($E645,BY_RES_Demand_Drivers!$A$5:$I$100,7,FALSE)</f>
        <v>8.5290397124971431</v>
      </c>
      <c r="K645" s="16">
        <f>VLOOKUP($C645,'Growth rate'!$B$3:$T$93,3,FALSE)*VLOOKUP($E645,BY_RES_Demand_Drivers!$A$5:$I$100,8,FALSE)</f>
        <v>0.35205491191883759</v>
      </c>
      <c r="L645" s="16">
        <f>VLOOKUP($C645,'Growth rate'!$B$3:$T$93,3,FALSE)*VLOOKUP($E645,BY_RES_Demand_Drivers!$A$5:$I$100,9,FALSE)</f>
        <v>1.1152502863688412</v>
      </c>
      <c r="M645" s="49">
        <f t="shared" si="45"/>
        <v>0.6</v>
      </c>
    </row>
    <row r="646" spans="2:13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 t="shared" si="46"/>
        <v>5.1993026087382583</v>
      </c>
      <c r="G646" s="16">
        <f t="shared" si="47"/>
        <v>0.21461267430572342</v>
      </c>
      <c r="H646" s="16">
        <f t="shared" si="48"/>
        <v>0.67985657457044557</v>
      </c>
      <c r="J646" s="16">
        <f>VLOOKUP($C646,'Growth rate'!$B$3:$T$93,3,FALSE)*VLOOKUP($E646,BY_RES_Demand_Drivers!$A$5:$I$100,7,FALSE)</f>
        <v>8.6655043478970981</v>
      </c>
      <c r="K646" s="16">
        <f>VLOOKUP($C646,'Growth rate'!$B$3:$T$93,3,FALSE)*VLOOKUP($E646,BY_RES_Demand_Drivers!$A$5:$I$100,8,FALSE)</f>
        <v>0.35768779050953903</v>
      </c>
      <c r="L646" s="16">
        <f>VLOOKUP($C646,'Growth rate'!$B$3:$T$93,3,FALSE)*VLOOKUP($E646,BY_RES_Demand_Drivers!$A$5:$I$100,9,FALSE)</f>
        <v>1.1330942909507427</v>
      </c>
      <c r="M646" s="49">
        <f t="shared" si="45"/>
        <v>0.6</v>
      </c>
    </row>
    <row r="647" spans="2:13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 t="shared" si="46"/>
        <v>5.2824914504780711</v>
      </c>
      <c r="G647" s="16">
        <f t="shared" si="47"/>
        <v>0.21804647709461497</v>
      </c>
      <c r="H647" s="16">
        <f t="shared" si="48"/>
        <v>0.69073427976357282</v>
      </c>
      <c r="J647" s="16">
        <f>VLOOKUP($C647,'Growth rate'!$B$3:$T$93,3,FALSE)*VLOOKUP($E647,BY_RES_Demand_Drivers!$A$5:$I$100,7,FALSE)</f>
        <v>8.8041524174634525</v>
      </c>
      <c r="K647" s="16">
        <f>VLOOKUP($C647,'Growth rate'!$B$3:$T$93,3,FALSE)*VLOOKUP($E647,BY_RES_Demand_Drivers!$A$5:$I$100,8,FALSE)</f>
        <v>0.36341079515769165</v>
      </c>
      <c r="L647" s="16">
        <f>VLOOKUP($C647,'Growth rate'!$B$3:$T$93,3,FALSE)*VLOOKUP($E647,BY_RES_Demand_Drivers!$A$5:$I$100,9,FALSE)</f>
        <v>1.1512237996059547</v>
      </c>
      <c r="M647" s="49">
        <f t="shared" si="45"/>
        <v>0.6</v>
      </c>
    </row>
    <row r="648" spans="2:13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 t="shared" si="46"/>
        <v>5.3670113136857207</v>
      </c>
      <c r="G648" s="16">
        <f t="shared" si="47"/>
        <v>0.22153522072812881</v>
      </c>
      <c r="H648" s="16">
        <f t="shared" si="48"/>
        <v>0.70178602823978986</v>
      </c>
      <c r="J648" s="16">
        <f>VLOOKUP($C648,'Growth rate'!$B$3:$T$93,3,FALSE)*VLOOKUP($E648,BY_RES_Demand_Drivers!$A$5:$I$100,7,FALSE)</f>
        <v>8.9450188561428678</v>
      </c>
      <c r="K648" s="16">
        <f>VLOOKUP($C648,'Growth rate'!$B$3:$T$93,3,FALSE)*VLOOKUP($E648,BY_RES_Demand_Drivers!$A$5:$I$100,8,FALSE)</f>
        <v>0.36922536788021471</v>
      </c>
      <c r="L648" s="16">
        <f>VLOOKUP($C648,'Growth rate'!$B$3:$T$93,3,FALSE)*VLOOKUP($E648,BY_RES_Demand_Drivers!$A$5:$I$100,9,FALSE)</f>
        <v>1.1696433803996498</v>
      </c>
      <c r="M648" s="49">
        <f t="shared" si="45"/>
        <v>0.6</v>
      </c>
    </row>
    <row r="649" spans="2:13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 t="shared" si="46"/>
        <v>5.4528834947046922</v>
      </c>
      <c r="G649" s="16">
        <f t="shared" si="47"/>
        <v>0.22507978425977887</v>
      </c>
      <c r="H649" s="16">
        <f t="shared" si="48"/>
        <v>0.71301460469162647</v>
      </c>
      <c r="J649" s="16">
        <f>VLOOKUP($C649,'Growth rate'!$B$3:$T$93,3,FALSE)*VLOOKUP($E649,BY_RES_Demand_Drivers!$A$5:$I$100,7,FALSE)</f>
        <v>9.0881391578411534</v>
      </c>
      <c r="K649" s="16">
        <f>VLOOKUP($C649,'Growth rate'!$B$3:$T$93,3,FALSE)*VLOOKUP($E649,BY_RES_Demand_Drivers!$A$5:$I$100,8,FALSE)</f>
        <v>0.37513297376629812</v>
      </c>
      <c r="L649" s="16">
        <f>VLOOKUP($C649,'Growth rate'!$B$3:$T$93,3,FALSE)*VLOOKUP($E649,BY_RES_Demand_Drivers!$A$5:$I$100,9,FALSE)</f>
        <v>1.1883576744860442</v>
      </c>
      <c r="M649" s="49">
        <f t="shared" ref="M649:M665" si="49">M567</f>
        <v>0.6</v>
      </c>
    </row>
    <row r="650" spans="2:13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 t="shared" si="46"/>
        <v>5.5401296306199681</v>
      </c>
      <c r="G650" s="16">
        <f t="shared" si="47"/>
        <v>0.22868106080793535</v>
      </c>
      <c r="H650" s="16">
        <f t="shared" si="48"/>
        <v>0.72442283836669263</v>
      </c>
      <c r="J650" s="16">
        <f>VLOOKUP($C650,'Growth rate'!$B$3:$T$93,3,FALSE)*VLOOKUP($E650,BY_RES_Demand_Drivers!$A$5:$I$100,7,FALSE)</f>
        <v>9.2335493843666132</v>
      </c>
      <c r="K650" s="16">
        <f>VLOOKUP($C650,'Growth rate'!$B$3:$T$93,3,FALSE)*VLOOKUP($E650,BY_RES_Demand_Drivers!$A$5:$I$100,8,FALSE)</f>
        <v>0.38113510134655892</v>
      </c>
      <c r="L650" s="16">
        <f>VLOOKUP($C650,'Growth rate'!$B$3:$T$93,3,FALSE)*VLOOKUP($E650,BY_RES_Demand_Drivers!$A$5:$I$100,9,FALSE)</f>
        <v>1.2073713972778211</v>
      </c>
      <c r="M650" s="49">
        <f t="shared" si="49"/>
        <v>0.6</v>
      </c>
    </row>
    <row r="651" spans="2:13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 t="shared" si="46"/>
        <v>5.6287717047098873</v>
      </c>
      <c r="G651" s="16">
        <f t="shared" si="47"/>
        <v>0.23233995778086233</v>
      </c>
      <c r="H651" s="16">
        <f t="shared" si="48"/>
        <v>0.73601360378055969</v>
      </c>
      <c r="J651" s="16">
        <f>VLOOKUP($C651,'Growth rate'!$B$3:$T$93,3,FALSE)*VLOOKUP($E651,BY_RES_Demand_Drivers!$A$5:$I$100,7,FALSE)</f>
        <v>9.3812861745164788</v>
      </c>
      <c r="K651" s="16">
        <f>VLOOKUP($C651,'Growth rate'!$B$3:$T$93,3,FALSE)*VLOOKUP($E651,BY_RES_Demand_Drivers!$A$5:$I$100,8,FALSE)</f>
        <v>0.3872332629681039</v>
      </c>
      <c r="L651" s="16">
        <f>VLOOKUP($C651,'Growth rate'!$B$3:$T$93,3,FALSE)*VLOOKUP($E651,BY_RES_Demand_Drivers!$A$5:$I$100,9,FALSE)</f>
        <v>1.2266893396342662</v>
      </c>
      <c r="M651" s="49">
        <f t="shared" si="49"/>
        <v>0.6</v>
      </c>
    </row>
    <row r="652" spans="2:13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 t="shared" si="46"/>
        <v>5.7188320519852454</v>
      </c>
      <c r="G652" s="16">
        <f t="shared" si="47"/>
        <v>0.23605739710535614</v>
      </c>
      <c r="H652" s="16">
        <f t="shared" si="48"/>
        <v>0.74778982144104866</v>
      </c>
      <c r="J652" s="16">
        <f>VLOOKUP($C652,'Growth rate'!$B$3:$T$93,3,FALSE)*VLOOKUP($E652,BY_RES_Demand_Drivers!$A$5:$I$100,7,FALSE)</f>
        <v>9.5313867533087429</v>
      </c>
      <c r="K652" s="16">
        <f>VLOOKUP($C652,'Growth rate'!$B$3:$T$93,3,FALSE)*VLOOKUP($E652,BY_RES_Demand_Drivers!$A$5:$I$100,8,FALSE)</f>
        <v>0.3934289951755936</v>
      </c>
      <c r="L652" s="16">
        <f>VLOOKUP($C652,'Growth rate'!$B$3:$T$93,3,FALSE)*VLOOKUP($E652,BY_RES_Demand_Drivers!$A$5:$I$100,9,FALSE)</f>
        <v>1.2463163690684145</v>
      </c>
      <c r="M652" s="49">
        <f t="shared" si="49"/>
        <v>0.6</v>
      </c>
    </row>
    <row r="653" spans="2:13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 t="shared" si="46"/>
        <v>5.8103333648170095</v>
      </c>
      <c r="G653" s="16">
        <f t="shared" si="47"/>
        <v>0.23983431545904188</v>
      </c>
      <c r="H653" s="16">
        <f t="shared" si="48"/>
        <v>0.75975445858410551</v>
      </c>
      <c r="J653" s="16">
        <f>VLOOKUP($C653,'Growth rate'!$B$3:$T$93,3,FALSE)*VLOOKUP($E653,BY_RES_Demand_Drivers!$A$5:$I$100,7,FALSE)</f>
        <v>9.6838889413616833</v>
      </c>
      <c r="K653" s="16">
        <f>VLOOKUP($C653,'Growth rate'!$B$3:$T$93,3,FALSE)*VLOOKUP($E653,BY_RES_Demand_Drivers!$A$5:$I$100,8,FALSE)</f>
        <v>0.39972385909840313</v>
      </c>
      <c r="L653" s="16">
        <f>VLOOKUP($C653,'Growth rate'!$B$3:$T$93,3,FALSE)*VLOOKUP($E653,BY_RES_Demand_Drivers!$A$5:$I$100,9,FALSE)</f>
        <v>1.2662574309735093</v>
      </c>
      <c r="M653" s="49">
        <f t="shared" si="49"/>
        <v>0.6</v>
      </c>
    </row>
    <row r="654" spans="2:13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 t="shared" si="46"/>
        <v>5.9032986986540825</v>
      </c>
      <c r="G654" s="16">
        <f t="shared" si="47"/>
        <v>0.24367166450638655</v>
      </c>
      <c r="H654" s="16">
        <f t="shared" si="48"/>
        <v>0.77191052992145126</v>
      </c>
      <c r="J654" s="16">
        <f>VLOOKUP($C654,'Growth rate'!$B$3:$T$93,3,FALSE)*VLOOKUP($E654,BY_RES_Demand_Drivers!$A$5:$I$100,7,FALSE)</f>
        <v>9.8388311644234712</v>
      </c>
      <c r="K654" s="16">
        <f>VLOOKUP($C654,'Growth rate'!$B$3:$T$93,3,FALSE)*VLOOKUP($E654,BY_RES_Demand_Drivers!$A$5:$I$100,8,FALSE)</f>
        <v>0.40611944084397761</v>
      </c>
      <c r="L654" s="16">
        <f>VLOOKUP($C654,'Growth rate'!$B$3:$T$93,3,FALSE)*VLOOKUP($E654,BY_RES_Demand_Drivers!$A$5:$I$100,9,FALSE)</f>
        <v>1.2865175498690855</v>
      </c>
      <c r="M654" s="49">
        <f t="shared" si="49"/>
        <v>0.6</v>
      </c>
    </row>
    <row r="655" spans="2:13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 t="shared" si="46"/>
        <v>5.9977514778325487</v>
      </c>
      <c r="G655" s="16">
        <f t="shared" si="47"/>
        <v>0.24757041113848871</v>
      </c>
      <c r="H655" s="16">
        <f t="shared" si="48"/>
        <v>0.78426109840019442</v>
      </c>
      <c r="J655" s="16">
        <f>VLOOKUP($C655,'Growth rate'!$B$3:$T$93,3,FALSE)*VLOOKUP($E655,BY_RES_Demand_Drivers!$A$5:$I$100,7,FALSE)</f>
        <v>9.9962524630542475</v>
      </c>
      <c r="K655" s="16">
        <f>VLOOKUP($C655,'Growth rate'!$B$3:$T$93,3,FALSE)*VLOOKUP($E655,BY_RES_Demand_Drivers!$A$5:$I$100,8,FALSE)</f>
        <v>0.41261735189748122</v>
      </c>
      <c r="L655" s="16">
        <f>VLOOKUP($C655,'Growth rate'!$B$3:$T$93,3,FALSE)*VLOOKUP($E655,BY_RES_Demand_Drivers!$A$5:$I$100,9,FALSE)</f>
        <v>1.3071018306669908</v>
      </c>
      <c r="M655" s="49">
        <f t="shared" si="49"/>
        <v>0.6</v>
      </c>
    </row>
    <row r="656" spans="2:13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 t="shared" si="46"/>
        <v>6.0937155014778694</v>
      </c>
      <c r="G656" s="16">
        <f t="shared" si="47"/>
        <v>0.25153153771670456</v>
      </c>
      <c r="H656" s="16">
        <f t="shared" si="48"/>
        <v>0.79680927597459761</v>
      </c>
      <c r="J656" s="16">
        <f>VLOOKUP($C656,'Growth rate'!$B$3:$T$93,3,FALSE)*VLOOKUP($E656,BY_RES_Demand_Drivers!$A$5:$I$100,7,FALSE)</f>
        <v>10.156192502463115</v>
      </c>
      <c r="K656" s="16">
        <f>VLOOKUP($C656,'Growth rate'!$B$3:$T$93,3,FALSE)*VLOOKUP($E656,BY_RES_Demand_Drivers!$A$5:$I$100,8,FALSE)</f>
        <v>0.41921922952784096</v>
      </c>
      <c r="L656" s="16">
        <f>VLOOKUP($C656,'Growth rate'!$B$3:$T$93,3,FALSE)*VLOOKUP($E656,BY_RES_Demand_Drivers!$A$5:$I$100,9,FALSE)</f>
        <v>1.3280154599576628</v>
      </c>
      <c r="M656" s="49">
        <f t="shared" si="49"/>
        <v>0.6</v>
      </c>
    </row>
    <row r="657" spans="2:13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 t="shared" si="46"/>
        <v>6.1912149495015143</v>
      </c>
      <c r="G657" s="16">
        <f t="shared" si="47"/>
        <v>0.25555604232017182</v>
      </c>
      <c r="H657" s="16">
        <f t="shared" si="48"/>
        <v>0.80955822439019121</v>
      </c>
      <c r="J657" s="16">
        <f>VLOOKUP($C657,'Growth rate'!$B$3:$T$93,3,FALSE)*VLOOKUP($E657,BY_RES_Demand_Drivers!$A$5:$I$100,7,FALSE)</f>
        <v>10.318691582502524</v>
      </c>
      <c r="K657" s="16">
        <f>VLOOKUP($C657,'Growth rate'!$B$3:$T$93,3,FALSE)*VLOOKUP($E657,BY_RES_Demand_Drivers!$A$5:$I$100,8,FALSE)</f>
        <v>0.4259267372002864</v>
      </c>
      <c r="L657" s="16">
        <f>VLOOKUP($C657,'Growth rate'!$B$3:$T$93,3,FALSE)*VLOOKUP($E657,BY_RES_Demand_Drivers!$A$5:$I$100,9,FALSE)</f>
        <v>1.3492637073169853</v>
      </c>
      <c r="M657" s="49">
        <f t="shared" si="49"/>
        <v>0.6</v>
      </c>
    </row>
    <row r="658" spans="2:13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 t="shared" si="46"/>
        <v>6.2902743886935388</v>
      </c>
      <c r="G658" s="16">
        <f t="shared" si="47"/>
        <v>0.25964493899729457</v>
      </c>
      <c r="H658" s="16">
        <f t="shared" si="48"/>
        <v>0.82251115598043423</v>
      </c>
      <c r="J658" s="16">
        <f>VLOOKUP($C658,'Growth rate'!$B$3:$T$93,3,FALSE)*VLOOKUP($E658,BY_RES_Demand_Drivers!$A$5:$I$100,7,FALSE)</f>
        <v>10.483790647822564</v>
      </c>
      <c r="K658" s="16">
        <f>VLOOKUP($C658,'Growth rate'!$B$3:$T$93,3,FALSE)*VLOOKUP($E658,BY_RES_Demand_Drivers!$A$5:$I$100,8,FALSE)</f>
        <v>0.43274156499549099</v>
      </c>
      <c r="L658" s="16">
        <f>VLOOKUP($C658,'Growth rate'!$B$3:$T$93,3,FALSE)*VLOOKUP($E658,BY_RES_Demand_Drivers!$A$5:$I$100,9,FALSE)</f>
        <v>1.3708519266340571</v>
      </c>
      <c r="M658" s="49">
        <f t="shared" si="49"/>
        <v>0.6</v>
      </c>
    </row>
    <row r="659" spans="2:13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 t="shared" si="46"/>
        <v>6.3909187789126358</v>
      </c>
      <c r="G659" s="16">
        <f t="shared" si="47"/>
        <v>0.26379925802125131</v>
      </c>
      <c r="H659" s="16">
        <f t="shared" si="48"/>
        <v>0.8356713344761213</v>
      </c>
      <c r="J659" s="16">
        <f>VLOOKUP($C659,'Growth rate'!$B$3:$T$93,3,FALSE)*VLOOKUP($E659,BY_RES_Demand_Drivers!$A$5:$I$100,7,FALSE)</f>
        <v>10.651531298187727</v>
      </c>
      <c r="K659" s="16">
        <f>VLOOKUP($C659,'Growth rate'!$B$3:$T$93,3,FALSE)*VLOOKUP($E659,BY_RES_Demand_Drivers!$A$5:$I$100,8,FALSE)</f>
        <v>0.43966543003541886</v>
      </c>
      <c r="L659" s="16">
        <f>VLOOKUP($C659,'Growth rate'!$B$3:$T$93,3,FALSE)*VLOOKUP($E659,BY_RES_Demand_Drivers!$A$5:$I$100,9,FALSE)</f>
        <v>1.3927855574602022</v>
      </c>
      <c r="M659" s="49">
        <f t="shared" si="49"/>
        <v>0.6</v>
      </c>
    </row>
    <row r="660" spans="2:13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 t="shared" si="46"/>
        <v>21.829041917451399</v>
      </c>
      <c r="G660" s="16">
        <f t="shared" si="47"/>
        <v>0.55450605865754099</v>
      </c>
      <c r="H660" s="16">
        <f t="shared" si="48"/>
        <v>1.75582384207283</v>
      </c>
      <c r="J660" s="16">
        <f>VLOOKUP($C660,'Growth rate'!$B$3:$T$93,3,FALSE)*VLOOKUP($E660,BY_RES_Demand_Drivers!$A$5:$I$100,7,FALSE)</f>
        <v>21.829041917451399</v>
      </c>
      <c r="K660" s="16">
        <f>VLOOKUP($C660,'Growth rate'!$B$3:$T$93,3,FALSE)*VLOOKUP($E660,BY_RES_Demand_Drivers!$A$5:$I$100,8,FALSE)</f>
        <v>0.55450605865754099</v>
      </c>
      <c r="L660" s="16">
        <f>VLOOKUP($C660,'Growth rate'!$B$3:$T$93,3,FALSE)*VLOOKUP($E660,BY_RES_Demand_Drivers!$A$5:$I$100,9,FALSE)</f>
        <v>1.75582384207283</v>
      </c>
      <c r="M660" s="49">
        <f t="shared" si="49"/>
        <v>1</v>
      </c>
    </row>
    <row r="661" spans="2:13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 t="shared" si="46"/>
        <v>19.306457808460259</v>
      </c>
      <c r="G661" s="16">
        <f t="shared" si="47"/>
        <v>0.49042682983941549</v>
      </c>
      <c r="H661" s="16">
        <f t="shared" si="48"/>
        <v>1.5529192281667237</v>
      </c>
      <c r="J661" s="16">
        <f>VLOOKUP($C661,'Growth rate'!$B$3:$T$93,3,FALSE)*VLOOKUP($E661,BY_RES_Demand_Drivers!$A$5:$I$100,7,FALSE)</f>
        <v>19.306457808460259</v>
      </c>
      <c r="K661" s="16">
        <f>VLOOKUP($C661,'Growth rate'!$B$3:$T$93,3,FALSE)*VLOOKUP($E661,BY_RES_Demand_Drivers!$A$5:$I$100,8,FALSE)</f>
        <v>0.49042682983941549</v>
      </c>
      <c r="L661" s="16">
        <f>VLOOKUP($C661,'Growth rate'!$B$3:$T$93,3,FALSE)*VLOOKUP($E661,BY_RES_Demand_Drivers!$A$5:$I$100,9,FALSE)</f>
        <v>1.5529192281667237</v>
      </c>
      <c r="M661" s="49">
        <f t="shared" si="49"/>
        <v>1</v>
      </c>
    </row>
    <row r="662" spans="2:13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 t="shared" si="46"/>
        <v>19.615361133395627</v>
      </c>
      <c r="G662" s="16">
        <f t="shared" si="47"/>
        <v>0.49827365911684618</v>
      </c>
      <c r="H662" s="16">
        <f t="shared" si="48"/>
        <v>1.5777659358173914</v>
      </c>
      <c r="J662" s="16">
        <f>VLOOKUP($C662,'Growth rate'!$B$3:$T$93,3,FALSE)*VLOOKUP($E662,BY_RES_Demand_Drivers!$A$5:$I$100,7,FALSE)</f>
        <v>19.615361133395627</v>
      </c>
      <c r="K662" s="16">
        <f>VLOOKUP($C662,'Growth rate'!$B$3:$T$93,3,FALSE)*VLOOKUP($E662,BY_RES_Demand_Drivers!$A$5:$I$100,8,FALSE)</f>
        <v>0.49827365911684618</v>
      </c>
      <c r="L662" s="16">
        <f>VLOOKUP($C662,'Growth rate'!$B$3:$T$93,3,FALSE)*VLOOKUP($E662,BY_RES_Demand_Drivers!$A$5:$I$100,9,FALSE)</f>
        <v>1.5777659358173914</v>
      </c>
      <c r="M662" s="49">
        <f t="shared" si="49"/>
        <v>1</v>
      </c>
    </row>
    <row r="663" spans="2:13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 t="shared" si="46"/>
        <v>19.929206911529956</v>
      </c>
      <c r="G663" s="16">
        <f t="shared" si="47"/>
        <v>0.5062460376627157</v>
      </c>
      <c r="H663" s="16">
        <f t="shared" si="48"/>
        <v>1.6030101907904697</v>
      </c>
      <c r="J663" s="16">
        <f>VLOOKUP($C663,'Growth rate'!$B$3:$T$93,3,FALSE)*VLOOKUP($E663,BY_RES_Demand_Drivers!$A$5:$I$100,7,FALSE)</f>
        <v>19.929206911529956</v>
      </c>
      <c r="K663" s="16">
        <f>VLOOKUP($C663,'Growth rate'!$B$3:$T$93,3,FALSE)*VLOOKUP($E663,BY_RES_Demand_Drivers!$A$5:$I$100,8,FALSE)</f>
        <v>0.5062460376627157</v>
      </c>
      <c r="L663" s="16">
        <f>VLOOKUP($C663,'Growth rate'!$B$3:$T$93,3,FALSE)*VLOOKUP($E663,BY_RES_Demand_Drivers!$A$5:$I$100,9,FALSE)</f>
        <v>1.6030101907904697</v>
      </c>
      <c r="M663" s="49">
        <f t="shared" si="49"/>
        <v>1</v>
      </c>
    </row>
    <row r="664" spans="2:13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 t="shared" si="46"/>
        <v>20.248074222114436</v>
      </c>
      <c r="G664" s="16">
        <f t="shared" si="47"/>
        <v>0.51434597426531925</v>
      </c>
      <c r="H664" s="16">
        <f t="shared" si="48"/>
        <v>1.6286583538431174</v>
      </c>
      <c r="J664" s="16">
        <f>VLOOKUP($C664,'Growth rate'!$B$3:$T$93,3,FALSE)*VLOOKUP($E664,BY_RES_Demand_Drivers!$A$5:$I$100,7,FALSE)</f>
        <v>20.248074222114436</v>
      </c>
      <c r="K664" s="16">
        <f>VLOOKUP($C664,'Growth rate'!$B$3:$T$93,3,FALSE)*VLOOKUP($E664,BY_RES_Demand_Drivers!$A$5:$I$100,8,FALSE)</f>
        <v>0.51434597426531925</v>
      </c>
      <c r="L664" s="16">
        <f>VLOOKUP($C664,'Growth rate'!$B$3:$T$93,3,FALSE)*VLOOKUP($E664,BY_RES_Demand_Drivers!$A$5:$I$100,9,FALSE)</f>
        <v>1.6286583538431174</v>
      </c>
      <c r="M664" s="49">
        <f t="shared" si="49"/>
        <v>1</v>
      </c>
    </row>
    <row r="665" spans="2:13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 t="shared" si="46"/>
        <v>20.572043409668268</v>
      </c>
      <c r="G665" s="16">
        <f t="shared" si="47"/>
        <v>0.52257550985356438</v>
      </c>
      <c r="H665" s="16">
        <f t="shared" si="48"/>
        <v>1.6547168875046072</v>
      </c>
      <c r="J665" s="16">
        <f>VLOOKUP($C665,'Growth rate'!$B$3:$T$93,3,FALSE)*VLOOKUP($E665,BY_RES_Demand_Drivers!$A$5:$I$100,7,FALSE)</f>
        <v>20.572043409668268</v>
      </c>
      <c r="K665" s="16">
        <f>VLOOKUP($C665,'Growth rate'!$B$3:$T$93,3,FALSE)*VLOOKUP($E665,BY_RES_Demand_Drivers!$A$5:$I$100,8,FALSE)</f>
        <v>0.52257550985356438</v>
      </c>
      <c r="L665" s="16">
        <f>VLOOKUP($C665,'Growth rate'!$B$3:$T$93,3,FALSE)*VLOOKUP($E665,BY_RES_Demand_Drivers!$A$5:$I$100,9,FALSE)</f>
        <v>1.6547168875046072</v>
      </c>
      <c r="M665" s="49">
        <f t="shared" si="49"/>
        <v>1</v>
      </c>
    </row>
    <row r="666" spans="2:13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 t="shared" si="46"/>
        <v>18.811076493800666</v>
      </c>
      <c r="G666" s="16">
        <f t="shared" si="47"/>
        <v>0.47784304621009921</v>
      </c>
      <c r="H666" s="16">
        <f t="shared" si="48"/>
        <v>1.5130731219342128</v>
      </c>
      <c r="J666" s="16">
        <f>VLOOKUP($C666,'Growth rate'!$B$3:$T$93,3,FALSE)*VLOOKUP($E666,BY_RES_Demand_Drivers!$A$5:$I$100,7,FALSE)</f>
        <v>20.901196104222961</v>
      </c>
      <c r="K666" s="16">
        <f>VLOOKUP($C666,'Growth rate'!$B$3:$T$93,3,FALSE)*VLOOKUP($E666,BY_RES_Demand_Drivers!$A$5:$I$100,8,FALSE)</f>
        <v>0.53093671801122133</v>
      </c>
      <c r="L666" s="16">
        <f>VLOOKUP($C666,'Growth rate'!$B$3:$T$93,3,FALSE)*VLOOKUP($E666,BY_RES_Demand_Drivers!$A$5:$I$100,9,FALSE)</f>
        <v>1.6811923577046808</v>
      </c>
      <c r="M666" s="49">
        <f>M584</f>
        <v>0.9</v>
      </c>
    </row>
    <row r="667" spans="2:13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 t="shared" si="46"/>
        <v>18.899697565282569</v>
      </c>
      <c r="G667" s="16">
        <f t="shared" si="47"/>
        <v>0.48009421789446682</v>
      </c>
      <c r="H667" s="16">
        <f t="shared" si="48"/>
        <v>1.5202013775308807</v>
      </c>
      <c r="J667" s="16">
        <f>VLOOKUP($C667,'Growth rate'!$B$3:$T$93,3,FALSE)*VLOOKUP($E667,BY_RES_Demand_Drivers!$A$5:$I$100,7,FALSE)</f>
        <v>21.235615241890528</v>
      </c>
      <c r="K667" s="16">
        <f>VLOOKUP($C667,'Growth rate'!$B$3:$T$93,3,FALSE)*VLOOKUP($E667,BY_RES_Demand_Drivers!$A$5:$I$100,8,FALSE)</f>
        <v>0.53943170549940089</v>
      </c>
      <c r="L667" s="16">
        <f>VLOOKUP($C667,'Growth rate'!$B$3:$T$93,3,FALSE)*VLOOKUP($E667,BY_RES_Demand_Drivers!$A$5:$I$100,9,FALSE)</f>
        <v>1.7080914354279557</v>
      </c>
      <c r="M667" s="49">
        <f t="shared" ref="M667:M730" si="50">M585</f>
        <v>0.89</v>
      </c>
    </row>
    <row r="668" spans="2:13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 t="shared" si="46"/>
        <v>18.986338875469482</v>
      </c>
      <c r="G668" s="16">
        <f t="shared" si="47"/>
        <v>0.48229509925290437</v>
      </c>
      <c r="H668" s="16">
        <f t="shared" si="48"/>
        <v>1.5271703905874265</v>
      </c>
      <c r="J668" s="16">
        <f>VLOOKUP($C668,'Growth rate'!$B$3:$T$93,3,FALSE)*VLOOKUP($E668,BY_RES_Demand_Drivers!$A$5:$I$100,7,FALSE)</f>
        <v>21.575385085760775</v>
      </c>
      <c r="K668" s="16">
        <f>VLOOKUP($C668,'Growth rate'!$B$3:$T$93,3,FALSE)*VLOOKUP($E668,BY_RES_Demand_Drivers!$A$5:$I$100,8,FALSE)</f>
        <v>0.54806261278739132</v>
      </c>
      <c r="L668" s="16">
        <f>VLOOKUP($C668,'Growth rate'!$B$3:$T$93,3,FALSE)*VLOOKUP($E668,BY_RES_Demand_Drivers!$A$5:$I$100,9,FALSE)</f>
        <v>1.735420898394803</v>
      </c>
      <c r="M668" s="49">
        <f t="shared" si="50"/>
        <v>0.88</v>
      </c>
    </row>
    <row r="669" spans="2:13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 t="shared" si="46"/>
        <v>19.070914385005668</v>
      </c>
      <c r="G669" s="16">
        <f t="shared" si="47"/>
        <v>0.48444350469503095</v>
      </c>
      <c r="H669" s="16">
        <f t="shared" si="48"/>
        <v>1.5339732405091344</v>
      </c>
      <c r="J669" s="16">
        <f>VLOOKUP($C669,'Growth rate'!$B$3:$T$93,3,FALSE)*VLOOKUP($E669,BY_RES_Demand_Drivers!$A$5:$I$100,7,FALSE)</f>
        <v>21.92059124713295</v>
      </c>
      <c r="K669" s="16">
        <f>VLOOKUP($C669,'Growth rate'!$B$3:$T$93,3,FALSE)*VLOOKUP($E669,BY_RES_Demand_Drivers!$A$5:$I$100,8,FALSE)</f>
        <v>0.5568316145919896</v>
      </c>
      <c r="L669" s="16">
        <f>VLOOKUP($C669,'Growth rate'!$B$3:$T$93,3,FALSE)*VLOOKUP($E669,BY_RES_Demand_Drivers!$A$5:$I$100,9,FALSE)</f>
        <v>1.7631876327691201</v>
      </c>
      <c r="M669" s="49">
        <f t="shared" si="50"/>
        <v>0.87</v>
      </c>
    </row>
    <row r="670" spans="2:13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 t="shared" si="46"/>
        <v>19.153335808094887</v>
      </c>
      <c r="G670" s="16">
        <f t="shared" si="47"/>
        <v>0.48653719156589692</v>
      </c>
      <c r="H670" s="16">
        <f t="shared" si="48"/>
        <v>1.5406028260083464</v>
      </c>
      <c r="J670" s="16">
        <f>VLOOKUP($C670,'Growth rate'!$B$3:$T$93,3,FALSE)*VLOOKUP($E670,BY_RES_Demand_Drivers!$A$5:$I$100,7,FALSE)</f>
        <v>22.271320707087078</v>
      </c>
      <c r="K670" s="16">
        <f>VLOOKUP($C670,'Growth rate'!$B$3:$T$93,3,FALSE)*VLOOKUP($E670,BY_RES_Demand_Drivers!$A$5:$I$100,8,FALSE)</f>
        <v>0.56574092042546154</v>
      </c>
      <c r="L670" s="16">
        <f>VLOOKUP($C670,'Growth rate'!$B$3:$T$93,3,FALSE)*VLOOKUP($E670,BY_RES_Demand_Drivers!$A$5:$I$100,9,FALSE)</f>
        <v>1.7913986348934261</v>
      </c>
      <c r="M670" s="49">
        <f t="shared" si="50"/>
        <v>0.86</v>
      </c>
    </row>
    <row r="671" spans="2:13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 t="shared" si="46"/>
        <v>19.233512562640399</v>
      </c>
      <c r="G671" s="16">
        <f t="shared" si="47"/>
        <v>0.48857385887942845</v>
      </c>
      <c r="H671" s="16">
        <f t="shared" si="48"/>
        <v>1.5470518610939625</v>
      </c>
      <c r="J671" s="16">
        <f>VLOOKUP($C671,'Growth rate'!$B$3:$T$93,3,FALSE)*VLOOKUP($E671,BY_RES_Demand_Drivers!$A$5:$I$100,7,FALSE)</f>
        <v>22.627661838400471</v>
      </c>
      <c r="K671" s="16">
        <f>VLOOKUP($C671,'Growth rate'!$B$3:$T$93,3,FALSE)*VLOOKUP($E671,BY_RES_Demand_Drivers!$A$5:$I$100,8,FALSE)</f>
        <v>0.57479277515226879</v>
      </c>
      <c r="L671" s="16">
        <f>VLOOKUP($C671,'Growth rate'!$B$3:$T$93,3,FALSE)*VLOOKUP($E671,BY_RES_Demand_Drivers!$A$5:$I$100,9,FALSE)</f>
        <v>1.8200610130517207</v>
      </c>
      <c r="M671" s="49">
        <f t="shared" si="50"/>
        <v>0.85</v>
      </c>
    </row>
    <row r="672" spans="2:13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 t="shared" si="46"/>
        <v>19.253877458294962</v>
      </c>
      <c r="G672" s="16">
        <f t="shared" si="47"/>
        <v>0.48909117237706556</v>
      </c>
      <c r="H672" s="16">
        <f t="shared" si="48"/>
        <v>1.5486899160057093</v>
      </c>
      <c r="J672" s="16">
        <f>VLOOKUP($C672,'Growth rate'!$B$3:$T$93,3,FALSE)*VLOOKUP($E672,BY_RES_Demand_Drivers!$A$5:$I$100,7,FALSE)</f>
        <v>22.989704427814878</v>
      </c>
      <c r="K672" s="16">
        <f>VLOOKUP($C672,'Growth rate'!$B$3:$T$93,3,FALSE)*VLOOKUP($E672,BY_RES_Demand_Drivers!$A$5:$I$100,8,FALSE)</f>
        <v>0.58398945955470516</v>
      </c>
      <c r="L672" s="16">
        <f>VLOOKUP($C672,'Growth rate'!$B$3:$T$93,3,FALSE)*VLOOKUP($E672,BY_RES_Demand_Drivers!$A$5:$I$100,9,FALSE)</f>
        <v>1.8491819892605483</v>
      </c>
      <c r="M672" s="49">
        <f t="shared" si="50"/>
        <v>0.83750000000000002</v>
      </c>
    </row>
    <row r="673" spans="2:13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 t="shared" si="46"/>
        <v>19.269970251394426</v>
      </c>
      <c r="G673" s="16">
        <f t="shared" si="47"/>
        <v>0.48949996499875376</v>
      </c>
      <c r="H673" s="16">
        <f t="shared" si="48"/>
        <v>1.5499843433981915</v>
      </c>
      <c r="J673" s="16">
        <f>VLOOKUP($C673,'Growth rate'!$B$3:$T$93,3,FALSE)*VLOOKUP($E673,BY_RES_Demand_Drivers!$A$5:$I$100,7,FALSE)</f>
        <v>23.357539698659913</v>
      </c>
      <c r="K673" s="16">
        <f>VLOOKUP($C673,'Growth rate'!$B$3:$T$93,3,FALSE)*VLOOKUP($E673,BY_RES_Demand_Drivers!$A$5:$I$100,8,FALSE)</f>
        <v>0.59333329090758036</v>
      </c>
      <c r="L673" s="16">
        <f>VLOOKUP($C673,'Growth rate'!$B$3:$T$93,3,FALSE)*VLOOKUP($E673,BY_RES_Demand_Drivers!$A$5:$I$100,9,FALSE)</f>
        <v>1.878768901088717</v>
      </c>
      <c r="M673" s="49">
        <f t="shared" si="50"/>
        <v>0.82499999999999996</v>
      </c>
    </row>
    <row r="674" spans="2:13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 t="shared" si="46"/>
        <v>19.281649021243759</v>
      </c>
      <c r="G674" s="16">
        <f t="shared" si="47"/>
        <v>0.48979663164420756</v>
      </c>
      <c r="H674" s="16">
        <f t="shared" si="48"/>
        <v>1.550923727848736</v>
      </c>
      <c r="J674" s="16">
        <f>VLOOKUP($C674,'Growth rate'!$B$3:$T$93,3,FALSE)*VLOOKUP($E674,BY_RES_Demand_Drivers!$A$5:$I$100,7,FALSE)</f>
        <v>23.731260333838474</v>
      </c>
      <c r="K674" s="16">
        <f>VLOOKUP($C674,'Growth rate'!$B$3:$T$93,3,FALSE)*VLOOKUP($E674,BY_RES_Demand_Drivers!$A$5:$I$100,8,FALSE)</f>
        <v>0.60282662356210159</v>
      </c>
      <c r="L674" s="16">
        <f>VLOOKUP($C674,'Growth rate'!$B$3:$T$93,3,FALSE)*VLOOKUP($E674,BY_RES_Demand_Drivers!$A$5:$I$100,9,FALSE)</f>
        <v>1.9088292035061365</v>
      </c>
      <c r="M674" s="49">
        <f t="shared" si="50"/>
        <v>0.8125</v>
      </c>
    </row>
    <row r="675" spans="2:13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 t="shared" si="46"/>
        <v>19.288768399343908</v>
      </c>
      <c r="G675" s="16">
        <f t="shared" si="47"/>
        <v>0.48997747963127619</v>
      </c>
      <c r="H675" s="16">
        <f t="shared" si="48"/>
        <v>1.5514963766097876</v>
      </c>
      <c r="J675" s="16">
        <f>VLOOKUP($C675,'Growth rate'!$B$3:$T$93,3,FALSE)*VLOOKUP($E675,BY_RES_Demand_Drivers!$A$5:$I$100,7,FALSE)</f>
        <v>24.110960499179889</v>
      </c>
      <c r="K675" s="16">
        <f>VLOOKUP($C675,'Growth rate'!$B$3:$T$93,3,FALSE)*VLOOKUP($E675,BY_RES_Demand_Drivers!$A$5:$I$100,8,FALSE)</f>
        <v>0.61247184953909528</v>
      </c>
      <c r="L675" s="16">
        <f>VLOOKUP($C675,'Growth rate'!$B$3:$T$93,3,FALSE)*VLOOKUP($E675,BY_RES_Demand_Drivers!$A$5:$I$100,9,FALSE)</f>
        <v>1.9393704707622346</v>
      </c>
      <c r="M675" s="49">
        <f t="shared" si="50"/>
        <v>0.79999999999999993</v>
      </c>
    </row>
    <row r="676" spans="2:13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 t="shared" si="46"/>
        <v>19.291179495393827</v>
      </c>
      <c r="G676" s="16">
        <f t="shared" si="47"/>
        <v>0.49003872681623012</v>
      </c>
      <c r="H676" s="16">
        <f t="shared" si="48"/>
        <v>1.5516903136568641</v>
      </c>
      <c r="J676" s="16">
        <f>VLOOKUP($C676,'Growth rate'!$B$3:$T$93,3,FALSE)*VLOOKUP($E676,BY_RES_Demand_Drivers!$A$5:$I$100,7,FALSE)</f>
        <v>24.496735867166766</v>
      </c>
      <c r="K676" s="16">
        <f>VLOOKUP($C676,'Growth rate'!$B$3:$T$93,3,FALSE)*VLOOKUP($E676,BY_RES_Demand_Drivers!$A$5:$I$100,8,FALSE)</f>
        <v>0.6222713991317208</v>
      </c>
      <c r="L676" s="16">
        <f>VLOOKUP($C676,'Growth rate'!$B$3:$T$93,3,FALSE)*VLOOKUP($E676,BY_RES_Demand_Drivers!$A$5:$I$100,9,FALSE)</f>
        <v>1.9704003982944305</v>
      </c>
      <c r="M676" s="49">
        <f t="shared" si="50"/>
        <v>0.78749999999999998</v>
      </c>
    </row>
    <row r="677" spans="2:13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 t="shared" si="46"/>
        <v>19.288729821807109</v>
      </c>
      <c r="G677" s="16">
        <f t="shared" si="47"/>
        <v>0.4899764996763169</v>
      </c>
      <c r="H677" s="16">
        <f t="shared" si="48"/>
        <v>1.5514932736170344</v>
      </c>
      <c r="J677" s="16">
        <f>VLOOKUP($C677,'Growth rate'!$B$3:$T$93,3,FALSE)*VLOOKUP($E677,BY_RES_Demand_Drivers!$A$5:$I$100,7,FALSE)</f>
        <v>24.888683641041435</v>
      </c>
      <c r="K677" s="16">
        <f>VLOOKUP($C677,'Growth rate'!$B$3:$T$93,3,FALSE)*VLOOKUP($E677,BY_RES_Demand_Drivers!$A$5:$I$100,8,FALSE)</f>
        <v>0.63222774151782835</v>
      </c>
      <c r="L677" s="16">
        <f>VLOOKUP($C677,'Growth rate'!$B$3:$T$93,3,FALSE)*VLOOKUP($E677,BY_RES_Demand_Drivers!$A$5:$I$100,9,FALSE)</f>
        <v>2.0019268046671415</v>
      </c>
      <c r="M677" s="49">
        <f t="shared" si="50"/>
        <v>0.77499999999999991</v>
      </c>
    </row>
    <row r="678" spans="2:13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 t="shared" si="46"/>
        <v>19.281263216714802</v>
      </c>
      <c r="G678" s="16">
        <f t="shared" si="47"/>
        <v>0.48978683135386164</v>
      </c>
      <c r="H678" s="16">
        <f t="shared" si="48"/>
        <v>1.5508926955756341</v>
      </c>
      <c r="J678" s="16">
        <f>VLOOKUP($C678,'Growth rate'!$B$3:$T$93,3,FALSE)*VLOOKUP($E678,BY_RES_Demand_Drivers!$A$5:$I$100,7,FALSE)</f>
        <v>25.286902579298101</v>
      </c>
      <c r="K678" s="16">
        <f>VLOOKUP($C678,'Growth rate'!$B$3:$T$93,3,FALSE)*VLOOKUP($E678,BY_RES_Demand_Drivers!$A$5:$I$100,8,FALSE)</f>
        <v>0.64234338538211366</v>
      </c>
      <c r="L678" s="16">
        <f>VLOOKUP($C678,'Growth rate'!$B$3:$T$93,3,FALSE)*VLOOKUP($E678,BY_RES_Demand_Drivers!$A$5:$I$100,9,FALSE)</f>
        <v>2.0339576335418155</v>
      </c>
      <c r="M678" s="49">
        <f t="shared" si="50"/>
        <v>0.76249999999999996</v>
      </c>
    </row>
    <row r="679" spans="2:13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 t="shared" si="46"/>
        <v>19.26861976542515</v>
      </c>
      <c r="G679" s="16">
        <f t="shared" si="47"/>
        <v>0.48946565966117062</v>
      </c>
      <c r="H679" s="16">
        <f t="shared" si="48"/>
        <v>1.5498757167588635</v>
      </c>
      <c r="J679" s="16">
        <f>VLOOKUP($C679,'Growth rate'!$B$3:$T$93,3,FALSE)*VLOOKUP($E679,BY_RES_Demand_Drivers!$A$5:$I$100,7,FALSE)</f>
        <v>25.691493020566867</v>
      </c>
      <c r="K679" s="16">
        <f>VLOOKUP($C679,'Growth rate'!$B$3:$T$93,3,FALSE)*VLOOKUP($E679,BY_RES_Demand_Drivers!$A$5:$I$100,8,FALSE)</f>
        <v>0.65262087954822745</v>
      </c>
      <c r="L679" s="16">
        <f>VLOOKUP($C679,'Growth rate'!$B$3:$T$93,3,FALSE)*VLOOKUP($E679,BY_RES_Demand_Drivers!$A$5:$I$100,9,FALSE)</f>
        <v>2.0665009556784848</v>
      </c>
      <c r="M679" s="49">
        <f t="shared" si="50"/>
        <v>0.75</v>
      </c>
    </row>
    <row r="680" spans="2:13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 t="shared" si="46"/>
        <v>19.250635720310754</v>
      </c>
      <c r="G680" s="16">
        <f t="shared" si="47"/>
        <v>0.48900882504548676</v>
      </c>
      <c r="H680" s="16">
        <f t="shared" si="48"/>
        <v>1.5484291660898886</v>
      </c>
      <c r="J680" s="16">
        <f>VLOOKUP($C680,'Growth rate'!$B$3:$T$93,3,FALSE)*VLOOKUP($E680,BY_RES_Demand_Drivers!$A$5:$I$100,7,FALSE)</f>
        <v>26.102556908895938</v>
      </c>
      <c r="K680" s="16">
        <f>VLOOKUP($C680,'Growth rate'!$B$3:$T$93,3,FALSE)*VLOOKUP($E680,BY_RES_Demand_Drivers!$A$5:$I$100,8,FALSE)</f>
        <v>0.66306281362099906</v>
      </c>
      <c r="L680" s="16">
        <f>VLOOKUP($C680,'Growth rate'!$B$3:$T$93,3,FALSE)*VLOOKUP($E680,BY_RES_Demand_Drivers!$A$5:$I$100,9,FALSE)</f>
        <v>2.0995649709693405</v>
      </c>
      <c r="M680" s="49">
        <f t="shared" si="50"/>
        <v>0.73749999999999993</v>
      </c>
    </row>
    <row r="681" spans="2:13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 t="shared" si="46"/>
        <v>19.227143419092748</v>
      </c>
      <c r="G681" s="16">
        <f t="shared" si="47"/>
        <v>0.48841206851322794</v>
      </c>
      <c r="H681" s="16">
        <f t="shared" si="48"/>
        <v>1.5465395576160161</v>
      </c>
      <c r="J681" s="16">
        <f>VLOOKUP($C681,'Growth rate'!$B$3:$T$93,3,FALSE)*VLOOKUP($E681,BY_RES_Demand_Drivers!$A$5:$I$100,7,FALSE)</f>
        <v>26.520197819438273</v>
      </c>
      <c r="K681" s="16">
        <f>VLOOKUP($C681,'Growth rate'!$B$3:$T$93,3,FALSE)*VLOOKUP($E681,BY_RES_Demand_Drivers!$A$5:$I$100,8,FALSE)</f>
        <v>0.6736718186389351</v>
      </c>
      <c r="L681" s="16">
        <f>VLOOKUP($C681,'Growth rate'!$B$3:$T$93,3,FALSE)*VLOOKUP($E681,BY_RES_Demand_Drivers!$A$5:$I$100,9,FALSE)</f>
        <v>2.1331580105048498</v>
      </c>
      <c r="M681" s="49">
        <f t="shared" si="50"/>
        <v>0.72499999999999998</v>
      </c>
    </row>
    <row r="682" spans="2:13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 t="shared" si="46"/>
        <v>19.197971201491363</v>
      </c>
      <c r="G682" s="16">
        <f t="shared" si="47"/>
        <v>0.48767102951272506</v>
      </c>
      <c r="H682" s="16">
        <f t="shared" si="48"/>
        <v>1.5441930838044609</v>
      </c>
      <c r="J682" s="16">
        <f>VLOOKUP($C682,'Growth rate'!$B$3:$T$93,3,FALSE)*VLOOKUP($E682,BY_RES_Demand_Drivers!$A$5:$I$100,7,FALSE)</f>
        <v>26.944520984549285</v>
      </c>
      <c r="K682" s="16">
        <f>VLOOKUP($C682,'Growth rate'!$B$3:$T$93,3,FALSE)*VLOOKUP($E682,BY_RES_Demand_Drivers!$A$5:$I$100,8,FALSE)</f>
        <v>0.68445056773715807</v>
      </c>
      <c r="L682" s="16">
        <f>VLOOKUP($C682,'Growth rate'!$B$3:$T$93,3,FALSE)*VLOOKUP($E682,BY_RES_Demand_Drivers!$A$5:$I$100,9,FALSE)</f>
        <v>2.1672885386729277</v>
      </c>
      <c r="M682" s="49">
        <f t="shared" si="50"/>
        <v>0.71249999999999991</v>
      </c>
    </row>
    <row r="683" spans="2:13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 t="shared" si="46"/>
        <v>19.162943324211454</v>
      </c>
      <c r="G683" s="16">
        <f t="shared" si="47"/>
        <v>0.48678124377466681</v>
      </c>
      <c r="H683" s="16">
        <f t="shared" si="48"/>
        <v>1.5413756087041861</v>
      </c>
      <c r="J683" s="16">
        <f>VLOOKUP($C683,'Growth rate'!$B$3:$T$93,3,FALSE)*VLOOKUP($E683,BY_RES_Demand_Drivers!$A$5:$I$100,7,FALSE)</f>
        <v>27.375633320302079</v>
      </c>
      <c r="K683" s="16">
        <f>VLOOKUP($C683,'Growth rate'!$B$3:$T$93,3,FALSE)*VLOOKUP($E683,BY_RES_Demand_Drivers!$A$5:$I$100,8,FALSE)</f>
        <v>0.69540177682095261</v>
      </c>
      <c r="L683" s="16">
        <f>VLOOKUP($C683,'Growth rate'!$B$3:$T$93,3,FALSE)*VLOOKUP($E683,BY_RES_Demand_Drivers!$A$5:$I$100,9,FALSE)</f>
        <v>2.2019651552916946</v>
      </c>
      <c r="M683" s="49">
        <f t="shared" si="50"/>
        <v>0.7</v>
      </c>
    </row>
    <row r="684" spans="2:13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 t="shared" si="46"/>
        <v>19.121879874231002</v>
      </c>
      <c r="G684" s="16">
        <f t="shared" si="47"/>
        <v>0.48573814110943542</v>
      </c>
      <c r="H684" s="16">
        <f t="shared" si="48"/>
        <v>1.5380726609712487</v>
      </c>
      <c r="J684" s="16">
        <f>VLOOKUP($C684,'Growth rate'!$B$3:$T$93,3,FALSE)*VLOOKUP($E684,BY_RES_Demand_Drivers!$A$5:$I$100,7,FALSE)</f>
        <v>27.813643453426913</v>
      </c>
      <c r="K684" s="16">
        <f>VLOOKUP($C684,'Growth rate'!$B$3:$T$93,3,FALSE)*VLOOKUP($E684,BY_RES_Demand_Drivers!$A$5:$I$100,8,FALSE)</f>
        <v>0.70652820525008786</v>
      </c>
      <c r="L684" s="16">
        <f>VLOOKUP($C684,'Growth rate'!$B$3:$T$93,3,FALSE)*VLOOKUP($E684,BY_RES_Demand_Drivers!$A$5:$I$100,9,FALSE)</f>
        <v>2.2371965977763617</v>
      </c>
      <c r="M684" s="49">
        <f t="shared" si="50"/>
        <v>0.6875</v>
      </c>
    </row>
    <row r="685" spans="2:13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 t="shared" si="46"/>
        <v>19.074596680360177</v>
      </c>
      <c r="G685" s="16">
        <f t="shared" si="47"/>
        <v>0.48453704316051027</v>
      </c>
      <c r="H685" s="16">
        <f t="shared" si="48"/>
        <v>1.534269426755029</v>
      </c>
      <c r="J685" s="16">
        <f>VLOOKUP($C685,'Growth rate'!$B$3:$T$93,3,FALSE)*VLOOKUP($E685,BY_RES_Demand_Drivers!$A$5:$I$100,7,FALSE)</f>
        <v>28.258661748681746</v>
      </c>
      <c r="K685" s="16">
        <f>VLOOKUP($C685,'Growth rate'!$B$3:$T$93,3,FALSE)*VLOOKUP($E685,BY_RES_Demand_Drivers!$A$5:$I$100,8,FALSE)</f>
        <v>0.71783265653408934</v>
      </c>
      <c r="L685" s="16">
        <f>VLOOKUP($C685,'Growth rate'!$B$3:$T$93,3,FALSE)*VLOOKUP($E685,BY_RES_Demand_Drivers!$A$5:$I$100,9,FALSE)</f>
        <v>2.2729917433407838</v>
      </c>
      <c r="M685" s="49">
        <f t="shared" si="50"/>
        <v>0.67499999999999993</v>
      </c>
    </row>
    <row r="686" spans="2:13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 t="shared" si="46"/>
        <v>19.020905223037683</v>
      </c>
      <c r="G686" s="16">
        <f t="shared" si="47"/>
        <v>0.48317316111309555</v>
      </c>
      <c r="H686" s="16">
        <f t="shared" si="48"/>
        <v>1.5299507424426815</v>
      </c>
      <c r="J686" s="16">
        <f>VLOOKUP($C686,'Growth rate'!$B$3:$T$93,3,FALSE)*VLOOKUP($E686,BY_RES_Demand_Drivers!$A$5:$I$100,7,FALSE)</f>
        <v>28.710800336660654</v>
      </c>
      <c r="K686" s="16">
        <f>VLOOKUP($C686,'Growth rate'!$B$3:$T$93,3,FALSE)*VLOOKUP($E686,BY_RES_Demand_Drivers!$A$5:$I$100,8,FALSE)</f>
        <v>0.72931797903863482</v>
      </c>
      <c r="L686" s="16">
        <f>VLOOKUP($C686,'Growth rate'!$B$3:$T$93,3,FALSE)*VLOOKUP($E686,BY_RES_Demand_Drivers!$A$5:$I$100,9,FALSE)</f>
        <v>2.3093596112342363</v>
      </c>
      <c r="M686" s="49">
        <f t="shared" si="50"/>
        <v>0.66249999999999998</v>
      </c>
    </row>
    <row r="687" spans="2:13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 t="shared" si="46"/>
        <v>18.960612542330693</v>
      </c>
      <c r="G687" s="16">
        <f t="shared" si="47"/>
        <v>0.48164159335711437</v>
      </c>
      <c r="H687" s="16">
        <f t="shared" si="48"/>
        <v>1.5251010872590895</v>
      </c>
      <c r="J687" s="16">
        <f>VLOOKUP($C687,'Growth rate'!$B$3:$T$93,3,FALSE)*VLOOKUP($E687,BY_RES_Demand_Drivers!$A$5:$I$100,7,FALSE)</f>
        <v>29.170173142047226</v>
      </c>
      <c r="K687" s="16">
        <f>VLOOKUP($C687,'Growth rate'!$B$3:$T$93,3,FALSE)*VLOOKUP($E687,BY_RES_Demand_Drivers!$A$5:$I$100,8,FALSE)</f>
        <v>0.74098706670325298</v>
      </c>
      <c r="L687" s="16">
        <f>VLOOKUP($C687,'Growth rate'!$B$3:$T$93,3,FALSE)*VLOOKUP($E687,BY_RES_Demand_Drivers!$A$5:$I$100,9,FALSE)</f>
        <v>2.3463093650139841</v>
      </c>
      <c r="M687" s="49">
        <f t="shared" si="50"/>
        <v>0.64999999999999991</v>
      </c>
    </row>
    <row r="688" spans="2:13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 t="shared" si="46"/>
        <v>18.893521144103989</v>
      </c>
      <c r="G688" s="16">
        <f t="shared" si="47"/>
        <v>0.47993732310369697</v>
      </c>
      <c r="H688" s="16">
        <f t="shared" si="48"/>
        <v>1.5197045757195577</v>
      </c>
      <c r="J688" s="16">
        <f>VLOOKUP($C688,'Growth rate'!$B$3:$T$93,3,FALSE)*VLOOKUP($E688,BY_RES_Demand_Drivers!$A$5:$I$100,7,FALSE)</f>
        <v>29.636895912319982</v>
      </c>
      <c r="K688" s="16">
        <f>VLOOKUP($C688,'Growth rate'!$B$3:$T$93,3,FALSE)*VLOOKUP($E688,BY_RES_Demand_Drivers!$A$5:$I$100,8,FALSE)</f>
        <v>0.75284285977050514</v>
      </c>
      <c r="L688" s="16">
        <f>VLOOKUP($C688,'Growth rate'!$B$3:$T$93,3,FALSE)*VLOOKUP($E688,BY_RES_Demand_Drivers!$A$5:$I$100,9,FALSE)</f>
        <v>2.3838503148542083</v>
      </c>
      <c r="M688" s="49">
        <f t="shared" si="50"/>
        <v>0.63749999999999996</v>
      </c>
    </row>
    <row r="689" spans="2:13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 t="shared" si="46"/>
        <v>18.819428904323189</v>
      </c>
      <c r="G689" s="16">
        <f t="shared" si="47"/>
        <v>0.47805521595427081</v>
      </c>
      <c r="H689" s="16">
        <f t="shared" si="48"/>
        <v>1.5137449499324225</v>
      </c>
      <c r="J689" s="16">
        <f>VLOOKUP($C689,'Growth rate'!$B$3:$T$93,3,FALSE)*VLOOKUP($E689,BY_RES_Demand_Drivers!$A$5:$I$100,7,FALSE)</f>
        <v>30.111086246917104</v>
      </c>
      <c r="K689" s="16">
        <f>VLOOKUP($C689,'Growth rate'!$B$3:$T$93,3,FALSE)*VLOOKUP($E689,BY_RES_Demand_Drivers!$A$5:$I$100,8,FALSE)</f>
        <v>0.76488834552683327</v>
      </c>
      <c r="L689" s="16">
        <f>VLOOKUP($C689,'Growth rate'!$B$3:$T$93,3,FALSE)*VLOOKUP($E689,BY_RES_Demand_Drivers!$A$5:$I$100,9,FALSE)</f>
        <v>2.4219919198918758</v>
      </c>
      <c r="M689" s="49">
        <f t="shared" si="50"/>
        <v>0.625</v>
      </c>
    </row>
    <row r="690" spans="2:13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 t="shared" si="46"/>
        <v>18.738128971456511</v>
      </c>
      <c r="G690" s="16">
        <f t="shared" si="47"/>
        <v>0.47599001742134828</v>
      </c>
      <c r="H690" s="16">
        <f t="shared" si="48"/>
        <v>1.5072055717487141</v>
      </c>
      <c r="J690" s="16">
        <f>VLOOKUP($C690,'Growth rate'!$B$3:$T$93,3,FALSE)*VLOOKUP($E690,BY_RES_Demand_Drivers!$A$5:$I$100,7,FALSE)</f>
        <v>30.592863626867778</v>
      </c>
      <c r="K690" s="16">
        <f>VLOOKUP($C690,'Growth rate'!$B$3:$T$93,3,FALSE)*VLOOKUP($E690,BY_RES_Demand_Drivers!$A$5:$I$100,8,FALSE)</f>
        <v>0.77712655905526262</v>
      </c>
      <c r="L690" s="16">
        <f>VLOOKUP($C690,'Growth rate'!$B$3:$T$93,3,FALSE)*VLOOKUP($E690,BY_RES_Demand_Drivers!$A$5:$I$100,9,FALSE)</f>
        <v>2.4607437906101457</v>
      </c>
      <c r="M690" s="49">
        <f t="shared" si="50"/>
        <v>0.61249999999999993</v>
      </c>
    </row>
    <row r="691" spans="2:13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 t="shared" si="46"/>
        <v>18.649409666938599</v>
      </c>
      <c r="G691" s="16">
        <f t="shared" si="47"/>
        <v>0.4737363504000881</v>
      </c>
      <c r="H691" s="16">
        <f t="shared" si="48"/>
        <v>1.5000694147559448</v>
      </c>
      <c r="J691" s="16">
        <f>VLOOKUP($C691,'Growth rate'!$B$3:$T$93,3,FALSE)*VLOOKUP($E691,BY_RES_Demand_Drivers!$A$5:$I$100,7,FALSE)</f>
        <v>31.082349444897666</v>
      </c>
      <c r="K691" s="16">
        <f>VLOOKUP($C691,'Growth rate'!$B$3:$T$93,3,FALSE)*VLOOKUP($E691,BY_RES_Demand_Drivers!$A$5:$I$100,8,FALSE)</f>
        <v>0.78956058400014684</v>
      </c>
      <c r="L691" s="16">
        <f>VLOOKUP($C691,'Growth rate'!$B$3:$T$93,3,FALSE)*VLOOKUP($E691,BY_RES_Demand_Drivers!$A$5:$I$100,9,FALSE)</f>
        <v>2.5001156912599081</v>
      </c>
      <c r="M691" s="49">
        <f t="shared" si="50"/>
        <v>0.6</v>
      </c>
    </row>
    <row r="692" spans="2:13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 t="shared" si="46"/>
        <v>18.947800221609615</v>
      </c>
      <c r="G692" s="16">
        <f t="shared" si="47"/>
        <v>0.48131613200648948</v>
      </c>
      <c r="H692" s="16">
        <f t="shared" si="48"/>
        <v>1.5240705253920399</v>
      </c>
      <c r="J692" s="16">
        <f>VLOOKUP($C692,'Growth rate'!$B$3:$T$93,3,FALSE)*VLOOKUP($E692,BY_RES_Demand_Drivers!$A$5:$I$100,7,FALSE)</f>
        <v>31.579667036016026</v>
      </c>
      <c r="K692" s="16">
        <f>VLOOKUP($C692,'Growth rate'!$B$3:$T$93,3,FALSE)*VLOOKUP($E692,BY_RES_Demand_Drivers!$A$5:$I$100,8,FALSE)</f>
        <v>0.80219355334414921</v>
      </c>
      <c r="L692" s="16">
        <f>VLOOKUP($C692,'Growth rate'!$B$3:$T$93,3,FALSE)*VLOOKUP($E692,BY_RES_Demand_Drivers!$A$5:$I$100,9,FALSE)</f>
        <v>2.5401175423200666</v>
      </c>
      <c r="M692" s="49">
        <f t="shared" si="50"/>
        <v>0.6</v>
      </c>
    </row>
    <row r="693" spans="2:13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 t="shared" si="46"/>
        <v>19.25096502515537</v>
      </c>
      <c r="G693" s="16">
        <f t="shared" si="47"/>
        <v>0.48901719011859335</v>
      </c>
      <c r="H693" s="16">
        <f t="shared" si="48"/>
        <v>1.5484556537983127</v>
      </c>
      <c r="J693" s="16">
        <f>VLOOKUP($C693,'Growth rate'!$B$3:$T$93,3,FALSE)*VLOOKUP($E693,BY_RES_Demand_Drivers!$A$5:$I$100,7,FALSE)</f>
        <v>32.084941708592282</v>
      </c>
      <c r="K693" s="16">
        <f>VLOOKUP($C693,'Growth rate'!$B$3:$T$93,3,FALSE)*VLOOKUP($E693,BY_RES_Demand_Drivers!$A$5:$I$100,8,FALSE)</f>
        <v>0.81502865019765558</v>
      </c>
      <c r="L693" s="16">
        <f>VLOOKUP($C693,'Growth rate'!$B$3:$T$93,3,FALSE)*VLOOKUP($E693,BY_RES_Demand_Drivers!$A$5:$I$100,9,FALSE)</f>
        <v>2.580759422997188</v>
      </c>
      <c r="M693" s="49">
        <f t="shared" si="50"/>
        <v>0.6</v>
      </c>
    </row>
    <row r="694" spans="2:13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 t="shared" si="46"/>
        <v>19.558980465557855</v>
      </c>
      <c r="G694" s="16">
        <f t="shared" si="47"/>
        <v>0.49684146516049082</v>
      </c>
      <c r="H694" s="16">
        <f t="shared" si="48"/>
        <v>1.5732309442590857</v>
      </c>
      <c r="J694" s="16">
        <f>VLOOKUP($C694,'Growth rate'!$B$3:$T$93,3,FALSE)*VLOOKUP($E694,BY_RES_Demand_Drivers!$A$5:$I$100,7,FALSE)</f>
        <v>32.598300775929758</v>
      </c>
      <c r="K694" s="16">
        <f>VLOOKUP($C694,'Growth rate'!$B$3:$T$93,3,FALSE)*VLOOKUP($E694,BY_RES_Demand_Drivers!$A$5:$I$100,8,FALSE)</f>
        <v>0.82806910860081806</v>
      </c>
      <c r="L694" s="16">
        <f>VLOOKUP($C694,'Growth rate'!$B$3:$T$93,3,FALSE)*VLOOKUP($E694,BY_RES_Demand_Drivers!$A$5:$I$100,9,FALSE)</f>
        <v>2.6220515737651429</v>
      </c>
      <c r="M694" s="49">
        <f t="shared" si="50"/>
        <v>0.6</v>
      </c>
    </row>
    <row r="695" spans="2:13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 t="shared" si="46"/>
        <v>19.871924153006784</v>
      </c>
      <c r="G695" s="16">
        <f t="shared" si="47"/>
        <v>0.50479092860305863</v>
      </c>
      <c r="H695" s="16">
        <f t="shared" si="48"/>
        <v>1.598402639367231</v>
      </c>
      <c r="J695" s="16">
        <f>VLOOKUP($C695,'Growth rate'!$B$3:$T$93,3,FALSE)*VLOOKUP($E695,BY_RES_Demand_Drivers!$A$5:$I$100,7,FALSE)</f>
        <v>33.119873588344639</v>
      </c>
      <c r="K695" s="16">
        <f>VLOOKUP($C695,'Growth rate'!$B$3:$T$93,3,FALSE)*VLOOKUP($E695,BY_RES_Demand_Drivers!$A$5:$I$100,8,FALSE)</f>
        <v>0.84131821433843113</v>
      </c>
      <c r="L695" s="16">
        <f>VLOOKUP($C695,'Growth rate'!$B$3:$T$93,3,FALSE)*VLOOKUP($E695,BY_RES_Demand_Drivers!$A$5:$I$100,9,FALSE)</f>
        <v>2.664004398945385</v>
      </c>
      <c r="M695" s="49">
        <f t="shared" si="50"/>
        <v>0.6</v>
      </c>
    </row>
    <row r="696" spans="2:13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 t="shared" si="46"/>
        <v>20.189874939454889</v>
      </c>
      <c r="G696" s="16">
        <f t="shared" si="47"/>
        <v>0.5128675834607076</v>
      </c>
      <c r="H696" s="16">
        <f t="shared" si="48"/>
        <v>1.6239770815971066</v>
      </c>
      <c r="J696" s="16">
        <f>VLOOKUP($C696,'Growth rate'!$B$3:$T$93,3,FALSE)*VLOOKUP($E696,BY_RES_Demand_Drivers!$A$5:$I$100,7,FALSE)</f>
        <v>33.64979156575815</v>
      </c>
      <c r="K696" s="16">
        <f>VLOOKUP($C696,'Growth rate'!$B$3:$T$93,3,FALSE)*VLOOKUP($E696,BY_RES_Demand_Drivers!$A$5:$I$100,8,FALSE)</f>
        <v>0.854779305767846</v>
      </c>
      <c r="L696" s="16">
        <f>VLOOKUP($C696,'Growth rate'!$B$3:$T$93,3,FALSE)*VLOOKUP($E696,BY_RES_Demand_Drivers!$A$5:$I$100,9,FALSE)</f>
        <v>2.706628469328511</v>
      </c>
      <c r="M696" s="49">
        <f t="shared" si="50"/>
        <v>0.6</v>
      </c>
    </row>
    <row r="697" spans="2:13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 t="shared" si="46"/>
        <v>20.512912938486171</v>
      </c>
      <c r="G697" s="16">
        <f t="shared" si="47"/>
        <v>0.52107346479607897</v>
      </c>
      <c r="H697" s="16">
        <f t="shared" si="48"/>
        <v>1.6499607149026605</v>
      </c>
      <c r="J697" s="16">
        <f>VLOOKUP($C697,'Growth rate'!$B$3:$T$93,3,FALSE)*VLOOKUP($E697,BY_RES_Demand_Drivers!$A$5:$I$100,7,FALSE)</f>
        <v>34.188188230810283</v>
      </c>
      <c r="K697" s="16">
        <f>VLOOKUP($C697,'Growth rate'!$B$3:$T$93,3,FALSE)*VLOOKUP($E697,BY_RES_Demand_Drivers!$A$5:$I$100,8,FALSE)</f>
        <v>0.86845577466013157</v>
      </c>
      <c r="L697" s="16">
        <f>VLOOKUP($C697,'Growth rate'!$B$3:$T$93,3,FALSE)*VLOOKUP($E697,BY_RES_Demand_Drivers!$A$5:$I$100,9,FALSE)</f>
        <v>2.7499345248377676</v>
      </c>
      <c r="M697" s="49">
        <f t="shared" si="50"/>
        <v>0.6</v>
      </c>
    </row>
    <row r="698" spans="2:13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 t="shared" si="46"/>
        <v>20.84111954550195</v>
      </c>
      <c r="G698" s="16">
        <f t="shared" si="47"/>
        <v>0.52941064023281625</v>
      </c>
      <c r="H698" s="16">
        <f t="shared" si="48"/>
        <v>1.676360086341103</v>
      </c>
      <c r="J698" s="16">
        <f>VLOOKUP($C698,'Growth rate'!$B$3:$T$93,3,FALSE)*VLOOKUP($E698,BY_RES_Demand_Drivers!$A$5:$I$100,7,FALSE)</f>
        <v>34.735199242503249</v>
      </c>
      <c r="K698" s="16">
        <f>VLOOKUP($C698,'Growth rate'!$B$3:$T$93,3,FALSE)*VLOOKUP($E698,BY_RES_Demand_Drivers!$A$5:$I$100,8,FALSE)</f>
        <v>0.88235106705469379</v>
      </c>
      <c r="L698" s="16">
        <f>VLOOKUP($C698,'Growth rate'!$B$3:$T$93,3,FALSE)*VLOOKUP($E698,BY_RES_Demand_Drivers!$A$5:$I$100,9,FALSE)</f>
        <v>2.7939334772351718</v>
      </c>
      <c r="M698" s="49">
        <f t="shared" si="50"/>
        <v>0.6</v>
      </c>
    </row>
    <row r="699" spans="2:13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 t="shared" si="46"/>
        <v>21.174577458229979</v>
      </c>
      <c r="G699" s="16">
        <f t="shared" si="47"/>
        <v>0.53788121047654125</v>
      </c>
      <c r="H699" s="16">
        <f t="shared" si="48"/>
        <v>1.7031818477225606</v>
      </c>
      <c r="J699" s="16">
        <f>VLOOKUP($C699,'Growth rate'!$B$3:$T$93,3,FALSE)*VLOOKUP($E699,BY_RES_Demand_Drivers!$A$5:$I$100,7,FALSE)</f>
        <v>35.290962430383303</v>
      </c>
      <c r="K699" s="16">
        <f>VLOOKUP($C699,'Growth rate'!$B$3:$T$93,3,FALSE)*VLOOKUP($E699,BY_RES_Demand_Drivers!$A$5:$I$100,8,FALSE)</f>
        <v>0.89646868412756886</v>
      </c>
      <c r="L699" s="16">
        <f>VLOOKUP($C699,'Growth rate'!$B$3:$T$93,3,FALSE)*VLOOKUP($E699,BY_RES_Demand_Drivers!$A$5:$I$100,9,FALSE)</f>
        <v>2.8386364128709345</v>
      </c>
      <c r="M699" s="49">
        <f t="shared" si="50"/>
        <v>0.6</v>
      </c>
    </row>
    <row r="700" spans="2:13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 t="shared" si="46"/>
        <v>21.513370697561658</v>
      </c>
      <c r="G700" s="16">
        <f t="shared" si="47"/>
        <v>0.54648730984416594</v>
      </c>
      <c r="H700" s="16">
        <f t="shared" si="48"/>
        <v>1.7304327572861216</v>
      </c>
      <c r="J700" s="16">
        <f>VLOOKUP($C700,'Growth rate'!$B$3:$T$93,3,FALSE)*VLOOKUP($E700,BY_RES_Demand_Drivers!$A$5:$I$100,7,FALSE)</f>
        <v>35.855617829269434</v>
      </c>
      <c r="K700" s="16">
        <f>VLOOKUP($C700,'Growth rate'!$B$3:$T$93,3,FALSE)*VLOOKUP($E700,BY_RES_Demand_Drivers!$A$5:$I$100,8,FALSE)</f>
        <v>0.91081218307361</v>
      </c>
      <c r="L700" s="16">
        <f>VLOOKUP($C700,'Growth rate'!$B$3:$T$93,3,FALSE)*VLOOKUP($E700,BY_RES_Demand_Drivers!$A$5:$I$100,9,FALSE)</f>
        <v>2.8840545954768695</v>
      </c>
      <c r="M700" s="49">
        <f t="shared" si="50"/>
        <v>0.6</v>
      </c>
    </row>
    <row r="701" spans="2:13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 t="shared" si="46"/>
        <v>21.857584628722645</v>
      </c>
      <c r="G701" s="16">
        <f t="shared" si="47"/>
        <v>0.55523110680167265</v>
      </c>
      <c r="H701" s="16">
        <f t="shared" si="48"/>
        <v>1.7581196814026998</v>
      </c>
      <c r="J701" s="16">
        <f>VLOOKUP($C701,'Growth rate'!$B$3:$T$93,3,FALSE)*VLOOKUP($E701,BY_RES_Demand_Drivers!$A$5:$I$100,7,FALSE)</f>
        <v>36.429307714537742</v>
      </c>
      <c r="K701" s="16">
        <f>VLOOKUP($C701,'Growth rate'!$B$3:$T$93,3,FALSE)*VLOOKUP($E701,BY_RES_Demand_Drivers!$A$5:$I$100,8,FALSE)</f>
        <v>0.92538517800278774</v>
      </c>
      <c r="L701" s="16">
        <f>VLOOKUP($C701,'Growth rate'!$B$3:$T$93,3,FALSE)*VLOOKUP($E701,BY_RES_Demand_Drivers!$A$5:$I$100,9,FALSE)</f>
        <v>2.9301994690044997</v>
      </c>
      <c r="M701" s="49">
        <f t="shared" si="50"/>
        <v>0.6</v>
      </c>
    </row>
    <row r="702" spans="2:13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 t="shared" si="46"/>
        <v>22.207305982782209</v>
      </c>
      <c r="G702" s="16">
        <f t="shared" si="47"/>
        <v>0.56411480451049933</v>
      </c>
      <c r="H702" s="16">
        <f t="shared" si="48"/>
        <v>1.786249596305143</v>
      </c>
      <c r="J702" s="16">
        <f>VLOOKUP($C702,'Growth rate'!$B$3:$T$93,3,FALSE)*VLOOKUP($E702,BY_RES_Demand_Drivers!$A$5:$I$100,7,FALSE)</f>
        <v>37.012176637970349</v>
      </c>
      <c r="K702" s="16">
        <f>VLOOKUP($C702,'Growth rate'!$B$3:$T$93,3,FALSE)*VLOOKUP($E702,BY_RES_Demand_Drivers!$A$5:$I$100,8,FALSE)</f>
        <v>0.94019134085083234</v>
      </c>
      <c r="L702" s="16">
        <f>VLOOKUP($C702,'Growth rate'!$B$3:$T$93,3,FALSE)*VLOOKUP($E702,BY_RES_Demand_Drivers!$A$5:$I$100,9,FALSE)</f>
        <v>2.9770826605085716</v>
      </c>
      <c r="M702" s="49">
        <f t="shared" si="50"/>
        <v>0.6</v>
      </c>
    </row>
    <row r="703" spans="2:13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 t="shared" si="46"/>
        <v>22.562622878506723</v>
      </c>
      <c r="G703" s="16">
        <f t="shared" si="47"/>
        <v>0.5731406413826674</v>
      </c>
      <c r="H703" s="16">
        <f t="shared" si="48"/>
        <v>1.8148295898460249</v>
      </c>
      <c r="J703" s="16">
        <f>VLOOKUP($C703,'Growth rate'!$B$3:$T$93,3,FALSE)*VLOOKUP($E703,BY_RES_Demand_Drivers!$A$5:$I$100,7,FALSE)</f>
        <v>37.604371464177873</v>
      </c>
      <c r="K703" s="16">
        <f>VLOOKUP($C703,'Growth rate'!$B$3:$T$93,3,FALSE)*VLOOKUP($E703,BY_RES_Demand_Drivers!$A$5:$I$100,8,FALSE)</f>
        <v>0.95523440230444567</v>
      </c>
      <c r="L703" s="16">
        <f>VLOOKUP($C703,'Growth rate'!$B$3:$T$93,3,FALSE)*VLOOKUP($E703,BY_RES_Demand_Drivers!$A$5:$I$100,9,FALSE)</f>
        <v>3.0247159830767085</v>
      </c>
      <c r="M703" s="49">
        <f t="shared" si="50"/>
        <v>0.6</v>
      </c>
    </row>
    <row r="704" spans="2:13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 t="shared" si="46"/>
        <v>22.923624844562834</v>
      </c>
      <c r="G704" s="16">
        <f t="shared" si="47"/>
        <v>0.58231089164479011</v>
      </c>
      <c r="H704" s="16">
        <f t="shared" si="48"/>
        <v>1.8438668632835615</v>
      </c>
      <c r="J704" s="16">
        <f>VLOOKUP($C704,'Growth rate'!$B$3:$T$93,3,FALSE)*VLOOKUP($E704,BY_RES_Demand_Drivers!$A$5:$I$100,7,FALSE)</f>
        <v>38.206041407604722</v>
      </c>
      <c r="K704" s="16">
        <f>VLOOKUP($C704,'Growth rate'!$B$3:$T$93,3,FALSE)*VLOOKUP($E704,BY_RES_Demand_Drivers!$A$5:$I$100,8,FALSE)</f>
        <v>0.97051815274131681</v>
      </c>
      <c r="L704" s="16">
        <f>VLOOKUP($C704,'Growth rate'!$B$3:$T$93,3,FALSE)*VLOOKUP($E704,BY_RES_Demand_Drivers!$A$5:$I$100,9,FALSE)</f>
        <v>3.073111438805936</v>
      </c>
      <c r="M704" s="49">
        <f t="shared" si="50"/>
        <v>0.6</v>
      </c>
    </row>
    <row r="705" spans="2:13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 t="shared" si="46"/>
        <v>23.290402842075842</v>
      </c>
      <c r="G705" s="16">
        <f t="shared" si="47"/>
        <v>0.59162786591110672</v>
      </c>
      <c r="H705" s="16">
        <f t="shared" si="48"/>
        <v>1.8733687330960986</v>
      </c>
      <c r="J705" s="16">
        <f>VLOOKUP($C705,'Growth rate'!$B$3:$T$93,3,FALSE)*VLOOKUP($E705,BY_RES_Demand_Drivers!$A$5:$I$100,7,FALSE)</f>
        <v>38.817338070126404</v>
      </c>
      <c r="K705" s="16">
        <f>VLOOKUP($C705,'Growth rate'!$B$3:$T$93,3,FALSE)*VLOOKUP($E705,BY_RES_Demand_Drivers!$A$5:$I$100,8,FALSE)</f>
        <v>0.98604644318517798</v>
      </c>
      <c r="L705" s="16">
        <f>VLOOKUP($C705,'Growth rate'!$B$3:$T$93,3,FALSE)*VLOOKUP($E705,BY_RES_Demand_Drivers!$A$5:$I$100,9,FALSE)</f>
        <v>3.1222812218268312</v>
      </c>
      <c r="M705" s="49">
        <f t="shared" si="50"/>
        <v>0.6</v>
      </c>
    </row>
    <row r="706" spans="2:13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 t="shared" si="46"/>
        <v>23.663049287549054</v>
      </c>
      <c r="G706" s="16">
        <f t="shared" si="47"/>
        <v>0.6010939117656845</v>
      </c>
      <c r="H706" s="16">
        <f t="shared" si="48"/>
        <v>1.9033426328256362</v>
      </c>
      <c r="J706" s="16">
        <f>VLOOKUP($C706,'Growth rate'!$B$3:$T$93,3,FALSE)*VLOOKUP($E706,BY_RES_Demand_Drivers!$A$5:$I$100,7,FALSE)</f>
        <v>39.438415479248427</v>
      </c>
      <c r="K706" s="16">
        <f>VLOOKUP($C706,'Growth rate'!$B$3:$T$93,3,FALSE)*VLOOKUP($E706,BY_RES_Demand_Drivers!$A$5:$I$100,8,FALSE)</f>
        <v>1.0018231862761409</v>
      </c>
      <c r="L706" s="16">
        <f>VLOOKUP($C706,'Growth rate'!$B$3:$T$93,3,FALSE)*VLOOKUP($E706,BY_RES_Demand_Drivers!$A$5:$I$100,9,FALSE)</f>
        <v>3.1722377213760606</v>
      </c>
      <c r="M706" s="49">
        <f t="shared" si="50"/>
        <v>0.6</v>
      </c>
    </row>
    <row r="707" spans="2:13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 t="shared" si="46"/>
        <v>24.04165807614984</v>
      </c>
      <c r="G707" s="16">
        <f t="shared" si="47"/>
        <v>0.6107114143539355</v>
      </c>
      <c r="H707" s="16">
        <f t="shared" si="48"/>
        <v>1.9337961149508465</v>
      </c>
      <c r="J707" s="16">
        <f>VLOOKUP($C707,'Growth rate'!$B$3:$T$93,3,FALSE)*VLOOKUP($E707,BY_RES_Demand_Drivers!$A$5:$I$100,7,FALSE)</f>
        <v>40.069430126916401</v>
      </c>
      <c r="K707" s="16">
        <f>VLOOKUP($C707,'Growth rate'!$B$3:$T$93,3,FALSE)*VLOOKUP($E707,BY_RES_Demand_Drivers!$A$5:$I$100,8,FALSE)</f>
        <v>1.0178523572565592</v>
      </c>
      <c r="L707" s="16">
        <f>VLOOKUP($C707,'Growth rate'!$B$3:$T$93,3,FALSE)*VLOOKUP($E707,BY_RES_Demand_Drivers!$A$5:$I$100,9,FALSE)</f>
        <v>3.2229935249180777</v>
      </c>
      <c r="M707" s="49">
        <f t="shared" si="50"/>
        <v>0.6</v>
      </c>
    </row>
    <row r="708" spans="2:13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 t="shared" si="46"/>
        <v>24.426324605368237</v>
      </c>
      <c r="G708" s="16">
        <f t="shared" si="47"/>
        <v>0.62048279698359832</v>
      </c>
      <c r="H708" s="16">
        <f t="shared" si="48"/>
        <v>1.9647368527900599</v>
      </c>
      <c r="J708" s="16">
        <f>VLOOKUP($C708,'Growth rate'!$B$3:$T$93,3,FALSE)*VLOOKUP($E708,BY_RES_Demand_Drivers!$A$5:$I$100,7,FALSE)</f>
        <v>40.710541008947061</v>
      </c>
      <c r="K708" s="16">
        <f>VLOOKUP($C708,'Growth rate'!$B$3:$T$93,3,FALSE)*VLOOKUP($E708,BY_RES_Demand_Drivers!$A$5:$I$100,8,FALSE)</f>
        <v>1.0341379949726639</v>
      </c>
      <c r="L708" s="16">
        <f>VLOOKUP($C708,'Growth rate'!$B$3:$T$93,3,FALSE)*VLOOKUP($E708,BY_RES_Demand_Drivers!$A$5:$I$100,9,FALSE)</f>
        <v>3.2745614213167666</v>
      </c>
      <c r="M708" s="49">
        <f t="shared" si="50"/>
        <v>0.6</v>
      </c>
    </row>
    <row r="709" spans="2:13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 t="shared" ref="F709:F772" si="51">J709*$M709</f>
        <v>24.817145799054124</v>
      </c>
      <c r="G709" s="16">
        <f t="shared" ref="G709:G772" si="52">K709*$M709</f>
        <v>0.63041052173533585</v>
      </c>
      <c r="H709" s="16">
        <f t="shared" ref="H709:H772" si="53">L709*$M709</f>
        <v>1.9961726424347008</v>
      </c>
      <c r="J709" s="16">
        <f>VLOOKUP($C709,'Growth rate'!$B$3:$T$93,3,FALSE)*VLOOKUP($E709,BY_RES_Demand_Drivers!$A$5:$I$100,7,FALSE)</f>
        <v>41.361909665090209</v>
      </c>
      <c r="K709" s="16">
        <f>VLOOKUP($C709,'Growth rate'!$B$3:$T$93,3,FALSE)*VLOOKUP($E709,BY_RES_Demand_Drivers!$A$5:$I$100,8,FALSE)</f>
        <v>1.0506842028922265</v>
      </c>
      <c r="L709" s="16">
        <f>VLOOKUP($C709,'Growth rate'!$B$3:$T$93,3,FALSE)*VLOOKUP($E709,BY_RES_Demand_Drivers!$A$5:$I$100,9,FALSE)</f>
        <v>3.3269544040578349</v>
      </c>
      <c r="M709" s="49">
        <f t="shared" si="50"/>
        <v>0.6</v>
      </c>
    </row>
    <row r="710" spans="2:13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 t="shared" si="51"/>
        <v>25.214220131838996</v>
      </c>
      <c r="G710" s="16">
        <f t="shared" si="52"/>
        <v>0.64049709008310129</v>
      </c>
      <c r="H710" s="16">
        <f t="shared" si="53"/>
        <v>2.0281114047136559</v>
      </c>
      <c r="J710" s="16">
        <f>VLOOKUP($C710,'Growth rate'!$B$3:$T$93,3,FALSE)*VLOOKUP($E710,BY_RES_Demand_Drivers!$A$5:$I$100,7,FALSE)</f>
        <v>42.023700219731658</v>
      </c>
      <c r="K710" s="16">
        <f>VLOOKUP($C710,'Growth rate'!$B$3:$T$93,3,FALSE)*VLOOKUP($E710,BY_RES_Demand_Drivers!$A$5:$I$100,8,FALSE)</f>
        <v>1.0674951501385022</v>
      </c>
      <c r="L710" s="16">
        <f>VLOOKUP($C710,'Growth rate'!$B$3:$T$93,3,FALSE)*VLOOKUP($E710,BY_RES_Demand_Drivers!$A$5:$I$100,9,FALSE)</f>
        <v>3.3801856745227603</v>
      </c>
      <c r="M710" s="49">
        <f t="shared" si="50"/>
        <v>0.6</v>
      </c>
    </row>
    <row r="711" spans="2:13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 t="shared" si="51"/>
        <v>25.617647653948417</v>
      </c>
      <c r="G711" s="16">
        <f t="shared" si="52"/>
        <v>0.65074504352443097</v>
      </c>
      <c r="H711" s="16">
        <f t="shared" si="53"/>
        <v>2.0605611871890748</v>
      </c>
      <c r="J711" s="16">
        <f>VLOOKUP($C711,'Growth rate'!$B$3:$T$93,3,FALSE)*VLOOKUP($E711,BY_RES_Demand_Drivers!$A$5:$I$100,7,FALSE)</f>
        <v>42.696079423247362</v>
      </c>
      <c r="K711" s="16">
        <f>VLOOKUP($C711,'Growth rate'!$B$3:$T$93,3,FALSE)*VLOOKUP($E711,BY_RES_Demand_Drivers!$A$5:$I$100,8,FALSE)</f>
        <v>1.0845750725407184</v>
      </c>
      <c r="L711" s="16">
        <f>VLOOKUP($C711,'Growth rate'!$B$3:$T$93,3,FALSE)*VLOOKUP($E711,BY_RES_Demand_Drivers!$A$5:$I$100,9,FALSE)</f>
        <v>3.4342686453151248</v>
      </c>
      <c r="M711" s="49">
        <f t="shared" si="50"/>
        <v>0.6</v>
      </c>
    </row>
    <row r="712" spans="2:13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 t="shared" si="51"/>
        <v>26.027530016411593</v>
      </c>
      <c r="G712" s="16">
        <f t="shared" si="52"/>
        <v>0.66115696422082182</v>
      </c>
      <c r="H712" s="16">
        <f t="shared" si="53"/>
        <v>2.0935301661841001</v>
      </c>
      <c r="J712" s="16">
        <f>VLOOKUP($C712,'Growth rate'!$B$3:$T$93,3,FALSE)*VLOOKUP($E712,BY_RES_Demand_Drivers!$A$5:$I$100,7,FALSE)</f>
        <v>43.37921669401932</v>
      </c>
      <c r="K712" s="16">
        <f>VLOOKUP($C712,'Growth rate'!$B$3:$T$93,3,FALSE)*VLOOKUP($E712,BY_RES_Demand_Drivers!$A$5:$I$100,8,FALSE)</f>
        <v>1.1019282737013698</v>
      </c>
      <c r="L712" s="16">
        <f>VLOOKUP($C712,'Growth rate'!$B$3:$T$93,3,FALSE)*VLOOKUP($E712,BY_RES_Demand_Drivers!$A$5:$I$100,9,FALSE)</f>
        <v>3.4892169436401668</v>
      </c>
      <c r="M712" s="49">
        <f t="shared" si="50"/>
        <v>0.6</v>
      </c>
    </row>
    <row r="713" spans="2:13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 t="shared" si="51"/>
        <v>26.443970496674179</v>
      </c>
      <c r="G713" s="16">
        <f t="shared" si="52"/>
        <v>0.67173547564835501</v>
      </c>
      <c r="H713" s="16">
        <f t="shared" si="53"/>
        <v>2.1270266488430454</v>
      </c>
      <c r="J713" s="16">
        <f>VLOOKUP($C713,'Growth rate'!$B$3:$T$93,3,FALSE)*VLOOKUP($E713,BY_RES_Demand_Drivers!$A$5:$I$100,7,FALSE)</f>
        <v>44.073284161123631</v>
      </c>
      <c r="K713" s="16">
        <f>VLOOKUP($C713,'Growth rate'!$B$3:$T$93,3,FALSE)*VLOOKUP($E713,BY_RES_Demand_Drivers!$A$5:$I$100,8,FALSE)</f>
        <v>1.1195591260805917</v>
      </c>
      <c r="L713" s="16">
        <f>VLOOKUP($C713,'Growth rate'!$B$3:$T$93,3,FALSE)*VLOOKUP($E713,BY_RES_Demand_Drivers!$A$5:$I$100,9,FALSE)</f>
        <v>3.5450444147384093</v>
      </c>
      <c r="M713" s="49">
        <f t="shared" si="50"/>
        <v>0.6</v>
      </c>
    </row>
    <row r="714" spans="2:13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 t="shared" si="51"/>
        <v>26.867074024620965</v>
      </c>
      <c r="G714" s="16">
        <f t="shared" si="52"/>
        <v>0.68248324325872878</v>
      </c>
      <c r="H714" s="16">
        <f t="shared" si="53"/>
        <v>2.161059075224534</v>
      </c>
      <c r="J714" s="16">
        <f>VLOOKUP($C714,'Growth rate'!$B$3:$T$93,3,FALSE)*VLOOKUP($E714,BY_RES_Demand_Drivers!$A$5:$I$100,7,FALSE)</f>
        <v>44.778456707701608</v>
      </c>
      <c r="K714" s="16">
        <f>VLOOKUP($C714,'Growth rate'!$B$3:$T$93,3,FALSE)*VLOOKUP($E714,BY_RES_Demand_Drivers!$A$5:$I$100,8,FALSE)</f>
        <v>1.1374720720978813</v>
      </c>
      <c r="L714" s="16">
        <f>VLOOKUP($C714,'Growth rate'!$B$3:$T$93,3,FALSE)*VLOOKUP($E714,BY_RES_Demand_Drivers!$A$5:$I$100,9,FALSE)</f>
        <v>3.6017651253742238</v>
      </c>
      <c r="M714" s="49">
        <f t="shared" si="50"/>
        <v>0.6</v>
      </c>
    </row>
    <row r="715" spans="2:13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 t="shared" si="51"/>
        <v>27.296947209014899</v>
      </c>
      <c r="G715" s="16">
        <f t="shared" si="52"/>
        <v>0.69340297515086824</v>
      </c>
      <c r="H715" s="16">
        <f t="shared" si="53"/>
        <v>2.1956360204281267</v>
      </c>
      <c r="J715" s="16">
        <f>VLOOKUP($C715,'Growth rate'!$B$3:$T$93,3,FALSE)*VLOOKUP($E715,BY_RES_Demand_Drivers!$A$5:$I$100,7,FALSE)</f>
        <v>45.494912015024831</v>
      </c>
      <c r="K715" s="16">
        <f>VLOOKUP($C715,'Growth rate'!$B$3:$T$93,3,FALSE)*VLOOKUP($E715,BY_RES_Demand_Drivers!$A$5:$I$100,8,FALSE)</f>
        <v>1.1556716252514472</v>
      </c>
      <c r="L715" s="16">
        <f>VLOOKUP($C715,'Growth rate'!$B$3:$T$93,3,FALSE)*VLOOKUP($E715,BY_RES_Demand_Drivers!$A$5:$I$100,9,FALSE)</f>
        <v>3.6593933673802113</v>
      </c>
      <c r="M715" s="49">
        <f t="shared" si="50"/>
        <v>0.6</v>
      </c>
    </row>
    <row r="716" spans="2:13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 t="shared" si="51"/>
        <v>27.733698364359139</v>
      </c>
      <c r="G716" s="16">
        <f t="shared" si="52"/>
        <v>0.7044974227532822</v>
      </c>
      <c r="H716" s="16">
        <f t="shared" si="53"/>
        <v>2.2307661967549763</v>
      </c>
      <c r="J716" s="16">
        <f>VLOOKUP($C716,'Growth rate'!$B$3:$T$93,3,FALSE)*VLOOKUP($E716,BY_RES_Demand_Drivers!$A$5:$I$100,7,FALSE)</f>
        <v>46.22283060726523</v>
      </c>
      <c r="K716" s="16">
        <f>VLOOKUP($C716,'Growth rate'!$B$3:$T$93,3,FALSE)*VLOOKUP($E716,BY_RES_Demand_Drivers!$A$5:$I$100,8,FALSE)</f>
        <v>1.1741623712554703</v>
      </c>
      <c r="L716" s="16">
        <f>VLOOKUP($C716,'Growth rate'!$B$3:$T$93,3,FALSE)*VLOOKUP($E716,BY_RES_Demand_Drivers!$A$5:$I$100,9,FALSE)</f>
        <v>3.7179436612582943</v>
      </c>
      <c r="M716" s="49">
        <f t="shared" si="50"/>
        <v>0.6</v>
      </c>
    </row>
    <row r="717" spans="2:13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 t="shared" si="51"/>
        <v>28.17743753818888</v>
      </c>
      <c r="G717" s="16">
        <f t="shared" si="52"/>
        <v>0.71576938151733471</v>
      </c>
      <c r="H717" s="16">
        <f t="shared" si="53"/>
        <v>2.2664584559030563</v>
      </c>
      <c r="J717" s="16">
        <f>VLOOKUP($C717,'Growth rate'!$B$3:$T$93,3,FALSE)*VLOOKUP($E717,BY_RES_Demand_Drivers!$A$5:$I$100,7,FALSE)</f>
        <v>46.962395896981469</v>
      </c>
      <c r="K717" s="16">
        <f>VLOOKUP($C717,'Growth rate'!$B$3:$T$93,3,FALSE)*VLOOKUP($E717,BY_RES_Demand_Drivers!$A$5:$I$100,8,FALSE)</f>
        <v>1.1929489691955579</v>
      </c>
      <c r="L717" s="16">
        <f>VLOOKUP($C717,'Growth rate'!$B$3:$T$93,3,FALSE)*VLOOKUP($E717,BY_RES_Demand_Drivers!$A$5:$I$100,9,FALSE)</f>
        <v>3.7774307598384271</v>
      </c>
      <c r="M717" s="49">
        <f t="shared" si="50"/>
        <v>0.6</v>
      </c>
    </row>
    <row r="718" spans="2:13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 t="shared" si="51"/>
        <v>28.628276538799899</v>
      </c>
      <c r="G718" s="16">
        <f t="shared" si="52"/>
        <v>0.72722169162161199</v>
      </c>
      <c r="H718" s="16">
        <f t="shared" si="53"/>
        <v>2.3027217911975049</v>
      </c>
      <c r="J718" s="16">
        <f>VLOOKUP($C718,'Growth rate'!$B$3:$T$93,3,FALSE)*VLOOKUP($E718,BY_RES_Demand_Drivers!$A$5:$I$100,7,FALSE)</f>
        <v>47.713794231333168</v>
      </c>
      <c r="K718" s="16">
        <f>VLOOKUP($C718,'Growth rate'!$B$3:$T$93,3,FALSE)*VLOOKUP($E718,BY_RES_Demand_Drivers!$A$5:$I$100,8,FALSE)</f>
        <v>1.2120361527026866</v>
      </c>
      <c r="L718" s="16">
        <f>VLOOKUP($C718,'Growth rate'!$B$3:$T$93,3,FALSE)*VLOOKUP($E718,BY_RES_Demand_Drivers!$A$5:$I$100,9,FALSE)</f>
        <v>3.8378696519958417</v>
      </c>
      <c r="M718" s="49">
        <f t="shared" si="50"/>
        <v>0.6</v>
      </c>
    </row>
    <row r="719" spans="2:13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 t="shared" si="51"/>
        <v>29.086328963420701</v>
      </c>
      <c r="G719" s="16">
        <f t="shared" si="52"/>
        <v>0.73885723868755782</v>
      </c>
      <c r="H719" s="16">
        <f t="shared" si="53"/>
        <v>2.3395653398566654</v>
      </c>
      <c r="J719" s="16">
        <f>VLOOKUP($C719,'Growth rate'!$B$3:$T$93,3,FALSE)*VLOOKUP($E719,BY_RES_Demand_Drivers!$A$5:$I$100,7,FALSE)</f>
        <v>48.477214939034504</v>
      </c>
      <c r="K719" s="16">
        <f>VLOOKUP($C719,'Growth rate'!$B$3:$T$93,3,FALSE)*VLOOKUP($E719,BY_RES_Demand_Drivers!$A$5:$I$100,8,FALSE)</f>
        <v>1.2314287311459298</v>
      </c>
      <c r="L719" s="16">
        <f>VLOOKUP($C719,'Growth rate'!$B$3:$T$93,3,FALSE)*VLOOKUP($E719,BY_RES_Demand_Drivers!$A$5:$I$100,9,FALSE)</f>
        <v>3.8992755664277756</v>
      </c>
      <c r="M719" s="49">
        <f t="shared" si="50"/>
        <v>0.6</v>
      </c>
    </row>
    <row r="720" spans="2:13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 t="shared" si="51"/>
        <v>29.551710226835432</v>
      </c>
      <c r="G720" s="16">
        <f t="shared" si="52"/>
        <v>0.75067895450655886</v>
      </c>
      <c r="H720" s="16">
        <f t="shared" si="53"/>
        <v>2.3769983852943724</v>
      </c>
      <c r="J720" s="16">
        <f>VLOOKUP($C720,'Growth rate'!$B$3:$T$93,3,FALSE)*VLOOKUP($E720,BY_RES_Demand_Drivers!$A$5:$I$100,7,FALSE)</f>
        <v>49.252850378059058</v>
      </c>
      <c r="K720" s="16">
        <f>VLOOKUP($C720,'Growth rate'!$B$3:$T$93,3,FALSE)*VLOOKUP($E720,BY_RES_Demand_Drivers!$A$5:$I$100,8,FALSE)</f>
        <v>1.2511315908442648</v>
      </c>
      <c r="L720" s="16">
        <f>VLOOKUP($C720,'Growth rate'!$B$3:$T$93,3,FALSE)*VLOOKUP($E720,BY_RES_Demand_Drivers!$A$5:$I$100,9,FALSE)</f>
        <v>3.9616639754906204</v>
      </c>
      <c r="M720" s="49">
        <f t="shared" si="50"/>
        <v>0.6</v>
      </c>
    </row>
    <row r="721" spans="2:13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 t="shared" si="51"/>
        <v>30.024537590464803</v>
      </c>
      <c r="G721" s="16">
        <f t="shared" si="52"/>
        <v>0.76268981777866385</v>
      </c>
      <c r="H721" s="16">
        <f t="shared" si="53"/>
        <v>2.4150303594590823</v>
      </c>
      <c r="J721" s="16">
        <f>VLOOKUP($C721,'Growth rate'!$B$3:$T$93,3,FALSE)*VLOOKUP($E721,BY_RES_Demand_Drivers!$A$5:$I$100,7,FALSE)</f>
        <v>50.040895984108005</v>
      </c>
      <c r="K721" s="16">
        <f>VLOOKUP($C721,'Growth rate'!$B$3:$T$93,3,FALSE)*VLOOKUP($E721,BY_RES_Demand_Drivers!$A$5:$I$100,8,FALSE)</f>
        <v>1.2711496962977731</v>
      </c>
      <c r="L721" s="16">
        <f>VLOOKUP($C721,'Growth rate'!$B$3:$T$93,3,FALSE)*VLOOKUP($E721,BY_RES_Demand_Drivers!$A$5:$I$100,9,FALSE)</f>
        <v>4.0250505990984706</v>
      </c>
      <c r="M721" s="49">
        <f t="shared" si="50"/>
        <v>0.6</v>
      </c>
    </row>
    <row r="722" spans="2:13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 t="shared" si="51"/>
        <v>30.504930191912241</v>
      </c>
      <c r="G722" s="16">
        <f t="shared" si="52"/>
        <v>0.77489285486312243</v>
      </c>
      <c r="H722" s="16">
        <f t="shared" si="53"/>
        <v>2.4536708452104277</v>
      </c>
      <c r="J722" s="16">
        <f>VLOOKUP($C722,'Growth rate'!$B$3:$T$93,3,FALSE)*VLOOKUP($E722,BY_RES_Demand_Drivers!$A$5:$I$100,7,FALSE)</f>
        <v>50.841550319853738</v>
      </c>
      <c r="K722" s="16">
        <f>VLOOKUP($C722,'Growth rate'!$B$3:$T$93,3,FALSE)*VLOOKUP($E722,BY_RES_Demand_Drivers!$A$5:$I$100,8,FALSE)</f>
        <v>1.2914880914385374</v>
      </c>
      <c r="L722" s="16">
        <f>VLOOKUP($C722,'Growth rate'!$B$3:$T$93,3,FALSE)*VLOOKUP($E722,BY_RES_Demand_Drivers!$A$5:$I$100,9,FALSE)</f>
        <v>4.0894514086840461</v>
      </c>
      <c r="M722" s="49">
        <f t="shared" si="50"/>
        <v>0.6</v>
      </c>
    </row>
    <row r="723" spans="2:13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 t="shared" si="51"/>
        <v>30.993009074982837</v>
      </c>
      <c r="G723" s="16">
        <f t="shared" si="52"/>
        <v>0.78729114054093241</v>
      </c>
      <c r="H723" s="16">
        <f t="shared" si="53"/>
        <v>2.4929295787337944</v>
      </c>
      <c r="J723" s="16">
        <f>VLOOKUP($C723,'Growth rate'!$B$3:$T$93,3,FALSE)*VLOOKUP($E723,BY_RES_Demand_Drivers!$A$5:$I$100,7,FALSE)</f>
        <v>51.655015124971399</v>
      </c>
      <c r="K723" s="16">
        <f>VLOOKUP($C723,'Growth rate'!$B$3:$T$93,3,FALSE)*VLOOKUP($E723,BY_RES_Demand_Drivers!$A$5:$I$100,8,FALSE)</f>
        <v>1.3121519009015541</v>
      </c>
      <c r="L723" s="16">
        <f>VLOOKUP($C723,'Growth rate'!$B$3:$T$93,3,FALSE)*VLOOKUP($E723,BY_RES_Demand_Drivers!$A$5:$I$100,9,FALSE)</f>
        <v>4.154882631222991</v>
      </c>
      <c r="M723" s="49">
        <f t="shared" si="50"/>
        <v>0.6</v>
      </c>
    </row>
    <row r="724" spans="2:13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 t="shared" si="51"/>
        <v>31.488897220182562</v>
      </c>
      <c r="G724" s="16">
        <f t="shared" si="52"/>
        <v>0.79988779878958738</v>
      </c>
      <c r="H724" s="16">
        <f t="shared" si="53"/>
        <v>2.532816451993535</v>
      </c>
      <c r="J724" s="16">
        <f>VLOOKUP($C724,'Growth rate'!$B$3:$T$93,3,FALSE)*VLOOKUP($E724,BY_RES_Demand_Drivers!$A$5:$I$100,7,FALSE)</f>
        <v>52.48149536697094</v>
      </c>
      <c r="K724" s="16">
        <f>VLOOKUP($C724,'Growth rate'!$B$3:$T$93,3,FALSE)*VLOOKUP($E724,BY_RES_Demand_Drivers!$A$5:$I$100,8,FALSE)</f>
        <v>1.333146331315979</v>
      </c>
      <c r="L724" s="16">
        <f>VLOOKUP($C724,'Growth rate'!$B$3:$T$93,3,FALSE)*VLOOKUP($E724,BY_RES_Demand_Drivers!$A$5:$I$100,9,FALSE)</f>
        <v>4.2213607533225588</v>
      </c>
      <c r="M724" s="49">
        <f t="shared" si="50"/>
        <v>0.6</v>
      </c>
    </row>
    <row r="725" spans="2:13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 t="shared" si="51"/>
        <v>31.992719575705486</v>
      </c>
      <c r="G725" s="16">
        <f t="shared" si="52"/>
        <v>0.81268600357022081</v>
      </c>
      <c r="H725" s="16">
        <f t="shared" si="53"/>
        <v>2.5733415152254318</v>
      </c>
      <c r="J725" s="16">
        <f>VLOOKUP($C725,'Growth rate'!$B$3:$T$93,3,FALSE)*VLOOKUP($E725,BY_RES_Demand_Drivers!$A$5:$I$100,7,FALSE)</f>
        <v>53.321199292842479</v>
      </c>
      <c r="K725" s="16">
        <f>VLOOKUP($C725,'Growth rate'!$B$3:$T$93,3,FALSE)*VLOOKUP($E725,BY_RES_Demand_Drivers!$A$5:$I$100,8,FALSE)</f>
        <v>1.3544766726170347</v>
      </c>
      <c r="L725" s="16">
        <f>VLOOKUP($C725,'Growth rate'!$B$3:$T$93,3,FALSE)*VLOOKUP($E725,BY_RES_Demand_Drivers!$A$5:$I$100,9,FALSE)</f>
        <v>4.28890252537572</v>
      </c>
      <c r="M725" s="49">
        <f t="shared" si="50"/>
        <v>0.6</v>
      </c>
    </row>
    <row r="726" spans="2:13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 t="shared" si="51"/>
        <v>32.504603088916774</v>
      </c>
      <c r="G726" s="16">
        <f t="shared" si="52"/>
        <v>0.82568897962734444</v>
      </c>
      <c r="H726" s="16">
        <f t="shared" si="53"/>
        <v>2.614514979469039</v>
      </c>
      <c r="J726" s="16">
        <f>VLOOKUP($C726,'Growth rate'!$B$3:$T$93,3,FALSE)*VLOOKUP($E726,BY_RES_Demand_Drivers!$A$5:$I$100,7,FALSE)</f>
        <v>54.174338481527961</v>
      </c>
      <c r="K726" s="16">
        <f>VLOOKUP($C726,'Growth rate'!$B$3:$T$93,3,FALSE)*VLOOKUP($E726,BY_RES_Demand_Drivers!$A$5:$I$100,8,FALSE)</f>
        <v>1.3761482993789074</v>
      </c>
      <c r="L726" s="16">
        <f>VLOOKUP($C726,'Growth rate'!$B$3:$T$93,3,FALSE)*VLOOKUP($E726,BY_RES_Demand_Drivers!$A$5:$I$100,9,FALSE)</f>
        <v>4.3575249657817317</v>
      </c>
      <c r="M726" s="49">
        <f t="shared" si="50"/>
        <v>0.6</v>
      </c>
    </row>
    <row r="727" spans="2:13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 t="shared" si="51"/>
        <v>33.024676738339444</v>
      </c>
      <c r="G727" s="16">
        <f t="shared" si="52"/>
        <v>0.83890000330138192</v>
      </c>
      <c r="H727" s="16">
        <f t="shared" si="53"/>
        <v>2.6563472191405437</v>
      </c>
      <c r="J727" s="16">
        <f>VLOOKUP($C727,'Growth rate'!$B$3:$T$93,3,FALSE)*VLOOKUP($E727,BY_RES_Demand_Drivers!$A$5:$I$100,7,FALSE)</f>
        <v>55.041127897232414</v>
      </c>
      <c r="K727" s="16">
        <f>VLOOKUP($C727,'Growth rate'!$B$3:$T$93,3,FALSE)*VLOOKUP($E727,BY_RES_Demand_Drivers!$A$5:$I$100,8,FALSE)</f>
        <v>1.3981666721689698</v>
      </c>
      <c r="L727" s="16">
        <f>VLOOKUP($C727,'Growth rate'!$B$3:$T$93,3,FALSE)*VLOOKUP($E727,BY_RES_Demand_Drivers!$A$5:$I$100,9,FALSE)</f>
        <v>4.4272453652342394</v>
      </c>
      <c r="M727" s="49">
        <f t="shared" si="50"/>
        <v>0.6</v>
      </c>
    </row>
    <row r="728" spans="2:13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 t="shared" si="51"/>
        <v>33.55307156615288</v>
      </c>
      <c r="G728" s="16">
        <f t="shared" si="52"/>
        <v>0.85232240335420406</v>
      </c>
      <c r="H728" s="16">
        <f t="shared" si="53"/>
        <v>2.6988487746467924</v>
      </c>
      <c r="J728" s="16">
        <f>VLOOKUP($C728,'Growth rate'!$B$3:$T$93,3,FALSE)*VLOOKUP($E728,BY_RES_Demand_Drivers!$A$5:$I$100,7,FALSE)</f>
        <v>55.921785943588134</v>
      </c>
      <c r="K728" s="16">
        <f>VLOOKUP($C728,'Growth rate'!$B$3:$T$93,3,FALSE)*VLOOKUP($E728,BY_RES_Demand_Drivers!$A$5:$I$100,8,FALSE)</f>
        <v>1.4205373389236735</v>
      </c>
      <c r="L728" s="16">
        <f>VLOOKUP($C728,'Growth rate'!$B$3:$T$93,3,FALSE)*VLOOKUP($E728,BY_RES_Demand_Drivers!$A$5:$I$100,9,FALSE)</f>
        <v>4.4980812910779875</v>
      </c>
      <c r="M728" s="49">
        <f t="shared" si="50"/>
        <v>0.6</v>
      </c>
    </row>
    <row r="729" spans="2:13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 t="shared" si="51"/>
        <v>34.089920711211327</v>
      </c>
      <c r="G729" s="16">
        <f t="shared" si="52"/>
        <v>0.86595956180787137</v>
      </c>
      <c r="H729" s="16">
        <f t="shared" si="53"/>
        <v>2.7420303550411416</v>
      </c>
      <c r="J729" s="16">
        <f>VLOOKUP($C729,'Growth rate'!$B$3:$T$93,3,FALSE)*VLOOKUP($E729,BY_RES_Demand_Drivers!$A$5:$I$100,7,FALSE)</f>
        <v>56.81653451868555</v>
      </c>
      <c r="K729" s="16">
        <f>VLOOKUP($C729,'Growth rate'!$B$3:$T$93,3,FALSE)*VLOOKUP($E729,BY_RES_Demand_Drivers!$A$5:$I$100,8,FALSE)</f>
        <v>1.4432659363464524</v>
      </c>
      <c r="L729" s="16">
        <f>VLOOKUP($C729,'Growth rate'!$B$3:$T$93,3,FALSE)*VLOOKUP($E729,BY_RES_Demand_Drivers!$A$5:$I$100,9,FALSE)</f>
        <v>4.5700505917352361</v>
      </c>
      <c r="M729" s="49">
        <f t="shared" si="50"/>
        <v>0.6</v>
      </c>
    </row>
    <row r="730" spans="2:13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 t="shared" si="51"/>
        <v>34.635359442590705</v>
      </c>
      <c r="G730" s="16">
        <f t="shared" si="52"/>
        <v>0.8798149147967973</v>
      </c>
      <c r="H730" s="16">
        <f t="shared" si="53"/>
        <v>2.7859028407217994</v>
      </c>
      <c r="J730" s="16">
        <f>VLOOKUP($C730,'Growth rate'!$B$3:$T$93,3,FALSE)*VLOOKUP($E730,BY_RES_Demand_Drivers!$A$5:$I$100,7,FALSE)</f>
        <v>57.725599070984515</v>
      </c>
      <c r="K730" s="16">
        <f>VLOOKUP($C730,'Growth rate'!$B$3:$T$93,3,FALSE)*VLOOKUP($E730,BY_RES_Demand_Drivers!$A$5:$I$100,8,FALSE)</f>
        <v>1.4663581913279955</v>
      </c>
      <c r="L730" s="16">
        <f>VLOOKUP($C730,'Growth rate'!$B$3:$T$93,3,FALSE)*VLOOKUP($E730,BY_RES_Demand_Drivers!$A$5:$I$100,9,FALSE)</f>
        <v>4.6431714012029994</v>
      </c>
      <c r="M730" s="49">
        <f t="shared" si="50"/>
        <v>0.6</v>
      </c>
    </row>
    <row r="731" spans="2:13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 t="shared" si="51"/>
        <v>35.189525193672161</v>
      </c>
      <c r="G731" s="16">
        <f t="shared" si="52"/>
        <v>0.89389195343354599</v>
      </c>
      <c r="H731" s="16">
        <f t="shared" si="53"/>
        <v>2.8304772861733487</v>
      </c>
      <c r="J731" s="16">
        <f>VLOOKUP($C731,'Growth rate'!$B$3:$T$93,3,FALSE)*VLOOKUP($E731,BY_RES_Demand_Drivers!$A$5:$I$100,7,FALSE)</f>
        <v>58.649208656120265</v>
      </c>
      <c r="K731" s="16">
        <f>VLOOKUP($C731,'Growth rate'!$B$3:$T$93,3,FALSE)*VLOOKUP($E731,BY_RES_Demand_Drivers!$A$5:$I$100,8,FALSE)</f>
        <v>1.4898199223892434</v>
      </c>
      <c r="L731" s="16">
        <f>VLOOKUP($C731,'Growth rate'!$B$3:$T$93,3,FALSE)*VLOOKUP($E731,BY_RES_Demand_Drivers!$A$5:$I$100,9,FALSE)</f>
        <v>4.7174621436222477</v>
      </c>
      <c r="M731" s="49">
        <f t="shared" ref="M731:M747" si="54">M649</f>
        <v>0.6</v>
      </c>
    </row>
    <row r="732" spans="2:13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 t="shared" si="51"/>
        <v>35.75255759677092</v>
      </c>
      <c r="G732" s="16">
        <f t="shared" si="52"/>
        <v>0.90819422468848288</v>
      </c>
      <c r="H732" s="16">
        <f t="shared" si="53"/>
        <v>2.8757649227521225</v>
      </c>
      <c r="J732" s="16">
        <f>VLOOKUP($C732,'Growth rate'!$B$3:$T$93,3,FALSE)*VLOOKUP($E732,BY_RES_Demand_Drivers!$A$5:$I$100,7,FALSE)</f>
        <v>59.587595994618198</v>
      </c>
      <c r="K732" s="16">
        <f>VLOOKUP($C732,'Growth rate'!$B$3:$T$93,3,FALSE)*VLOOKUP($E732,BY_RES_Demand_Drivers!$A$5:$I$100,8,FALSE)</f>
        <v>1.5136570411474715</v>
      </c>
      <c r="L732" s="16">
        <f>VLOOKUP($C732,'Growth rate'!$B$3:$T$93,3,FALSE)*VLOOKUP($E732,BY_RES_Demand_Drivers!$A$5:$I$100,9,FALSE)</f>
        <v>4.7929415379202043</v>
      </c>
      <c r="M732" s="49">
        <f t="shared" si="54"/>
        <v>0.6</v>
      </c>
    </row>
    <row r="733" spans="2:13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 t="shared" si="51"/>
        <v>36.324598518319256</v>
      </c>
      <c r="G733" s="16">
        <f t="shared" si="52"/>
        <v>0.92272533228349873</v>
      </c>
      <c r="H733" s="16">
        <f t="shared" si="53"/>
        <v>2.9217771615161565</v>
      </c>
      <c r="J733" s="16">
        <f>VLOOKUP($C733,'Growth rate'!$B$3:$T$93,3,FALSE)*VLOOKUP($E733,BY_RES_Demand_Drivers!$A$5:$I$100,7,FALSE)</f>
        <v>60.540997530532096</v>
      </c>
      <c r="K733" s="16">
        <f>VLOOKUP($C733,'Growth rate'!$B$3:$T$93,3,FALSE)*VLOOKUP($E733,BY_RES_Demand_Drivers!$A$5:$I$100,8,FALSE)</f>
        <v>1.5378755538058313</v>
      </c>
      <c r="L733" s="16">
        <f>VLOOKUP($C733,'Growth rate'!$B$3:$T$93,3,FALSE)*VLOOKUP($E733,BY_RES_Demand_Drivers!$A$5:$I$100,9,FALSE)</f>
        <v>4.8696286025269275</v>
      </c>
      <c r="M733" s="49">
        <f t="shared" si="54"/>
        <v>0.6</v>
      </c>
    </row>
    <row r="734" spans="2:13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 t="shared" si="51"/>
        <v>36.905792094612366</v>
      </c>
      <c r="G734" s="16">
        <f t="shared" si="52"/>
        <v>0.93748893760003471</v>
      </c>
      <c r="H734" s="16">
        <f t="shared" si="53"/>
        <v>2.9685255961004149</v>
      </c>
      <c r="J734" s="16">
        <f>VLOOKUP($C734,'Growth rate'!$B$3:$T$93,3,FALSE)*VLOOKUP($E734,BY_RES_Demand_Drivers!$A$5:$I$100,7,FALSE)</f>
        <v>61.509653491020607</v>
      </c>
      <c r="K734" s="16">
        <f>VLOOKUP($C734,'Growth rate'!$B$3:$T$93,3,FALSE)*VLOOKUP($E734,BY_RES_Demand_Drivers!$A$5:$I$100,8,FALSE)</f>
        <v>1.5624815626667246</v>
      </c>
      <c r="L734" s="16">
        <f>VLOOKUP($C734,'Growth rate'!$B$3:$T$93,3,FALSE)*VLOOKUP($E734,BY_RES_Demand_Drivers!$A$5:$I$100,9,FALSE)</f>
        <v>4.9475426601673584</v>
      </c>
      <c r="M734" s="49">
        <f t="shared" si="54"/>
        <v>0.6</v>
      </c>
    </row>
    <row r="735" spans="2:13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 t="shared" si="51"/>
        <v>37.496284768126166</v>
      </c>
      <c r="G735" s="16">
        <f t="shared" si="52"/>
        <v>0.95248876060163534</v>
      </c>
      <c r="H735" s="16">
        <f t="shared" si="53"/>
        <v>3.016022005638022</v>
      </c>
      <c r="J735" s="16">
        <f>VLOOKUP($C735,'Growth rate'!$B$3:$T$93,3,FALSE)*VLOOKUP($E735,BY_RES_Demand_Drivers!$A$5:$I$100,7,FALSE)</f>
        <v>62.493807946876942</v>
      </c>
      <c r="K735" s="16">
        <f>VLOOKUP($C735,'Growth rate'!$B$3:$T$93,3,FALSE)*VLOOKUP($E735,BY_RES_Demand_Drivers!$A$5:$I$100,8,FALSE)</f>
        <v>1.5874812676693923</v>
      </c>
      <c r="L735" s="16">
        <f>VLOOKUP($C735,'Growth rate'!$B$3:$T$93,3,FALSE)*VLOOKUP($E735,BY_RES_Demand_Drivers!$A$5:$I$100,9,FALSE)</f>
        <v>5.0267033427300367</v>
      </c>
      <c r="M735" s="49">
        <f t="shared" si="54"/>
        <v>0.6</v>
      </c>
    </row>
    <row r="736" spans="2:13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 t="shared" si="51"/>
        <v>38.096225324416189</v>
      </c>
      <c r="G736" s="16">
        <f t="shared" si="52"/>
        <v>0.96772858077126145</v>
      </c>
      <c r="H736" s="16">
        <f t="shared" si="53"/>
        <v>3.0642783577282304</v>
      </c>
      <c r="J736" s="16">
        <f>VLOOKUP($C736,'Growth rate'!$B$3:$T$93,3,FALSE)*VLOOKUP($E736,BY_RES_Demand_Drivers!$A$5:$I$100,7,FALSE)</f>
        <v>63.493708874026979</v>
      </c>
      <c r="K736" s="16">
        <f>VLOOKUP($C736,'Growth rate'!$B$3:$T$93,3,FALSE)*VLOOKUP($E736,BY_RES_Demand_Drivers!$A$5:$I$100,8,FALSE)</f>
        <v>1.6128809679521026</v>
      </c>
      <c r="L736" s="16">
        <f>VLOOKUP($C736,'Growth rate'!$B$3:$T$93,3,FALSE)*VLOOKUP($E736,BY_RES_Demand_Drivers!$A$5:$I$100,9,FALSE)</f>
        <v>5.1071305962137172</v>
      </c>
      <c r="M736" s="49">
        <f t="shared" si="54"/>
        <v>0.6</v>
      </c>
    </row>
    <row r="737" spans="2:13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 t="shared" si="51"/>
        <v>38.70576492960685</v>
      </c>
      <c r="G737" s="16">
        <f t="shared" si="52"/>
        <v>0.9832122380636017</v>
      </c>
      <c r="H737" s="16">
        <f t="shared" si="53"/>
        <v>3.1133068114518823</v>
      </c>
      <c r="J737" s="16">
        <f>VLOOKUP($C737,'Growth rate'!$B$3:$T$93,3,FALSE)*VLOOKUP($E737,BY_RES_Demand_Drivers!$A$5:$I$100,7,FALSE)</f>
        <v>64.509608216011415</v>
      </c>
      <c r="K737" s="16">
        <f>VLOOKUP($C737,'Growth rate'!$B$3:$T$93,3,FALSE)*VLOOKUP($E737,BY_RES_Demand_Drivers!$A$5:$I$100,8,FALSE)</f>
        <v>1.6386870634393362</v>
      </c>
      <c r="L737" s="16">
        <f>VLOOKUP($C737,'Growth rate'!$B$3:$T$93,3,FALSE)*VLOOKUP($E737,BY_RES_Demand_Drivers!$A$5:$I$100,9,FALSE)</f>
        <v>5.1888446857531374</v>
      </c>
      <c r="M737" s="49">
        <f t="shared" si="54"/>
        <v>0.6</v>
      </c>
    </row>
    <row r="738" spans="2:13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 t="shared" si="51"/>
        <v>39.325057168480555</v>
      </c>
      <c r="G738" s="16">
        <f t="shared" si="52"/>
        <v>0.99894363387261931</v>
      </c>
      <c r="H738" s="16">
        <f t="shared" si="53"/>
        <v>3.163119720435112</v>
      </c>
      <c r="J738" s="16">
        <f>VLOOKUP($C738,'Growth rate'!$B$3:$T$93,3,FALSE)*VLOOKUP($E738,BY_RES_Demand_Drivers!$A$5:$I$100,7,FALSE)</f>
        <v>65.541761947467592</v>
      </c>
      <c r="K738" s="16">
        <f>VLOOKUP($C738,'Growth rate'!$B$3:$T$93,3,FALSE)*VLOOKUP($E738,BY_RES_Demand_Drivers!$A$5:$I$100,8,FALSE)</f>
        <v>1.6649060564543656</v>
      </c>
      <c r="L738" s="16">
        <f>VLOOKUP($C738,'Growth rate'!$B$3:$T$93,3,FALSE)*VLOOKUP($E738,BY_RES_Demand_Drivers!$A$5:$I$100,9,FALSE)</f>
        <v>5.2718662007251869</v>
      </c>
      <c r="M738" s="49">
        <f t="shared" si="54"/>
        <v>0.6</v>
      </c>
    </row>
    <row r="739" spans="2:13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 t="shared" si="51"/>
        <v>39.954258083176242</v>
      </c>
      <c r="G739" s="16">
        <f t="shared" si="52"/>
        <v>1.0149267320145812</v>
      </c>
      <c r="H739" s="16">
        <f t="shared" si="53"/>
        <v>3.2137296359620735</v>
      </c>
      <c r="J739" s="16">
        <f>VLOOKUP($C739,'Growth rate'!$B$3:$T$93,3,FALSE)*VLOOKUP($E739,BY_RES_Demand_Drivers!$A$5:$I$100,7,FALSE)</f>
        <v>66.59043013862707</v>
      </c>
      <c r="K739" s="16">
        <f>VLOOKUP($C739,'Growth rate'!$B$3:$T$93,3,FALSE)*VLOOKUP($E739,BY_RES_Demand_Drivers!$A$5:$I$100,8,FALSE)</f>
        <v>1.6915445533576354</v>
      </c>
      <c r="L739" s="16">
        <f>VLOOKUP($C739,'Growth rate'!$B$3:$T$93,3,FALSE)*VLOOKUP($E739,BY_RES_Demand_Drivers!$A$5:$I$100,9,FALSE)</f>
        <v>5.3562160599367896</v>
      </c>
      <c r="M739" s="49">
        <f t="shared" si="54"/>
        <v>0.6</v>
      </c>
    </row>
    <row r="740" spans="2:13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 t="shared" si="51"/>
        <v>40.593526212507065</v>
      </c>
      <c r="G740" s="16">
        <f t="shared" si="52"/>
        <v>1.0311655597268146</v>
      </c>
      <c r="H740" s="16">
        <f t="shared" si="53"/>
        <v>3.2651493101374669</v>
      </c>
      <c r="J740" s="16">
        <f>VLOOKUP($C740,'Growth rate'!$B$3:$T$93,3,FALSE)*VLOOKUP($E740,BY_RES_Demand_Drivers!$A$5:$I$100,7,FALSE)</f>
        <v>67.655877020845111</v>
      </c>
      <c r="K740" s="16">
        <f>VLOOKUP($C740,'Growth rate'!$B$3:$T$93,3,FALSE)*VLOOKUP($E740,BY_RES_Demand_Drivers!$A$5:$I$100,8,FALSE)</f>
        <v>1.7186092662113577</v>
      </c>
      <c r="L740" s="16">
        <f>VLOOKUP($C740,'Growth rate'!$B$3:$T$93,3,FALSE)*VLOOKUP($E740,BY_RES_Demand_Drivers!$A$5:$I$100,9,FALSE)</f>
        <v>5.4419155168957785</v>
      </c>
      <c r="M740" s="49">
        <f t="shared" si="54"/>
        <v>0.6</v>
      </c>
    </row>
    <row r="741" spans="2:13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 t="shared" si="51"/>
        <v>41.243022631907181</v>
      </c>
      <c r="G741" s="16">
        <f t="shared" si="52"/>
        <v>1.0476642086824437</v>
      </c>
      <c r="H741" s="16">
        <f t="shared" si="53"/>
        <v>3.3173916990996668</v>
      </c>
      <c r="J741" s="16">
        <f>VLOOKUP($C741,'Growth rate'!$B$3:$T$93,3,FALSE)*VLOOKUP($E741,BY_RES_Demand_Drivers!$A$5:$I$100,7,FALSE)</f>
        <v>68.738371053178639</v>
      </c>
      <c r="K741" s="16">
        <f>VLOOKUP($C741,'Growth rate'!$B$3:$T$93,3,FALSE)*VLOOKUP($E741,BY_RES_Demand_Drivers!$A$5:$I$100,8,FALSE)</f>
        <v>1.7461070144707396</v>
      </c>
      <c r="L741" s="16">
        <f>VLOOKUP($C741,'Growth rate'!$B$3:$T$93,3,FALSE)*VLOOKUP($E741,BY_RES_Demand_Drivers!$A$5:$I$100,9,FALSE)</f>
        <v>5.5289861651661116</v>
      </c>
      <c r="M741" s="49">
        <f t="shared" si="54"/>
        <v>0.6</v>
      </c>
    </row>
    <row r="742" spans="2:13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 t="shared" si="51"/>
        <v>21.235047748892899</v>
      </c>
      <c r="G742" s="16">
        <f t="shared" si="52"/>
        <v>0.53941728991915605</v>
      </c>
      <c r="H742" s="16">
        <f t="shared" si="53"/>
        <v>1.7080457890024601</v>
      </c>
      <c r="J742" s="16">
        <f>VLOOKUP($C742,'Growth rate'!$B$3:$T$93,3,FALSE)*VLOOKUP($E742,BY_RES_Demand_Drivers!$A$5:$I$100,7,FALSE)</f>
        <v>21.235047748892899</v>
      </c>
      <c r="K742" s="16">
        <f>VLOOKUP($C742,'Growth rate'!$B$3:$T$93,3,FALSE)*VLOOKUP($E742,BY_RES_Demand_Drivers!$A$5:$I$100,8,FALSE)</f>
        <v>0.53941728991915605</v>
      </c>
      <c r="L742" s="16">
        <f>VLOOKUP($C742,'Growth rate'!$B$3:$T$93,3,FALSE)*VLOOKUP($E742,BY_RES_Demand_Drivers!$A$5:$I$100,9,FALSE)</f>
        <v>1.7080457890024601</v>
      </c>
      <c r="M742" s="49">
        <f t="shared" si="54"/>
        <v>1</v>
      </c>
    </row>
    <row r="743" spans="2:13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 t="shared" si="51"/>
        <v>18.78110615092471</v>
      </c>
      <c r="G743" s="16">
        <f t="shared" si="52"/>
        <v>0.47708173305821633</v>
      </c>
      <c r="H743" s="16">
        <f t="shared" si="53"/>
        <v>1.5106624507386666</v>
      </c>
      <c r="J743" s="16">
        <f>VLOOKUP($C743,'Growth rate'!$B$3:$T$93,3,FALSE)*VLOOKUP($E743,BY_RES_Demand_Drivers!$A$5:$I$100,7,FALSE)</f>
        <v>18.78110615092471</v>
      </c>
      <c r="K743" s="16">
        <f>VLOOKUP($C743,'Growth rate'!$B$3:$T$93,3,FALSE)*VLOOKUP($E743,BY_RES_Demand_Drivers!$A$5:$I$100,8,FALSE)</f>
        <v>0.47708173305821633</v>
      </c>
      <c r="L743" s="16">
        <f>VLOOKUP($C743,'Growth rate'!$B$3:$T$93,3,FALSE)*VLOOKUP($E743,BY_RES_Demand_Drivers!$A$5:$I$100,9,FALSE)</f>
        <v>1.5106624507386666</v>
      </c>
      <c r="M743" s="49">
        <f t="shared" si="54"/>
        <v>1</v>
      </c>
    </row>
    <row r="744" spans="2:13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 t="shared" si="51"/>
        <v>19.081603849339508</v>
      </c>
      <c r="G744" s="16">
        <f t="shared" si="52"/>
        <v>0.48471504078714778</v>
      </c>
      <c r="H744" s="16">
        <f t="shared" si="53"/>
        <v>1.5348330499504854</v>
      </c>
      <c r="J744" s="16">
        <f>VLOOKUP($C744,'Growth rate'!$B$3:$T$93,3,FALSE)*VLOOKUP($E744,BY_RES_Demand_Drivers!$A$5:$I$100,7,FALSE)</f>
        <v>19.081603849339508</v>
      </c>
      <c r="K744" s="16">
        <f>VLOOKUP($C744,'Growth rate'!$B$3:$T$93,3,FALSE)*VLOOKUP($E744,BY_RES_Demand_Drivers!$A$5:$I$100,8,FALSE)</f>
        <v>0.48471504078714778</v>
      </c>
      <c r="L744" s="16">
        <f>VLOOKUP($C744,'Growth rate'!$B$3:$T$93,3,FALSE)*VLOOKUP($E744,BY_RES_Demand_Drivers!$A$5:$I$100,9,FALSE)</f>
        <v>1.5348330499504854</v>
      </c>
      <c r="M744" s="49">
        <f t="shared" si="54"/>
        <v>1</v>
      </c>
    </row>
    <row r="745" spans="2:13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 t="shared" si="51"/>
        <v>19.386909510928941</v>
      </c>
      <c r="G745" s="16">
        <f t="shared" si="52"/>
        <v>0.4924704814397422</v>
      </c>
      <c r="H745" s="16">
        <f t="shared" si="53"/>
        <v>1.5593903787496932</v>
      </c>
      <c r="J745" s="16">
        <f>VLOOKUP($C745,'Growth rate'!$B$3:$T$93,3,FALSE)*VLOOKUP($E745,BY_RES_Demand_Drivers!$A$5:$I$100,7,FALSE)</f>
        <v>19.386909510928941</v>
      </c>
      <c r="K745" s="16">
        <f>VLOOKUP($C745,'Growth rate'!$B$3:$T$93,3,FALSE)*VLOOKUP($E745,BY_RES_Demand_Drivers!$A$5:$I$100,8,FALSE)</f>
        <v>0.4924704814397422</v>
      </c>
      <c r="L745" s="16">
        <f>VLOOKUP($C745,'Growth rate'!$B$3:$T$93,3,FALSE)*VLOOKUP($E745,BY_RES_Demand_Drivers!$A$5:$I$100,9,FALSE)</f>
        <v>1.5593903787496932</v>
      </c>
      <c r="M745" s="49">
        <f t="shared" si="54"/>
        <v>1</v>
      </c>
    </row>
    <row r="746" spans="2:13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 t="shared" si="51"/>
        <v>19.697100063103804</v>
      </c>
      <c r="G746" s="16">
        <f t="shared" si="52"/>
        <v>0.50035000914277805</v>
      </c>
      <c r="H746" s="16">
        <f t="shared" si="53"/>
        <v>1.5843406248096883</v>
      </c>
      <c r="J746" s="16">
        <f>VLOOKUP($C746,'Growth rate'!$B$3:$T$93,3,FALSE)*VLOOKUP($E746,BY_RES_Demand_Drivers!$A$5:$I$100,7,FALSE)</f>
        <v>19.697100063103804</v>
      </c>
      <c r="K746" s="16">
        <f>VLOOKUP($C746,'Growth rate'!$B$3:$T$93,3,FALSE)*VLOOKUP($E746,BY_RES_Demand_Drivers!$A$5:$I$100,8,FALSE)</f>
        <v>0.50035000914277805</v>
      </c>
      <c r="L746" s="16">
        <f>VLOOKUP($C746,'Growth rate'!$B$3:$T$93,3,FALSE)*VLOOKUP($E746,BY_RES_Demand_Drivers!$A$5:$I$100,9,FALSE)</f>
        <v>1.5843406248096883</v>
      </c>
      <c r="M746" s="49">
        <f t="shared" si="54"/>
        <v>1</v>
      </c>
    </row>
    <row r="747" spans="2:13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 t="shared" si="51"/>
        <v>20.012253664113466</v>
      </c>
      <c r="G747" s="16">
        <f t="shared" si="52"/>
        <v>0.50835560928906254</v>
      </c>
      <c r="H747" s="16">
        <f t="shared" si="53"/>
        <v>1.6096900748066434</v>
      </c>
      <c r="J747" s="16">
        <f>VLOOKUP($C747,'Growth rate'!$B$3:$T$93,3,FALSE)*VLOOKUP($E747,BY_RES_Demand_Drivers!$A$5:$I$100,7,FALSE)</f>
        <v>20.012253664113466</v>
      </c>
      <c r="K747" s="16">
        <f>VLOOKUP($C747,'Growth rate'!$B$3:$T$93,3,FALSE)*VLOOKUP($E747,BY_RES_Demand_Drivers!$A$5:$I$100,8,FALSE)</f>
        <v>0.50835560928906254</v>
      </c>
      <c r="L747" s="16">
        <f>VLOOKUP($C747,'Growth rate'!$B$3:$T$93,3,FALSE)*VLOOKUP($E747,BY_RES_Demand_Drivers!$A$5:$I$100,9,FALSE)</f>
        <v>1.6096900748066434</v>
      </c>
      <c r="M747" s="49">
        <f t="shared" si="54"/>
        <v>1</v>
      </c>
    </row>
    <row r="748" spans="2:13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 t="shared" si="51"/>
        <v>18.299204750465353</v>
      </c>
      <c r="G748" s="16">
        <f t="shared" si="52"/>
        <v>0.46484036913391874</v>
      </c>
      <c r="H748" s="16">
        <f t="shared" si="53"/>
        <v>1.4719006044031948</v>
      </c>
      <c r="J748" s="16">
        <f>VLOOKUP($C748,'Growth rate'!$B$3:$T$93,3,FALSE)*VLOOKUP($E748,BY_RES_Demand_Drivers!$A$5:$I$100,7,FALSE)</f>
        <v>20.33244972273928</v>
      </c>
      <c r="K748" s="16">
        <f>VLOOKUP($C748,'Growth rate'!$B$3:$T$93,3,FALSE)*VLOOKUP($E748,BY_RES_Demand_Drivers!$A$5:$I$100,8,FALSE)</f>
        <v>0.51648929903768748</v>
      </c>
      <c r="L748" s="16">
        <f>VLOOKUP($C748,'Growth rate'!$B$3:$T$93,3,FALSE)*VLOOKUP($E748,BY_RES_Demand_Drivers!$A$5:$I$100,9,FALSE)</f>
        <v>1.6354451160035497</v>
      </c>
      <c r="M748" s="49">
        <f>M666</f>
        <v>0.9</v>
      </c>
    </row>
    <row r="749" spans="2:13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 t="shared" si="51"/>
        <v>18.385414337289767</v>
      </c>
      <c r="G749" s="16">
        <f t="shared" si="52"/>
        <v>0.46703028376183858</v>
      </c>
      <c r="H749" s="16">
        <f t="shared" si="53"/>
        <v>1.4788348916950496</v>
      </c>
      <c r="J749" s="16">
        <f>VLOOKUP($C749,'Growth rate'!$B$3:$T$93,3,FALSE)*VLOOKUP($E749,BY_RES_Demand_Drivers!$A$5:$I$100,7,FALSE)</f>
        <v>20.657768918303109</v>
      </c>
      <c r="K749" s="16">
        <f>VLOOKUP($C749,'Growth rate'!$B$3:$T$93,3,FALSE)*VLOOKUP($E749,BY_RES_Demand_Drivers!$A$5:$I$100,8,FALSE)</f>
        <v>0.52475312782229055</v>
      </c>
      <c r="L749" s="16">
        <f>VLOOKUP($C749,'Growth rate'!$B$3:$T$93,3,FALSE)*VLOOKUP($E749,BY_RES_Demand_Drivers!$A$5:$I$100,9,FALSE)</f>
        <v>1.6616122378596063</v>
      </c>
      <c r="M749" s="49">
        <f t="shared" ref="M749:M812" si="55">M667</f>
        <v>0.89</v>
      </c>
    </row>
    <row r="750" spans="2:13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 t="shared" si="51"/>
        <v>18.469698034476441</v>
      </c>
      <c r="G750" s="16">
        <f t="shared" si="52"/>
        <v>0.46917127652335355</v>
      </c>
      <c r="H750" s="16">
        <f t="shared" si="53"/>
        <v>1.485614269625517</v>
      </c>
      <c r="J750" s="16">
        <f>VLOOKUP($C750,'Growth rate'!$B$3:$T$93,3,FALSE)*VLOOKUP($E750,BY_RES_Demand_Drivers!$A$5:$I$100,7,FALSE)</f>
        <v>20.988293220995956</v>
      </c>
      <c r="K750" s="16">
        <f>VLOOKUP($C750,'Growth rate'!$B$3:$T$93,3,FALSE)*VLOOKUP($E750,BY_RES_Demand_Drivers!$A$5:$I$100,8,FALSE)</f>
        <v>0.5331491778674472</v>
      </c>
      <c r="L750" s="16">
        <f>VLOOKUP($C750,'Growth rate'!$B$3:$T$93,3,FALSE)*VLOOKUP($E750,BY_RES_Demand_Drivers!$A$5:$I$100,9,FALSE)</f>
        <v>1.6881980336653601</v>
      </c>
      <c r="M750" s="49">
        <f t="shared" si="55"/>
        <v>0.88</v>
      </c>
    </row>
    <row r="751" spans="2:13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 t="shared" si="51"/>
        <v>18.551972143902749</v>
      </c>
      <c r="G751" s="16">
        <f t="shared" si="52"/>
        <v>0.47126122130059389</v>
      </c>
      <c r="H751" s="16">
        <f t="shared" si="53"/>
        <v>1.4922320059174852</v>
      </c>
      <c r="J751" s="16">
        <f>VLOOKUP($C751,'Growth rate'!$B$3:$T$93,3,FALSE)*VLOOKUP($E751,BY_RES_Demand_Drivers!$A$5:$I$100,7,FALSE)</f>
        <v>21.324105912531895</v>
      </c>
      <c r="K751" s="16">
        <f>VLOOKUP($C751,'Growth rate'!$B$3:$T$93,3,FALSE)*VLOOKUP($E751,BY_RES_Demand_Drivers!$A$5:$I$100,8,FALSE)</f>
        <v>0.54167956471332634</v>
      </c>
      <c r="L751" s="16">
        <f>VLOOKUP($C751,'Growth rate'!$B$3:$T$93,3,FALSE)*VLOOKUP($E751,BY_RES_Demand_Drivers!$A$5:$I$100,9,FALSE)</f>
        <v>1.715209202204006</v>
      </c>
      <c r="M751" s="49">
        <f t="shared" si="55"/>
        <v>0.87</v>
      </c>
    </row>
    <row r="752" spans="2:13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 t="shared" si="51"/>
        <v>18.63215078213387</v>
      </c>
      <c r="G752" s="16">
        <f t="shared" si="52"/>
        <v>0.47329793646391605</v>
      </c>
      <c r="H752" s="16">
        <f t="shared" si="53"/>
        <v>1.4986811925177723</v>
      </c>
      <c r="J752" s="16">
        <f>VLOOKUP($C752,'Growth rate'!$B$3:$T$93,3,FALSE)*VLOOKUP($E752,BY_RES_Demand_Drivers!$A$5:$I$100,7,FALSE)</f>
        <v>21.665291607132406</v>
      </c>
      <c r="K752" s="16">
        <f>VLOOKUP($C752,'Growth rate'!$B$3:$T$93,3,FALSE)*VLOOKUP($E752,BY_RES_Demand_Drivers!$A$5:$I$100,8,FALSE)</f>
        <v>0.55034643774873959</v>
      </c>
      <c r="L752" s="16">
        <f>VLOOKUP($C752,'Growth rate'!$B$3:$T$93,3,FALSE)*VLOOKUP($E752,BY_RES_Demand_Drivers!$A$5:$I$100,9,FALSE)</f>
        <v>1.7426525494392702</v>
      </c>
      <c r="M752" s="49">
        <f t="shared" si="55"/>
        <v>0.86</v>
      </c>
    </row>
    <row r="753" spans="2:13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 t="shared" si="51"/>
        <v>18.710145831919544</v>
      </c>
      <c r="G753" s="16">
        <f t="shared" si="52"/>
        <v>0.47527918363981153</v>
      </c>
      <c r="H753" s="16">
        <f t="shared" si="53"/>
        <v>1.5049547416957536</v>
      </c>
      <c r="J753" s="16">
        <f>VLOOKUP($C753,'Growth rate'!$B$3:$T$93,3,FALSE)*VLOOKUP($E753,BY_RES_Demand_Drivers!$A$5:$I$100,7,FALSE)</f>
        <v>22.011936272846523</v>
      </c>
      <c r="K753" s="16">
        <f>VLOOKUP($C753,'Growth rate'!$B$3:$T$93,3,FALSE)*VLOOKUP($E753,BY_RES_Demand_Drivers!$A$5:$I$100,8,FALSE)</f>
        <v>0.55915198075271944</v>
      </c>
      <c r="L753" s="16">
        <f>VLOOKUP($C753,'Growth rate'!$B$3:$T$93,3,FALSE)*VLOOKUP($E753,BY_RES_Demand_Drivers!$A$5:$I$100,9,FALSE)</f>
        <v>1.7705349902302985</v>
      </c>
      <c r="M753" s="49">
        <f t="shared" si="55"/>
        <v>0.85</v>
      </c>
    </row>
    <row r="754" spans="2:13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 t="shared" si="51"/>
        <v>18.729956574565108</v>
      </c>
      <c r="G754" s="16">
        <f t="shared" si="52"/>
        <v>0.47578242042248892</v>
      </c>
      <c r="H754" s="16">
        <f t="shared" si="53"/>
        <v>1.5065482231869609</v>
      </c>
      <c r="J754" s="16">
        <f>VLOOKUP($C754,'Growth rate'!$B$3:$T$93,3,FALSE)*VLOOKUP($E754,BY_RES_Demand_Drivers!$A$5:$I$100,7,FALSE)</f>
        <v>22.364127253212068</v>
      </c>
      <c r="K754" s="16">
        <f>VLOOKUP($C754,'Growth rate'!$B$3:$T$93,3,FALSE)*VLOOKUP($E754,BY_RES_Demand_Drivers!$A$5:$I$100,8,FALSE)</f>
        <v>0.56809841244476289</v>
      </c>
      <c r="L754" s="16">
        <f>VLOOKUP($C754,'Growth rate'!$B$3:$T$93,3,FALSE)*VLOOKUP($E754,BY_RES_Demand_Drivers!$A$5:$I$100,9,FALSE)</f>
        <v>1.7988635500739831</v>
      </c>
      <c r="M754" s="49">
        <f t="shared" si="55"/>
        <v>0.83750000000000002</v>
      </c>
    </row>
    <row r="755" spans="2:13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 t="shared" si="51"/>
        <v>18.745611463642355</v>
      </c>
      <c r="G755" s="16">
        <f t="shared" si="52"/>
        <v>0.47618008931120021</v>
      </c>
      <c r="H755" s="16">
        <f t="shared" si="53"/>
        <v>1.5078074276720126</v>
      </c>
      <c r="J755" s="16">
        <f>VLOOKUP($C755,'Growth rate'!$B$3:$T$93,3,FALSE)*VLOOKUP($E755,BY_RES_Demand_Drivers!$A$5:$I$100,7,FALSE)</f>
        <v>22.72195328926346</v>
      </c>
      <c r="K755" s="16">
        <f>VLOOKUP($C755,'Growth rate'!$B$3:$T$93,3,FALSE)*VLOOKUP($E755,BY_RES_Demand_Drivers!$A$5:$I$100,8,FALSE)</f>
        <v>0.57718798704387908</v>
      </c>
      <c r="L755" s="16">
        <f>VLOOKUP($C755,'Growth rate'!$B$3:$T$93,3,FALSE)*VLOOKUP($E755,BY_RES_Demand_Drivers!$A$5:$I$100,9,FALSE)</f>
        <v>1.8276453668751669</v>
      </c>
      <c r="M755" s="49">
        <f t="shared" si="55"/>
        <v>0.82499999999999996</v>
      </c>
    </row>
    <row r="756" spans="2:13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 t="shared" si="51"/>
        <v>18.756972440286983</v>
      </c>
      <c r="G756" s="16">
        <f t="shared" si="52"/>
        <v>0.47646868330472214</v>
      </c>
      <c r="H756" s="16">
        <f t="shared" si="53"/>
        <v>1.5087212503554501</v>
      </c>
      <c r="J756" s="16">
        <f>VLOOKUP($C756,'Growth rate'!$B$3:$T$93,3,FALSE)*VLOOKUP($E756,BY_RES_Demand_Drivers!$A$5:$I$100,7,FALSE)</f>
        <v>23.085504541891673</v>
      </c>
      <c r="K756" s="16">
        <f>VLOOKUP($C756,'Growth rate'!$B$3:$T$93,3,FALSE)*VLOOKUP($E756,BY_RES_Demand_Drivers!$A$5:$I$100,8,FALSE)</f>
        <v>0.58642299483658111</v>
      </c>
      <c r="L756" s="16">
        <f>VLOOKUP($C756,'Growth rate'!$B$3:$T$93,3,FALSE)*VLOOKUP($E756,BY_RES_Demand_Drivers!$A$5:$I$100,9,FALSE)</f>
        <v>1.8568876927451694</v>
      </c>
      <c r="M756" s="49">
        <f t="shared" si="55"/>
        <v>0.8125</v>
      </c>
    </row>
    <row r="757" spans="2:13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 t="shared" si="51"/>
        <v>18.763898091649551</v>
      </c>
      <c r="G757" s="16">
        <f t="shared" si="52"/>
        <v>0.47664461020317311</v>
      </c>
      <c r="H757" s="16">
        <f t="shared" si="53"/>
        <v>1.5092783166632737</v>
      </c>
      <c r="J757" s="16">
        <f>VLOOKUP($C757,'Growth rate'!$B$3:$T$93,3,FALSE)*VLOOKUP($E757,BY_RES_Demand_Drivers!$A$5:$I$100,7,FALSE)</f>
        <v>23.454872614561943</v>
      </c>
      <c r="K757" s="16">
        <f>VLOOKUP($C757,'Growth rate'!$B$3:$T$93,3,FALSE)*VLOOKUP($E757,BY_RES_Demand_Drivers!$A$5:$I$100,8,FALSE)</f>
        <v>0.59580576275396646</v>
      </c>
      <c r="L757" s="16">
        <f>VLOOKUP($C757,'Growth rate'!$B$3:$T$93,3,FALSE)*VLOOKUP($E757,BY_RES_Demand_Drivers!$A$5:$I$100,9,FALSE)</f>
        <v>1.8865978958290923</v>
      </c>
      <c r="M757" s="49">
        <f t="shared" si="55"/>
        <v>0.79999999999999993</v>
      </c>
    </row>
    <row r="758" spans="2:13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 t="shared" si="51"/>
        <v>18.766243578911009</v>
      </c>
      <c r="G758" s="16">
        <f t="shared" si="52"/>
        <v>0.47670419077944859</v>
      </c>
      <c r="H758" s="16">
        <f t="shared" si="53"/>
        <v>1.5094669764528565</v>
      </c>
      <c r="J758" s="16">
        <f>VLOOKUP($C758,'Growth rate'!$B$3:$T$93,3,FALSE)*VLOOKUP($E758,BY_RES_Demand_Drivers!$A$5:$I$100,7,FALSE)</f>
        <v>23.830150576394932</v>
      </c>
      <c r="K758" s="16">
        <f>VLOOKUP($C758,'Growth rate'!$B$3:$T$93,3,FALSE)*VLOOKUP($E758,BY_RES_Demand_Drivers!$A$5:$I$100,8,FALSE)</f>
        <v>0.60533865495802996</v>
      </c>
      <c r="L758" s="16">
        <f>VLOOKUP($C758,'Growth rate'!$B$3:$T$93,3,FALSE)*VLOOKUP($E758,BY_RES_Demand_Drivers!$A$5:$I$100,9,FALSE)</f>
        <v>1.9167834621623576</v>
      </c>
      <c r="M758" s="49">
        <f t="shared" si="55"/>
        <v>0.78749999999999998</v>
      </c>
    </row>
    <row r="759" spans="2:13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 t="shared" si="51"/>
        <v>18.76386056385337</v>
      </c>
      <c r="G759" s="16">
        <f t="shared" si="52"/>
        <v>0.47664365691395272</v>
      </c>
      <c r="H759" s="16">
        <f t="shared" si="53"/>
        <v>1.5092752981066404</v>
      </c>
      <c r="J759" s="16">
        <f>VLOOKUP($C759,'Growth rate'!$B$3:$T$93,3,FALSE)*VLOOKUP($E759,BY_RES_Demand_Drivers!$A$5:$I$100,7,FALSE)</f>
        <v>24.211432985617254</v>
      </c>
      <c r="K759" s="16">
        <f>VLOOKUP($C759,'Growth rate'!$B$3:$T$93,3,FALSE)*VLOOKUP($E759,BY_RES_Demand_Drivers!$A$5:$I$100,8,FALSE)</f>
        <v>0.61502407343735843</v>
      </c>
      <c r="L759" s="16">
        <f>VLOOKUP($C759,'Growth rate'!$B$3:$T$93,3,FALSE)*VLOOKUP($E759,BY_RES_Demand_Drivers!$A$5:$I$100,9,FALSE)</f>
        <v>1.9474519975569555</v>
      </c>
      <c r="M759" s="49">
        <f t="shared" si="55"/>
        <v>0.77499999999999991</v>
      </c>
    </row>
    <row r="760" spans="2:13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 t="shared" si="51"/>
        <v>18.756597133957683</v>
      </c>
      <c r="G760" s="16">
        <f t="shared" si="52"/>
        <v>0.47645914969192155</v>
      </c>
      <c r="H760" s="16">
        <f t="shared" si="53"/>
        <v>1.5086910625073733</v>
      </c>
      <c r="J760" s="16">
        <f>VLOOKUP($C760,'Growth rate'!$B$3:$T$93,3,FALSE)*VLOOKUP($E760,BY_RES_Demand_Drivers!$A$5:$I$100,7,FALSE)</f>
        <v>24.598815913387128</v>
      </c>
      <c r="K760" s="16">
        <f>VLOOKUP($C760,'Growth rate'!$B$3:$T$93,3,FALSE)*VLOOKUP($E760,BY_RES_Demand_Drivers!$A$5:$I$100,8,FALSE)</f>
        <v>0.62486445861235618</v>
      </c>
      <c r="L760" s="16">
        <f>VLOOKUP($C760,'Growth rate'!$B$3:$T$93,3,FALSE)*VLOOKUP($E760,BY_RES_Demand_Drivers!$A$5:$I$100,9,FALSE)</f>
        <v>1.9786112295178668</v>
      </c>
      <c r="M760" s="49">
        <f t="shared" si="55"/>
        <v>0.76249999999999996</v>
      </c>
    </row>
    <row r="761" spans="2:13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 t="shared" si="51"/>
        <v>18.744297726000994</v>
      </c>
      <c r="G761" s="16">
        <f t="shared" si="52"/>
        <v>0.47614671746261544</v>
      </c>
      <c r="H761" s="16">
        <f t="shared" si="53"/>
        <v>1.5077017568926145</v>
      </c>
      <c r="J761" s="16">
        <f>VLOOKUP($C761,'Growth rate'!$B$3:$T$93,3,FALSE)*VLOOKUP($E761,BY_RES_Demand_Drivers!$A$5:$I$100,7,FALSE)</f>
        <v>24.992396968001323</v>
      </c>
      <c r="K761" s="16">
        <f>VLOOKUP($C761,'Growth rate'!$B$3:$T$93,3,FALSE)*VLOOKUP($E761,BY_RES_Demand_Drivers!$A$5:$I$100,8,FALSE)</f>
        <v>0.63486228995015392</v>
      </c>
      <c r="L761" s="16">
        <f>VLOOKUP($C761,'Growth rate'!$B$3:$T$93,3,FALSE)*VLOOKUP($E761,BY_RES_Demand_Drivers!$A$5:$I$100,9,FALSE)</f>
        <v>2.0102690091901527</v>
      </c>
      <c r="M761" s="49">
        <f t="shared" si="55"/>
        <v>0.75</v>
      </c>
    </row>
    <row r="762" spans="2:13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 t="shared" si="51"/>
        <v>18.72680304812339</v>
      </c>
      <c r="G762" s="16">
        <f t="shared" si="52"/>
        <v>0.47570231385965028</v>
      </c>
      <c r="H762" s="16">
        <f t="shared" si="53"/>
        <v>1.5062945685861813</v>
      </c>
      <c r="J762" s="16">
        <f>VLOOKUP($C762,'Growth rate'!$B$3:$T$93,3,FALSE)*VLOOKUP($E762,BY_RES_Demand_Drivers!$A$5:$I$100,7,FALSE)</f>
        <v>25.392275319489343</v>
      </c>
      <c r="K762" s="16">
        <f>VLOOKUP($C762,'Growth rate'!$B$3:$T$93,3,FALSE)*VLOOKUP($E762,BY_RES_Demand_Drivers!$A$5:$I$100,8,FALSE)</f>
        <v>0.64502008658935639</v>
      </c>
      <c r="L762" s="16">
        <f>VLOOKUP($C762,'Growth rate'!$B$3:$T$93,3,FALSE)*VLOOKUP($E762,BY_RES_Demand_Drivers!$A$5:$I$100,9,FALSE)</f>
        <v>2.0424333133371952</v>
      </c>
      <c r="M762" s="49">
        <f t="shared" si="55"/>
        <v>0.73749999999999993</v>
      </c>
    </row>
    <row r="763" spans="2:13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 t="shared" si="51"/>
        <v>18.703950000335851</v>
      </c>
      <c r="G763" s="16">
        <f t="shared" si="52"/>
        <v>0.47512179578171981</v>
      </c>
      <c r="H763" s="16">
        <f t="shared" si="53"/>
        <v>1.5044563786041778</v>
      </c>
      <c r="J763" s="16">
        <f>VLOOKUP($C763,'Growth rate'!$B$3:$T$93,3,FALSE)*VLOOKUP($E763,BY_RES_Demand_Drivers!$A$5:$I$100,7,FALSE)</f>
        <v>25.798551724601175</v>
      </c>
      <c r="K763" s="16">
        <f>VLOOKUP($C763,'Growth rate'!$B$3:$T$93,3,FALSE)*VLOOKUP($E763,BY_RES_Demand_Drivers!$A$5:$I$100,8,FALSE)</f>
        <v>0.65534040797478599</v>
      </c>
      <c r="L763" s="16">
        <f>VLOOKUP($C763,'Growth rate'!$B$3:$T$93,3,FALSE)*VLOOKUP($E763,BY_RES_Demand_Drivers!$A$5:$I$100,9,FALSE)</f>
        <v>2.07511224635059</v>
      </c>
      <c r="M763" s="49">
        <f t="shared" si="55"/>
        <v>0.72499999999999998</v>
      </c>
    </row>
    <row r="764" spans="2:13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 t="shared" si="51"/>
        <v>18.675571593438789</v>
      </c>
      <c r="G764" s="16">
        <f t="shared" si="52"/>
        <v>0.47440092133294759</v>
      </c>
      <c r="H764" s="16">
        <f t="shared" si="53"/>
        <v>1.502173755133192</v>
      </c>
      <c r="J764" s="16">
        <f>VLOOKUP($C764,'Growth rate'!$B$3:$T$93,3,FALSE)*VLOOKUP($E764,BY_RES_Demand_Drivers!$A$5:$I$100,7,FALSE)</f>
        <v>26.211328552194793</v>
      </c>
      <c r="K764" s="16">
        <f>VLOOKUP($C764,'Growth rate'!$B$3:$T$93,3,FALSE)*VLOOKUP($E764,BY_RES_Demand_Drivers!$A$5:$I$100,8,FALSE)</f>
        <v>0.66582585450238263</v>
      </c>
      <c r="L764" s="16">
        <f>VLOOKUP($C764,'Growth rate'!$B$3:$T$93,3,FALSE)*VLOOKUP($E764,BY_RES_Demand_Drivers!$A$5:$I$100,9,FALSE)</f>
        <v>2.1083140422921995</v>
      </c>
      <c r="M764" s="49">
        <f t="shared" si="55"/>
        <v>0.71249999999999991</v>
      </c>
    </row>
    <row r="765" spans="2:13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 t="shared" si="51"/>
        <v>18.641496866320939</v>
      </c>
      <c r="G765" s="16">
        <f t="shared" si="52"/>
        <v>0.47353534772209455</v>
      </c>
      <c r="H765" s="16">
        <f t="shared" si="53"/>
        <v>1.4994329468782126</v>
      </c>
      <c r="J765" s="16">
        <f>VLOOKUP($C765,'Growth rate'!$B$3:$T$93,3,FALSE)*VLOOKUP($E765,BY_RES_Demand_Drivers!$A$5:$I$100,7,FALSE)</f>
        <v>26.630709809029913</v>
      </c>
      <c r="K765" s="16">
        <f>VLOOKUP($C765,'Growth rate'!$B$3:$T$93,3,FALSE)*VLOOKUP($E765,BY_RES_Demand_Drivers!$A$5:$I$100,8,FALSE)</f>
        <v>0.67647906817442083</v>
      </c>
      <c r="L765" s="16">
        <f>VLOOKUP($C765,'Growth rate'!$B$3:$T$93,3,FALSE)*VLOOKUP($E765,BY_RES_Demand_Drivers!$A$5:$I$100,9,FALSE)</f>
        <v>2.1420470669688751</v>
      </c>
      <c r="M765" s="49">
        <f t="shared" si="55"/>
        <v>0.7</v>
      </c>
    </row>
    <row r="766" spans="2:13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 t="shared" si="51"/>
        <v>18.601550801607395</v>
      </c>
      <c r="G766" s="16">
        <f t="shared" si="52"/>
        <v>0.472520629119833</v>
      </c>
      <c r="H766" s="16">
        <f t="shared" si="53"/>
        <v>1.4962198762777594</v>
      </c>
      <c r="J766" s="16">
        <f>VLOOKUP($C766,'Growth rate'!$B$3:$T$93,3,FALSE)*VLOOKUP($E766,BY_RES_Demand_Drivers!$A$5:$I$100,7,FALSE)</f>
        <v>27.056801165974392</v>
      </c>
      <c r="K766" s="16">
        <f>VLOOKUP($C766,'Growth rate'!$B$3:$T$93,3,FALSE)*VLOOKUP($E766,BY_RES_Demand_Drivers!$A$5:$I$100,8,FALSE)</f>
        <v>0.68730273326521163</v>
      </c>
      <c r="L766" s="16">
        <f>VLOOKUP($C766,'Growth rate'!$B$3:$T$93,3,FALSE)*VLOOKUP($E766,BY_RES_Demand_Drivers!$A$5:$I$100,9,FALSE)</f>
        <v>2.1763198200403773</v>
      </c>
      <c r="M766" s="49">
        <f t="shared" si="55"/>
        <v>0.6875</v>
      </c>
    </row>
    <row r="767" spans="2:13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 t="shared" si="51"/>
        <v>18.555554239625238</v>
      </c>
      <c r="G767" s="16">
        <f t="shared" si="52"/>
        <v>0.47135221447328213</v>
      </c>
      <c r="H767" s="16">
        <f t="shared" si="53"/>
        <v>1.4925201325836905</v>
      </c>
      <c r="J767" s="16">
        <f>VLOOKUP($C767,'Growth rate'!$B$3:$T$93,3,FALSE)*VLOOKUP($E767,BY_RES_Demand_Drivers!$A$5:$I$100,7,FALSE)</f>
        <v>27.489709984629986</v>
      </c>
      <c r="K767" s="16">
        <f>VLOOKUP($C767,'Growth rate'!$B$3:$T$93,3,FALSE)*VLOOKUP($E767,BY_RES_Demand_Drivers!$A$5:$I$100,8,FALSE)</f>
        <v>0.69829957699745504</v>
      </c>
      <c r="L767" s="16">
        <f>VLOOKUP($C767,'Growth rate'!$B$3:$T$93,3,FALSE)*VLOOKUP($E767,BY_RES_Demand_Drivers!$A$5:$I$100,9,FALSE)</f>
        <v>2.2111409371610233</v>
      </c>
      <c r="M767" s="49">
        <f t="shared" si="55"/>
        <v>0.67499999999999993</v>
      </c>
    </row>
    <row r="768" spans="2:13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 t="shared" si="51"/>
        <v>18.503323790654441</v>
      </c>
      <c r="G768" s="16">
        <f t="shared" si="52"/>
        <v>0.47002544527698698</v>
      </c>
      <c r="H768" s="16">
        <f t="shared" si="53"/>
        <v>1.488318964803085</v>
      </c>
      <c r="J768" s="16">
        <f>VLOOKUP($C768,'Growth rate'!$B$3:$T$93,3,FALSE)*VLOOKUP($E768,BY_RES_Demand_Drivers!$A$5:$I$100,7,FALSE)</f>
        <v>27.929545344384064</v>
      </c>
      <c r="K768" s="16">
        <f>VLOOKUP($C768,'Growth rate'!$B$3:$T$93,3,FALSE)*VLOOKUP($E768,BY_RES_Demand_Drivers!$A$5:$I$100,8,FALSE)</f>
        <v>0.70947237022941434</v>
      </c>
      <c r="L768" s="16">
        <f>VLOOKUP($C768,'Growth rate'!$B$3:$T$93,3,FALSE)*VLOOKUP($E768,BY_RES_Demand_Drivers!$A$5:$I$100,9,FALSE)</f>
        <v>2.2465191921556</v>
      </c>
      <c r="M768" s="49">
        <f t="shared" si="55"/>
        <v>0.66249999999999998</v>
      </c>
    </row>
    <row r="769" spans="2:13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 t="shared" si="51"/>
        <v>18.444671745431233</v>
      </c>
      <c r="G769" s="16">
        <f t="shared" si="52"/>
        <v>0.46853555329950519</v>
      </c>
      <c r="H769" s="16">
        <f t="shared" si="53"/>
        <v>1.4836012744995581</v>
      </c>
      <c r="J769" s="16">
        <f>VLOOKUP($C769,'Growth rate'!$B$3:$T$93,3,FALSE)*VLOOKUP($E769,BY_RES_Demand_Drivers!$A$5:$I$100,7,FALSE)</f>
        <v>28.376418069894211</v>
      </c>
      <c r="K769" s="16">
        <f>VLOOKUP($C769,'Growth rate'!$B$3:$T$93,3,FALSE)*VLOOKUP($E769,BY_RES_Demand_Drivers!$A$5:$I$100,8,FALSE)</f>
        <v>0.72082392815308505</v>
      </c>
      <c r="L769" s="16">
        <f>VLOOKUP($C769,'Growth rate'!$B$3:$T$93,3,FALSE)*VLOOKUP($E769,BY_RES_Demand_Drivers!$A$5:$I$100,9,FALSE)</f>
        <v>2.2824634992300896</v>
      </c>
      <c r="M769" s="49">
        <f t="shared" si="55"/>
        <v>0.64999999999999991</v>
      </c>
    </row>
    <row r="770" spans="2:13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 t="shared" si="51"/>
        <v>18.37940598387048</v>
      </c>
      <c r="G770" s="16">
        <f t="shared" si="52"/>
        <v>0.46687765826475314</v>
      </c>
      <c r="H770" s="16">
        <f t="shared" si="53"/>
        <v>1.4783516084513288</v>
      </c>
      <c r="J770" s="16">
        <f>VLOOKUP($C770,'Growth rate'!$B$3:$T$93,3,FALSE)*VLOOKUP($E770,BY_RES_Demand_Drivers!$A$5:$I$100,7,FALSE)</f>
        <v>28.830440759012522</v>
      </c>
      <c r="K770" s="16">
        <f>VLOOKUP($C770,'Growth rate'!$B$3:$T$93,3,FALSE)*VLOOKUP($E770,BY_RES_Demand_Drivers!$A$5:$I$100,8,FALSE)</f>
        <v>0.7323571110035344</v>
      </c>
      <c r="L770" s="16">
        <f>VLOOKUP($C770,'Growth rate'!$B$3:$T$93,3,FALSE)*VLOOKUP($E770,BY_RES_Demand_Drivers!$A$5:$I$100,9,FALSE)</f>
        <v>2.318982915217771</v>
      </c>
      <c r="M770" s="49">
        <f t="shared" si="55"/>
        <v>0.63749999999999996</v>
      </c>
    </row>
    <row r="771" spans="2:13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 t="shared" si="51"/>
        <v>18.307329881972951</v>
      </c>
      <c r="G771" s="16">
        <f t="shared" si="52"/>
        <v>0.46504676548724433</v>
      </c>
      <c r="H771" s="16">
        <f t="shared" si="53"/>
        <v>1.4725541511632847</v>
      </c>
      <c r="J771" s="16">
        <f>VLOOKUP($C771,'Growth rate'!$B$3:$T$93,3,FALSE)*VLOOKUP($E771,BY_RES_Demand_Drivers!$A$5:$I$100,7,FALSE)</f>
        <v>29.291727811156722</v>
      </c>
      <c r="K771" s="16">
        <f>VLOOKUP($C771,'Growth rate'!$B$3:$T$93,3,FALSE)*VLOOKUP($E771,BY_RES_Demand_Drivers!$A$5:$I$100,8,FALSE)</f>
        <v>0.74407482477959097</v>
      </c>
      <c r="L771" s="16">
        <f>VLOOKUP($C771,'Growth rate'!$B$3:$T$93,3,FALSE)*VLOOKUP($E771,BY_RES_Demand_Drivers!$A$5:$I$100,9,FALSE)</f>
        <v>2.3560866418612556</v>
      </c>
      <c r="M771" s="49">
        <f t="shared" si="55"/>
        <v>0.625</v>
      </c>
    </row>
    <row r="772" spans="2:13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 t="shared" si="51"/>
        <v>18.228242216882826</v>
      </c>
      <c r="G772" s="16">
        <f t="shared" si="52"/>
        <v>0.46303776346033948</v>
      </c>
      <c r="H772" s="16">
        <f t="shared" si="53"/>
        <v>1.4661927172302593</v>
      </c>
      <c r="J772" s="16">
        <f>VLOOKUP($C772,'Growth rate'!$B$3:$T$93,3,FALSE)*VLOOKUP($E772,BY_RES_Demand_Drivers!$A$5:$I$100,7,FALSE)</f>
        <v>29.760395456135232</v>
      </c>
      <c r="K772" s="16">
        <f>VLOOKUP($C772,'Growth rate'!$B$3:$T$93,3,FALSE)*VLOOKUP($E772,BY_RES_Demand_Drivers!$A$5:$I$100,8,FALSE)</f>
        <v>0.75598002197606451</v>
      </c>
      <c r="L772" s="16">
        <f>VLOOKUP($C772,'Growth rate'!$B$3:$T$93,3,FALSE)*VLOOKUP($E772,BY_RES_Demand_Drivers!$A$5:$I$100,9,FALSE)</f>
        <v>2.3937840281310359</v>
      </c>
      <c r="M772" s="49">
        <f t="shared" si="55"/>
        <v>0.61249999999999993</v>
      </c>
    </row>
    <row r="773" spans="2:13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 t="shared" ref="F773:F836" si="56">J773*$M773</f>
        <v>18.141937070060035</v>
      </c>
      <c r="G773" s="16">
        <f t="shared" ref="G773:G836" si="57">K773*$M773</f>
        <v>0.46084542139660889</v>
      </c>
      <c r="H773" s="16">
        <f t="shared" ref="H773:H836" si="58">L773*$M773</f>
        <v>1.4592507435486795</v>
      </c>
      <c r="J773" s="16">
        <f>VLOOKUP($C773,'Growth rate'!$B$3:$T$93,3,FALSE)*VLOOKUP($E773,BY_RES_Demand_Drivers!$A$5:$I$100,7,FALSE)</f>
        <v>30.236561783433395</v>
      </c>
      <c r="K773" s="16">
        <f>VLOOKUP($C773,'Growth rate'!$B$3:$T$93,3,FALSE)*VLOOKUP($E773,BY_RES_Demand_Drivers!$A$5:$I$100,8,FALSE)</f>
        <v>0.76807570232768152</v>
      </c>
      <c r="L773" s="16">
        <f>VLOOKUP($C773,'Growth rate'!$B$3:$T$93,3,FALSE)*VLOOKUP($E773,BY_RES_Demand_Drivers!$A$5:$I$100,9,FALSE)</f>
        <v>2.4320845725811324</v>
      </c>
      <c r="M773" s="49">
        <f t="shared" si="55"/>
        <v>0.6</v>
      </c>
    </row>
    <row r="774" spans="2:13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 t="shared" si="56"/>
        <v>18.432208063180997</v>
      </c>
      <c r="G774" s="16">
        <f t="shared" si="57"/>
        <v>0.46821894813895465</v>
      </c>
      <c r="H774" s="16">
        <f t="shared" si="58"/>
        <v>1.4825987554454583</v>
      </c>
      <c r="J774" s="16">
        <f>VLOOKUP($C774,'Growth rate'!$B$3:$T$93,3,FALSE)*VLOOKUP($E774,BY_RES_Demand_Drivers!$A$5:$I$100,7,FALSE)</f>
        <v>30.72034677196833</v>
      </c>
      <c r="K774" s="16">
        <f>VLOOKUP($C774,'Growth rate'!$B$3:$T$93,3,FALSE)*VLOOKUP($E774,BY_RES_Demand_Drivers!$A$5:$I$100,8,FALSE)</f>
        <v>0.78036491356492443</v>
      </c>
      <c r="L774" s="16">
        <f>VLOOKUP($C774,'Growth rate'!$B$3:$T$93,3,FALSE)*VLOOKUP($E774,BY_RES_Demand_Drivers!$A$5:$I$100,9,FALSE)</f>
        <v>2.4709979257424304</v>
      </c>
      <c r="M774" s="49">
        <f t="shared" si="55"/>
        <v>0.6</v>
      </c>
    </row>
    <row r="775" spans="2:13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 t="shared" si="56"/>
        <v>18.727123392191892</v>
      </c>
      <c r="G775" s="16">
        <f t="shared" si="57"/>
        <v>0.47571045130917788</v>
      </c>
      <c r="H775" s="16">
        <f t="shared" si="58"/>
        <v>1.5063203355325858</v>
      </c>
      <c r="J775" s="16">
        <f>VLOOKUP($C775,'Growth rate'!$B$3:$T$93,3,FALSE)*VLOOKUP($E775,BY_RES_Demand_Drivers!$A$5:$I$100,7,FALSE)</f>
        <v>31.211872320319824</v>
      </c>
      <c r="K775" s="16">
        <f>VLOOKUP($C775,'Growth rate'!$B$3:$T$93,3,FALSE)*VLOOKUP($E775,BY_RES_Demand_Drivers!$A$5:$I$100,8,FALSE)</f>
        <v>0.79285075218196321</v>
      </c>
      <c r="L775" s="16">
        <f>VLOOKUP($C775,'Growth rate'!$B$3:$T$93,3,FALSE)*VLOOKUP($E775,BY_RES_Demand_Drivers!$A$5:$I$100,9,FALSE)</f>
        <v>2.5105338925543097</v>
      </c>
      <c r="M775" s="49">
        <f t="shared" si="55"/>
        <v>0.6</v>
      </c>
    </row>
    <row r="776" spans="2:13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 t="shared" si="56"/>
        <v>19.026757366466963</v>
      </c>
      <c r="G776" s="16">
        <f t="shared" si="57"/>
        <v>0.48332181853012479</v>
      </c>
      <c r="H776" s="16">
        <f t="shared" si="58"/>
        <v>1.5304214609011069</v>
      </c>
      <c r="J776" s="16">
        <f>VLOOKUP($C776,'Growth rate'!$B$3:$T$93,3,FALSE)*VLOOKUP($E776,BY_RES_Demand_Drivers!$A$5:$I$100,7,FALSE)</f>
        <v>31.711262277444941</v>
      </c>
      <c r="K776" s="16">
        <f>VLOOKUP($C776,'Growth rate'!$B$3:$T$93,3,FALSE)*VLOOKUP($E776,BY_RES_Demand_Drivers!$A$5:$I$100,8,FALSE)</f>
        <v>0.80553636421687469</v>
      </c>
      <c r="L776" s="16">
        <f>VLOOKUP($C776,'Growth rate'!$B$3:$T$93,3,FALSE)*VLOOKUP($E776,BY_RES_Demand_Drivers!$A$5:$I$100,9,FALSE)</f>
        <v>2.5507024348351783</v>
      </c>
      <c r="M776" s="49">
        <f t="shared" si="55"/>
        <v>0.6</v>
      </c>
    </row>
    <row r="777" spans="2:13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 t="shared" si="56"/>
        <v>19.331185484330437</v>
      </c>
      <c r="G777" s="16">
        <f t="shared" si="57"/>
        <v>0.49105496762660678</v>
      </c>
      <c r="H777" s="16">
        <f t="shared" si="58"/>
        <v>1.5549082042755247</v>
      </c>
      <c r="J777" s="16">
        <f>VLOOKUP($C777,'Growth rate'!$B$3:$T$93,3,FALSE)*VLOOKUP($E777,BY_RES_Demand_Drivers!$A$5:$I$100,7,FALSE)</f>
        <v>32.21864247388406</v>
      </c>
      <c r="K777" s="16">
        <f>VLOOKUP($C777,'Growth rate'!$B$3:$T$93,3,FALSE)*VLOOKUP($E777,BY_RES_Demand_Drivers!$A$5:$I$100,8,FALSE)</f>
        <v>0.81842494604434468</v>
      </c>
      <c r="L777" s="16">
        <f>VLOOKUP($C777,'Growth rate'!$B$3:$T$93,3,FALSE)*VLOOKUP($E777,BY_RES_Demand_Drivers!$A$5:$I$100,9,FALSE)</f>
        <v>2.5915136737925413</v>
      </c>
      <c r="M777" s="49">
        <f t="shared" si="55"/>
        <v>0.6</v>
      </c>
    </row>
    <row r="778" spans="2:13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 t="shared" si="56"/>
        <v>19.640484452079722</v>
      </c>
      <c r="G778" s="16">
        <f t="shared" si="57"/>
        <v>0.49891184710863246</v>
      </c>
      <c r="H778" s="16">
        <f t="shared" si="58"/>
        <v>1.579786735543933</v>
      </c>
      <c r="J778" s="16">
        <f>VLOOKUP($C778,'Growth rate'!$B$3:$T$93,3,FALSE)*VLOOKUP($E778,BY_RES_Demand_Drivers!$A$5:$I$100,7,FALSE)</f>
        <v>32.734140753466207</v>
      </c>
      <c r="K778" s="16">
        <f>VLOOKUP($C778,'Growth rate'!$B$3:$T$93,3,FALSE)*VLOOKUP($E778,BY_RES_Demand_Drivers!$A$5:$I$100,8,FALSE)</f>
        <v>0.83151974518105409</v>
      </c>
      <c r="L778" s="16">
        <f>VLOOKUP($C778,'Growth rate'!$B$3:$T$93,3,FALSE)*VLOOKUP($E778,BY_RES_Demand_Drivers!$A$5:$I$100,9,FALSE)</f>
        <v>2.6329778925732219</v>
      </c>
      <c r="M778" s="49">
        <f t="shared" si="55"/>
        <v>0.6</v>
      </c>
    </row>
    <row r="779" spans="2:13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 t="shared" si="56"/>
        <v>19.954732203313</v>
      </c>
      <c r="G779" s="16">
        <f t="shared" si="57"/>
        <v>0.50689443666237055</v>
      </c>
      <c r="H779" s="16">
        <f t="shared" si="58"/>
        <v>1.6050633233126359</v>
      </c>
      <c r="J779" s="16">
        <f>VLOOKUP($C779,'Growth rate'!$B$3:$T$93,3,FALSE)*VLOOKUP($E779,BY_RES_Demand_Drivers!$A$5:$I$100,7,FALSE)</f>
        <v>33.257887005521667</v>
      </c>
      <c r="K779" s="16">
        <f>VLOOKUP($C779,'Growth rate'!$B$3:$T$93,3,FALSE)*VLOOKUP($E779,BY_RES_Demand_Drivers!$A$5:$I$100,8,FALSE)</f>
        <v>0.84482406110395103</v>
      </c>
      <c r="L779" s="16">
        <f>VLOOKUP($C779,'Growth rate'!$B$3:$T$93,3,FALSE)*VLOOKUP($E779,BY_RES_Demand_Drivers!$A$5:$I$100,9,FALSE)</f>
        <v>2.6751055388543934</v>
      </c>
      <c r="M779" s="49">
        <f t="shared" si="55"/>
        <v>0.6</v>
      </c>
    </row>
    <row r="780" spans="2:13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 t="shared" si="56"/>
        <v>20.27400791856601</v>
      </c>
      <c r="G780" s="16">
        <f t="shared" si="57"/>
        <v>0.51500474764896853</v>
      </c>
      <c r="H780" s="16">
        <f t="shared" si="58"/>
        <v>1.6307443364856384</v>
      </c>
      <c r="J780" s="16">
        <f>VLOOKUP($C780,'Growth rate'!$B$3:$T$93,3,FALSE)*VLOOKUP($E780,BY_RES_Demand_Drivers!$A$5:$I$100,7,FALSE)</f>
        <v>33.790013197610016</v>
      </c>
      <c r="K780" s="16">
        <f>VLOOKUP($C780,'Growth rate'!$B$3:$T$93,3,FALSE)*VLOOKUP($E780,BY_RES_Demand_Drivers!$A$5:$I$100,8,FALSE)</f>
        <v>0.85834124608161433</v>
      </c>
      <c r="L780" s="16">
        <f>VLOOKUP($C780,'Growth rate'!$B$3:$T$93,3,FALSE)*VLOOKUP($E780,BY_RES_Demand_Drivers!$A$5:$I$100,9,FALSE)</f>
        <v>2.7179072274760641</v>
      </c>
      <c r="M780" s="49">
        <f t="shared" si="55"/>
        <v>0.6</v>
      </c>
    </row>
    <row r="781" spans="2:13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 t="shared" si="56"/>
        <v>20.598392045263065</v>
      </c>
      <c r="G781" s="16">
        <f t="shared" si="57"/>
        <v>0.52324482361135205</v>
      </c>
      <c r="H781" s="16">
        <f t="shared" si="58"/>
        <v>1.6568362458694086</v>
      </c>
      <c r="J781" s="16">
        <f>VLOOKUP($C781,'Growth rate'!$B$3:$T$93,3,FALSE)*VLOOKUP($E781,BY_RES_Demand_Drivers!$A$5:$I$100,7,FALSE)</f>
        <v>34.330653408771774</v>
      </c>
      <c r="K781" s="16">
        <f>VLOOKUP($C781,'Growth rate'!$B$3:$T$93,3,FALSE)*VLOOKUP($E781,BY_RES_Demand_Drivers!$A$5:$I$100,8,FALSE)</f>
        <v>0.87207470601892012</v>
      </c>
      <c r="L781" s="16">
        <f>VLOOKUP($C781,'Growth rate'!$B$3:$T$93,3,FALSE)*VLOOKUP($E781,BY_RES_Demand_Drivers!$A$5:$I$100,9,FALSE)</f>
        <v>2.761393743115681</v>
      </c>
      <c r="M781" s="49">
        <f t="shared" si="55"/>
        <v>0.6</v>
      </c>
    </row>
    <row r="782" spans="2:13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 t="shared" si="56"/>
        <v>20.927966317987273</v>
      </c>
      <c r="G782" s="16">
        <f t="shared" si="57"/>
        <v>0.53161674078913368</v>
      </c>
      <c r="H782" s="16">
        <f t="shared" si="58"/>
        <v>1.683345625803319</v>
      </c>
      <c r="J782" s="16">
        <f>VLOOKUP($C782,'Growth rate'!$B$3:$T$93,3,FALSE)*VLOOKUP($E782,BY_RES_Demand_Drivers!$A$5:$I$100,7,FALSE)</f>
        <v>34.879943863312121</v>
      </c>
      <c r="K782" s="16">
        <f>VLOOKUP($C782,'Growth rate'!$B$3:$T$93,3,FALSE)*VLOOKUP($E782,BY_RES_Demand_Drivers!$A$5:$I$100,8,FALSE)</f>
        <v>0.88602790131522291</v>
      </c>
      <c r="L782" s="16">
        <f>VLOOKUP($C782,'Growth rate'!$B$3:$T$93,3,FALSE)*VLOOKUP($E782,BY_RES_Demand_Drivers!$A$5:$I$100,9,FALSE)</f>
        <v>2.8055760430055319</v>
      </c>
      <c r="M782" s="49">
        <f t="shared" si="55"/>
        <v>0.6</v>
      </c>
    </row>
    <row r="783" spans="2:13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 t="shared" si="56"/>
        <v>21.262813779075067</v>
      </c>
      <c r="G783" s="16">
        <f t="shared" si="57"/>
        <v>0.54012260864175987</v>
      </c>
      <c r="H783" s="16">
        <f t="shared" si="58"/>
        <v>1.7102791558161721</v>
      </c>
      <c r="J783" s="16">
        <f>VLOOKUP($C783,'Growth rate'!$B$3:$T$93,3,FALSE)*VLOOKUP($E783,BY_RES_Demand_Drivers!$A$5:$I$100,7,FALSE)</f>
        <v>35.438022965125114</v>
      </c>
      <c r="K783" s="16">
        <f>VLOOKUP($C783,'Growth rate'!$B$3:$T$93,3,FALSE)*VLOOKUP($E783,BY_RES_Demand_Drivers!$A$5:$I$100,8,FALSE)</f>
        <v>0.90020434773626645</v>
      </c>
      <c r="L783" s="16">
        <f>VLOOKUP($C783,'Growth rate'!$B$3:$T$93,3,FALSE)*VLOOKUP($E783,BY_RES_Demand_Drivers!$A$5:$I$100,9,FALSE)</f>
        <v>2.8504652596936202</v>
      </c>
      <c r="M783" s="49">
        <f t="shared" si="55"/>
        <v>0.6</v>
      </c>
    </row>
    <row r="784" spans="2:13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 t="shared" si="56"/>
        <v>21.603018799540273</v>
      </c>
      <c r="G784" s="16">
        <f t="shared" si="57"/>
        <v>0.54876457038002802</v>
      </c>
      <c r="H784" s="16">
        <f t="shared" si="58"/>
        <v>1.7376436223092309</v>
      </c>
      <c r="J784" s="16">
        <f>VLOOKUP($C784,'Growth rate'!$B$3:$T$93,3,FALSE)*VLOOKUP($E784,BY_RES_Demand_Drivers!$A$5:$I$100,7,FALSE)</f>
        <v>36.005031332567121</v>
      </c>
      <c r="K784" s="16">
        <f>VLOOKUP($C784,'Growth rate'!$B$3:$T$93,3,FALSE)*VLOOKUP($E784,BY_RES_Demand_Drivers!$A$5:$I$100,8,FALSE)</f>
        <v>0.91460761730004669</v>
      </c>
      <c r="L784" s="16">
        <f>VLOOKUP($C784,'Growth rate'!$B$3:$T$93,3,FALSE)*VLOOKUP($E784,BY_RES_Demand_Drivers!$A$5:$I$100,9,FALSE)</f>
        <v>2.8960727038487182</v>
      </c>
      <c r="M784" s="49">
        <f t="shared" si="55"/>
        <v>0.6</v>
      </c>
    </row>
    <row r="785" spans="2:13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 t="shared" si="56"/>
        <v>21.948667100332916</v>
      </c>
      <c r="G785" s="16">
        <f t="shared" si="57"/>
        <v>0.55754480350610836</v>
      </c>
      <c r="H785" s="16">
        <f t="shared" si="58"/>
        <v>1.7654459202661787</v>
      </c>
      <c r="J785" s="16">
        <f>VLOOKUP($C785,'Growth rate'!$B$3:$T$93,3,FALSE)*VLOOKUP($E785,BY_RES_Demand_Drivers!$A$5:$I$100,7,FALSE)</f>
        <v>36.581111833888194</v>
      </c>
      <c r="K785" s="16">
        <f>VLOOKUP($C785,'Growth rate'!$B$3:$T$93,3,FALSE)*VLOOKUP($E785,BY_RES_Demand_Drivers!$A$5:$I$100,8,FALSE)</f>
        <v>0.92924133917684737</v>
      </c>
      <c r="L785" s="16">
        <f>VLOOKUP($C785,'Growth rate'!$B$3:$T$93,3,FALSE)*VLOOKUP($E785,BY_RES_Demand_Drivers!$A$5:$I$100,9,FALSE)</f>
        <v>2.9424098671102978</v>
      </c>
      <c r="M785" s="49">
        <f t="shared" si="55"/>
        <v>0.6</v>
      </c>
    </row>
    <row r="786" spans="2:13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 t="shared" si="56"/>
        <v>22.299845773938245</v>
      </c>
      <c r="G786" s="16">
        <f t="shared" si="57"/>
        <v>0.56646552036220621</v>
      </c>
      <c r="H786" s="16">
        <f t="shared" si="58"/>
        <v>1.7936930549904375</v>
      </c>
      <c r="J786" s="16">
        <f>VLOOKUP($C786,'Growth rate'!$B$3:$T$93,3,FALSE)*VLOOKUP($E786,BY_RES_Demand_Drivers!$A$5:$I$100,7,FALSE)</f>
        <v>37.166409623230408</v>
      </c>
      <c r="K786" s="16">
        <f>VLOOKUP($C786,'Growth rate'!$B$3:$T$93,3,FALSE)*VLOOKUP($E786,BY_RES_Demand_Drivers!$A$5:$I$100,8,FALSE)</f>
        <v>0.94410920060367698</v>
      </c>
      <c r="L786" s="16">
        <f>VLOOKUP($C786,'Growth rate'!$B$3:$T$93,3,FALSE)*VLOOKUP($E786,BY_RES_Demand_Drivers!$A$5:$I$100,9,FALSE)</f>
        <v>2.9894884249840628</v>
      </c>
      <c r="M786" s="49">
        <f t="shared" si="55"/>
        <v>0.6</v>
      </c>
    </row>
    <row r="787" spans="2:13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 t="shared" si="56"/>
        <v>22.656643306321257</v>
      </c>
      <c r="G787" s="16">
        <f t="shared" si="57"/>
        <v>0.57552896868800152</v>
      </c>
      <c r="H787" s="16">
        <f t="shared" si="58"/>
        <v>1.8223921438702848</v>
      </c>
      <c r="J787" s="16">
        <f>VLOOKUP($C787,'Growth rate'!$B$3:$T$93,3,FALSE)*VLOOKUP($E787,BY_RES_Demand_Drivers!$A$5:$I$100,7,FALSE)</f>
        <v>37.761072177202095</v>
      </c>
      <c r="K787" s="16">
        <f>VLOOKUP($C787,'Growth rate'!$B$3:$T$93,3,FALSE)*VLOOKUP($E787,BY_RES_Demand_Drivers!$A$5:$I$100,8,FALSE)</f>
        <v>0.95921494781333594</v>
      </c>
      <c r="L787" s="16">
        <f>VLOOKUP($C787,'Growth rate'!$B$3:$T$93,3,FALSE)*VLOOKUP($E787,BY_RES_Demand_Drivers!$A$5:$I$100,9,FALSE)</f>
        <v>3.0373202397838082</v>
      </c>
      <c r="M787" s="49">
        <f t="shared" si="55"/>
        <v>0.6</v>
      </c>
    </row>
    <row r="788" spans="2:13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 t="shared" si="56"/>
        <v>23.019149599222398</v>
      </c>
      <c r="G788" s="16">
        <f t="shared" si="57"/>
        <v>0.58473743218700958</v>
      </c>
      <c r="H788" s="16">
        <f t="shared" si="58"/>
        <v>1.8515504181722093</v>
      </c>
      <c r="J788" s="16">
        <f>VLOOKUP($C788,'Growth rate'!$B$3:$T$93,3,FALSE)*VLOOKUP($E788,BY_RES_Demand_Drivers!$A$5:$I$100,7,FALSE)</f>
        <v>38.36524933203733</v>
      </c>
      <c r="K788" s="16">
        <f>VLOOKUP($C788,'Growth rate'!$B$3:$T$93,3,FALSE)*VLOOKUP($E788,BY_RES_Demand_Drivers!$A$5:$I$100,8,FALSE)</f>
        <v>0.97456238697834929</v>
      </c>
      <c r="L788" s="16">
        <f>VLOOKUP($C788,'Growth rate'!$B$3:$T$93,3,FALSE)*VLOOKUP($E788,BY_RES_Demand_Drivers!$A$5:$I$100,9,FALSE)</f>
        <v>3.0859173636203492</v>
      </c>
      <c r="M788" s="49">
        <f t="shared" si="55"/>
        <v>0.6</v>
      </c>
    </row>
    <row r="789" spans="2:13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 t="shared" si="56"/>
        <v>23.387455992809958</v>
      </c>
      <c r="G789" s="16">
        <f t="shared" si="57"/>
        <v>0.59409323110200174</v>
      </c>
      <c r="H789" s="16">
        <f t="shared" si="58"/>
        <v>1.8811752248629647</v>
      </c>
      <c r="J789" s="16">
        <f>VLOOKUP($C789,'Growth rate'!$B$3:$T$93,3,FALSE)*VLOOKUP($E789,BY_RES_Demand_Drivers!$A$5:$I$100,7,FALSE)</f>
        <v>38.979093321349929</v>
      </c>
      <c r="K789" s="16">
        <f>VLOOKUP($C789,'Growth rate'!$B$3:$T$93,3,FALSE)*VLOOKUP($E789,BY_RES_Demand_Drivers!$A$5:$I$100,8,FALSE)</f>
        <v>0.9901553851700029</v>
      </c>
      <c r="L789" s="16">
        <f>VLOOKUP($C789,'Growth rate'!$B$3:$T$93,3,FALSE)*VLOOKUP($E789,BY_RES_Demand_Drivers!$A$5:$I$100,9,FALSE)</f>
        <v>3.1352920414382748</v>
      </c>
      <c r="M789" s="49">
        <f t="shared" si="55"/>
        <v>0.6</v>
      </c>
    </row>
    <row r="790" spans="2:13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 t="shared" si="56"/>
        <v>23.761655288694914</v>
      </c>
      <c r="G790" s="16">
        <f t="shared" si="57"/>
        <v>0.60359872279963367</v>
      </c>
      <c r="H790" s="16">
        <f t="shared" si="58"/>
        <v>1.9112740284607721</v>
      </c>
      <c r="J790" s="16">
        <f>VLOOKUP($C790,'Growth rate'!$B$3:$T$93,3,FALSE)*VLOOKUP($E790,BY_RES_Demand_Drivers!$A$5:$I$100,7,FALSE)</f>
        <v>39.602758814491523</v>
      </c>
      <c r="K790" s="16">
        <f>VLOOKUP($C790,'Growth rate'!$B$3:$T$93,3,FALSE)*VLOOKUP($E790,BY_RES_Demand_Drivers!$A$5:$I$100,8,FALSE)</f>
        <v>1.0059978713327229</v>
      </c>
      <c r="L790" s="16">
        <f>VLOOKUP($C790,'Growth rate'!$B$3:$T$93,3,FALSE)*VLOOKUP($E790,BY_RES_Demand_Drivers!$A$5:$I$100,9,FALSE)</f>
        <v>3.1854567141012868</v>
      </c>
      <c r="M790" s="49">
        <f t="shared" si="55"/>
        <v>0.6</v>
      </c>
    </row>
    <row r="791" spans="2:13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 t="shared" si="56"/>
        <v>24.141841773314031</v>
      </c>
      <c r="G791" s="16">
        <f t="shared" si="57"/>
        <v>0.61325630236442785</v>
      </c>
      <c r="H791" s="16">
        <f t="shared" si="58"/>
        <v>1.9418544129161444</v>
      </c>
      <c r="J791" s="16">
        <f>VLOOKUP($C791,'Growth rate'!$B$3:$T$93,3,FALSE)*VLOOKUP($E791,BY_RES_Demand_Drivers!$A$5:$I$100,7,FALSE)</f>
        <v>40.236402955523388</v>
      </c>
      <c r="K791" s="16">
        <f>VLOOKUP($C791,'Growth rate'!$B$3:$T$93,3,FALSE)*VLOOKUP($E791,BY_RES_Demand_Drivers!$A$5:$I$100,8,FALSE)</f>
        <v>1.0220938372740465</v>
      </c>
      <c r="L791" s="16">
        <f>VLOOKUP($C791,'Growth rate'!$B$3:$T$93,3,FALSE)*VLOOKUP($E791,BY_RES_Demand_Drivers!$A$5:$I$100,9,FALSE)</f>
        <v>3.2364240215269073</v>
      </c>
      <c r="M791" s="49">
        <f t="shared" si="55"/>
        <v>0.6</v>
      </c>
    </row>
    <row r="792" spans="2:13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 t="shared" si="56"/>
        <v>24.528111241687057</v>
      </c>
      <c r="G792" s="16">
        <f t="shared" si="57"/>
        <v>0.62306840320225865</v>
      </c>
      <c r="H792" s="16">
        <f t="shared" si="58"/>
        <v>1.9729240835228026</v>
      </c>
      <c r="J792" s="16">
        <f>VLOOKUP($C792,'Growth rate'!$B$3:$T$93,3,FALSE)*VLOOKUP($E792,BY_RES_Demand_Drivers!$A$5:$I$100,7,FALSE)</f>
        <v>40.880185402811762</v>
      </c>
      <c r="K792" s="16">
        <f>VLOOKUP($C792,'Growth rate'!$B$3:$T$93,3,FALSE)*VLOOKUP($E792,BY_RES_Demand_Drivers!$A$5:$I$100,8,FALSE)</f>
        <v>1.0384473386704312</v>
      </c>
      <c r="L792" s="16">
        <f>VLOOKUP($C792,'Growth rate'!$B$3:$T$93,3,FALSE)*VLOOKUP($E792,BY_RES_Demand_Drivers!$A$5:$I$100,9,FALSE)</f>
        <v>3.2882068058713378</v>
      </c>
      <c r="M792" s="49">
        <f t="shared" si="55"/>
        <v>0.6</v>
      </c>
    </row>
    <row r="793" spans="2:13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 t="shared" si="56"/>
        <v>24.92056102155405</v>
      </c>
      <c r="G793" s="16">
        <f t="shared" si="57"/>
        <v>0.63303749765349482</v>
      </c>
      <c r="H793" s="16">
        <f t="shared" si="58"/>
        <v>2.0044908688591678</v>
      </c>
      <c r="J793" s="16">
        <f>VLOOKUP($C793,'Growth rate'!$B$3:$T$93,3,FALSE)*VLOOKUP($E793,BY_RES_Demand_Drivers!$A$5:$I$100,7,FALSE)</f>
        <v>41.53426836925675</v>
      </c>
      <c r="K793" s="16">
        <f>VLOOKUP($C793,'Growth rate'!$B$3:$T$93,3,FALSE)*VLOOKUP($E793,BY_RES_Demand_Drivers!$A$5:$I$100,8,FALSE)</f>
        <v>1.0550624960891581</v>
      </c>
      <c r="L793" s="16">
        <f>VLOOKUP($C793,'Growth rate'!$B$3:$T$93,3,FALSE)*VLOOKUP($E793,BY_RES_Demand_Drivers!$A$5:$I$100,9,FALSE)</f>
        <v>3.3408181147652796</v>
      </c>
      <c r="M793" s="49">
        <f t="shared" si="55"/>
        <v>0.6</v>
      </c>
    </row>
    <row r="794" spans="2:13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 t="shared" si="56"/>
        <v>25.319289997898917</v>
      </c>
      <c r="G794" s="16">
        <f t="shared" si="57"/>
        <v>0.64316609761595089</v>
      </c>
      <c r="H794" s="16">
        <f t="shared" si="58"/>
        <v>2.0365627227609142</v>
      </c>
      <c r="J794" s="16">
        <f>VLOOKUP($C794,'Growth rate'!$B$3:$T$93,3,FALSE)*VLOOKUP($E794,BY_RES_Demand_Drivers!$A$5:$I$100,7,FALSE)</f>
        <v>42.198816663164862</v>
      </c>
      <c r="K794" s="16">
        <f>VLOOKUP($C794,'Growth rate'!$B$3:$T$93,3,FALSE)*VLOOKUP($E794,BY_RES_Demand_Drivers!$A$5:$I$100,8,FALSE)</f>
        <v>1.0719434960265848</v>
      </c>
      <c r="L794" s="16">
        <f>VLOOKUP($C794,'Growth rate'!$B$3:$T$93,3,FALSE)*VLOOKUP($E794,BY_RES_Demand_Drivers!$A$5:$I$100,9,FALSE)</f>
        <v>3.394271204601524</v>
      </c>
      <c r="M794" s="49">
        <f t="shared" si="55"/>
        <v>0.6</v>
      </c>
    </row>
    <row r="795" spans="2:13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 t="shared" si="56"/>
        <v>25.724398637865296</v>
      </c>
      <c r="G795" s="16">
        <f t="shared" si="57"/>
        <v>0.65345675517780599</v>
      </c>
      <c r="H795" s="16">
        <f t="shared" si="58"/>
        <v>2.0691477263250886</v>
      </c>
      <c r="J795" s="16">
        <f>VLOOKUP($C795,'Growth rate'!$B$3:$T$93,3,FALSE)*VLOOKUP($E795,BY_RES_Demand_Drivers!$A$5:$I$100,7,FALSE)</f>
        <v>42.873997729775496</v>
      </c>
      <c r="K795" s="16">
        <f>VLOOKUP($C795,'Growth rate'!$B$3:$T$93,3,FALSE)*VLOOKUP($E795,BY_RES_Demand_Drivers!$A$5:$I$100,8,FALSE)</f>
        <v>1.08909459196301</v>
      </c>
      <c r="L795" s="16">
        <f>VLOOKUP($C795,'Growth rate'!$B$3:$T$93,3,FALSE)*VLOOKUP($E795,BY_RES_Demand_Drivers!$A$5:$I$100,9,FALSE)</f>
        <v>3.4485795438751481</v>
      </c>
      <c r="M795" s="49">
        <f t="shared" si="55"/>
        <v>0.6</v>
      </c>
    </row>
    <row r="796" spans="2:13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 t="shared" si="56"/>
        <v>26.135989016071139</v>
      </c>
      <c r="G796" s="16">
        <f t="shared" si="57"/>
        <v>0.66391206326065089</v>
      </c>
      <c r="H796" s="16">
        <f t="shared" si="58"/>
        <v>2.1022540899462903</v>
      </c>
      <c r="J796" s="16">
        <f>VLOOKUP($C796,'Growth rate'!$B$3:$T$93,3,FALSE)*VLOOKUP($E796,BY_RES_Demand_Drivers!$A$5:$I$100,7,FALSE)</f>
        <v>43.559981693451903</v>
      </c>
      <c r="K796" s="16">
        <f>VLOOKUP($C796,'Growth rate'!$B$3:$T$93,3,FALSE)*VLOOKUP($E796,BY_RES_Demand_Drivers!$A$5:$I$100,8,FALSE)</f>
        <v>1.1065201054344183</v>
      </c>
      <c r="L796" s="16">
        <f>VLOOKUP($C796,'Growth rate'!$B$3:$T$93,3,FALSE)*VLOOKUP($E796,BY_RES_Demand_Drivers!$A$5:$I$100,9,FALSE)</f>
        <v>3.5037568165771504</v>
      </c>
      <c r="M796" s="49">
        <f t="shared" si="55"/>
        <v>0.6</v>
      </c>
    </row>
    <row r="797" spans="2:13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 t="shared" si="56"/>
        <v>26.55416484032828</v>
      </c>
      <c r="G797" s="16">
        <f t="shared" si="57"/>
        <v>0.67453465627282128</v>
      </c>
      <c r="H797" s="16">
        <f t="shared" si="58"/>
        <v>2.135890155385431</v>
      </c>
      <c r="J797" s="16">
        <f>VLOOKUP($C797,'Growth rate'!$B$3:$T$93,3,FALSE)*VLOOKUP($E797,BY_RES_Demand_Drivers!$A$5:$I$100,7,FALSE)</f>
        <v>44.256941400547134</v>
      </c>
      <c r="K797" s="16">
        <f>VLOOKUP($C797,'Growth rate'!$B$3:$T$93,3,FALSE)*VLOOKUP($E797,BY_RES_Demand_Drivers!$A$5:$I$100,8,FALSE)</f>
        <v>1.1242244271213688</v>
      </c>
      <c r="L797" s="16">
        <f>VLOOKUP($C797,'Growth rate'!$B$3:$T$93,3,FALSE)*VLOOKUP($E797,BY_RES_Demand_Drivers!$A$5:$I$100,9,FALSE)</f>
        <v>3.5598169256423851</v>
      </c>
      <c r="M797" s="49">
        <f t="shared" si="55"/>
        <v>0.6</v>
      </c>
    </row>
    <row r="798" spans="2:13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 t="shared" si="56"/>
        <v>26.979031477773528</v>
      </c>
      <c r="G798" s="16">
        <f t="shared" si="57"/>
        <v>0.68532721077318648</v>
      </c>
      <c r="H798" s="16">
        <f t="shared" si="58"/>
        <v>2.1700643978715974</v>
      </c>
      <c r="J798" s="16">
        <f>VLOOKUP($C798,'Growth rate'!$B$3:$T$93,3,FALSE)*VLOOKUP($E798,BY_RES_Demand_Drivers!$A$5:$I$100,7,FALSE)</f>
        <v>44.965052462955882</v>
      </c>
      <c r="K798" s="16">
        <f>VLOOKUP($C798,'Growth rate'!$B$3:$T$93,3,FALSE)*VLOOKUP($E798,BY_RES_Demand_Drivers!$A$5:$I$100,8,FALSE)</f>
        <v>1.1422120179553108</v>
      </c>
      <c r="L798" s="16">
        <f>VLOOKUP($C798,'Growth rate'!$B$3:$T$93,3,FALSE)*VLOOKUP($E798,BY_RES_Demand_Drivers!$A$5:$I$100,9,FALSE)</f>
        <v>3.6167739964526628</v>
      </c>
      <c r="M798" s="49">
        <f t="shared" si="55"/>
        <v>0.6</v>
      </c>
    </row>
    <row r="799" spans="2:13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 t="shared" si="56"/>
        <v>27.410695981417906</v>
      </c>
      <c r="G799" s="16">
        <f t="shared" si="57"/>
        <v>0.69629244614555741</v>
      </c>
      <c r="H799" s="16">
        <f t="shared" si="58"/>
        <v>2.204785428237543</v>
      </c>
      <c r="J799" s="16">
        <f>VLOOKUP($C799,'Growth rate'!$B$3:$T$93,3,FALSE)*VLOOKUP($E799,BY_RES_Demand_Drivers!$A$5:$I$100,7,FALSE)</f>
        <v>45.68449330236318</v>
      </c>
      <c r="K799" s="16">
        <f>VLOOKUP($C799,'Growth rate'!$B$3:$T$93,3,FALSE)*VLOOKUP($E799,BY_RES_Demand_Drivers!$A$5:$I$100,8,FALSE)</f>
        <v>1.1604874102425957</v>
      </c>
      <c r="L799" s="16">
        <f>VLOOKUP($C799,'Growth rate'!$B$3:$T$93,3,FALSE)*VLOOKUP($E799,BY_RES_Demand_Drivers!$A$5:$I$100,9,FALSE)</f>
        <v>3.6746423803959054</v>
      </c>
      <c r="M799" s="49">
        <f t="shared" si="55"/>
        <v>0.6</v>
      </c>
    </row>
    <row r="800" spans="2:13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 t="shared" si="56"/>
        <v>27.849267117120593</v>
      </c>
      <c r="G800" s="16">
        <f t="shared" si="57"/>
        <v>0.70743312528388624</v>
      </c>
      <c r="H800" s="16">
        <f t="shared" si="58"/>
        <v>2.2400619950893437</v>
      </c>
      <c r="J800" s="16">
        <f>VLOOKUP($C800,'Growth rate'!$B$3:$T$93,3,FALSE)*VLOOKUP($E800,BY_RES_Demand_Drivers!$A$5:$I$100,7,FALSE)</f>
        <v>46.415445195200988</v>
      </c>
      <c r="K800" s="16">
        <f>VLOOKUP($C800,'Growth rate'!$B$3:$T$93,3,FALSE)*VLOOKUP($E800,BY_RES_Demand_Drivers!$A$5:$I$100,8,FALSE)</f>
        <v>1.1790552088064772</v>
      </c>
      <c r="L800" s="16">
        <f>VLOOKUP($C800,'Growth rate'!$B$3:$T$93,3,FALSE)*VLOOKUP($E800,BY_RES_Demand_Drivers!$A$5:$I$100,9,FALSE)</f>
        <v>3.7334366584822396</v>
      </c>
      <c r="M800" s="49">
        <f t="shared" si="55"/>
        <v>0.6</v>
      </c>
    </row>
    <row r="801" spans="2:13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 t="shared" si="56"/>
        <v>28.294855390994524</v>
      </c>
      <c r="G801" s="16">
        <f t="shared" si="57"/>
        <v>0.71875205528842856</v>
      </c>
      <c r="H801" s="16">
        <f t="shared" si="58"/>
        <v>2.2759029870107734</v>
      </c>
      <c r="J801" s="16">
        <f>VLOOKUP($C801,'Growth rate'!$B$3:$T$93,3,FALSE)*VLOOKUP($E801,BY_RES_Demand_Drivers!$A$5:$I$100,7,FALSE)</f>
        <v>47.158092318324208</v>
      </c>
      <c r="K801" s="16">
        <f>VLOOKUP($C801,'Growth rate'!$B$3:$T$93,3,FALSE)*VLOOKUP($E801,BY_RES_Demand_Drivers!$A$5:$I$100,8,FALSE)</f>
        <v>1.1979200921473809</v>
      </c>
      <c r="L801" s="16">
        <f>VLOOKUP($C801,'Growth rate'!$B$3:$T$93,3,FALSE)*VLOOKUP($E801,BY_RES_Demand_Drivers!$A$5:$I$100,9,FALSE)</f>
        <v>3.793171645017956</v>
      </c>
      <c r="M801" s="49">
        <f t="shared" si="55"/>
        <v>0.6</v>
      </c>
    </row>
    <row r="802" spans="2:13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 t="shared" si="56"/>
        <v>28.74757307725044</v>
      </c>
      <c r="G802" s="16">
        <f t="shared" si="57"/>
        <v>0.73025208817304332</v>
      </c>
      <c r="H802" s="16">
        <f t="shared" si="58"/>
        <v>2.3123174348029458</v>
      </c>
      <c r="J802" s="16">
        <f>VLOOKUP($C802,'Growth rate'!$B$3:$T$93,3,FALSE)*VLOOKUP($E802,BY_RES_Demand_Drivers!$A$5:$I$100,7,FALSE)</f>
        <v>47.912621795417401</v>
      </c>
      <c r="K802" s="16">
        <f>VLOOKUP($C802,'Growth rate'!$B$3:$T$93,3,FALSE)*VLOOKUP($E802,BY_RES_Demand_Drivers!$A$5:$I$100,8,FALSE)</f>
        <v>1.217086813621739</v>
      </c>
      <c r="L802" s="16">
        <f>VLOOKUP($C802,'Growth rate'!$B$3:$T$93,3,FALSE)*VLOOKUP($E802,BY_RES_Demand_Drivers!$A$5:$I$100,9,FALSE)</f>
        <v>3.8538623913382435</v>
      </c>
      <c r="M802" s="49">
        <f t="shared" si="55"/>
        <v>0.6</v>
      </c>
    </row>
    <row r="803" spans="2:13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 t="shared" si="56"/>
        <v>29.207534246486443</v>
      </c>
      <c r="G803" s="16">
        <f t="shared" si="57"/>
        <v>0.74193612158381217</v>
      </c>
      <c r="H803" s="16">
        <f t="shared" si="58"/>
        <v>2.3493145137597931</v>
      </c>
      <c r="J803" s="16">
        <f>VLOOKUP($C803,'Growth rate'!$B$3:$T$93,3,FALSE)*VLOOKUP($E803,BY_RES_Demand_Drivers!$A$5:$I$100,7,FALSE)</f>
        <v>48.679223744144075</v>
      </c>
      <c r="K803" s="16">
        <f>VLOOKUP($C803,'Growth rate'!$B$3:$T$93,3,FALSE)*VLOOKUP($E803,BY_RES_Demand_Drivers!$A$5:$I$100,8,FALSE)</f>
        <v>1.2365602026396869</v>
      </c>
      <c r="L803" s="16">
        <f>VLOOKUP($C803,'Growth rate'!$B$3:$T$93,3,FALSE)*VLOOKUP($E803,BY_RES_Demand_Drivers!$A$5:$I$100,9,FALSE)</f>
        <v>3.9155241895996555</v>
      </c>
      <c r="M803" s="49">
        <f t="shared" si="55"/>
        <v>0.6</v>
      </c>
    </row>
    <row r="804" spans="2:13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 t="shared" si="56"/>
        <v>29.674854794430232</v>
      </c>
      <c r="G804" s="16">
        <f t="shared" si="57"/>
        <v>0.75380709952915315</v>
      </c>
      <c r="H804" s="16">
        <f t="shared" si="58"/>
        <v>2.3869035459799499</v>
      </c>
      <c r="J804" s="16">
        <f>VLOOKUP($C804,'Growth rate'!$B$3:$T$93,3,FALSE)*VLOOKUP($E804,BY_RES_Demand_Drivers!$A$5:$I$100,7,FALSE)</f>
        <v>49.458091324050386</v>
      </c>
      <c r="K804" s="16">
        <f>VLOOKUP($C804,'Growth rate'!$B$3:$T$93,3,FALSE)*VLOOKUP($E804,BY_RES_Demand_Drivers!$A$5:$I$100,8,FALSE)</f>
        <v>1.256345165881922</v>
      </c>
      <c r="L804" s="16">
        <f>VLOOKUP($C804,'Growth rate'!$B$3:$T$93,3,FALSE)*VLOOKUP($E804,BY_RES_Demand_Drivers!$A$5:$I$100,9,FALSE)</f>
        <v>3.9781725766332503</v>
      </c>
      <c r="M804" s="49">
        <f t="shared" si="55"/>
        <v>0.6</v>
      </c>
    </row>
    <row r="805" spans="2:13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 t="shared" si="56"/>
        <v>30.149652471141117</v>
      </c>
      <c r="G805" s="16">
        <f t="shared" si="57"/>
        <v>0.76586801312161967</v>
      </c>
      <c r="H805" s="16">
        <f t="shared" si="58"/>
        <v>2.4250940027156291</v>
      </c>
      <c r="J805" s="16">
        <f>VLOOKUP($C805,'Growth rate'!$B$3:$T$93,3,FALSE)*VLOOKUP($E805,BY_RES_Demand_Drivers!$A$5:$I$100,7,FALSE)</f>
        <v>50.249420785235195</v>
      </c>
      <c r="K805" s="16">
        <f>VLOOKUP($C805,'Growth rate'!$B$3:$T$93,3,FALSE)*VLOOKUP($E805,BY_RES_Demand_Drivers!$A$5:$I$100,8,FALSE)</f>
        <v>1.2764466885360328</v>
      </c>
      <c r="L805" s="16">
        <f>VLOOKUP($C805,'Growth rate'!$B$3:$T$93,3,FALSE)*VLOOKUP($E805,BY_RES_Demand_Drivers!$A$5:$I$100,9,FALSE)</f>
        <v>4.0418233378593822</v>
      </c>
      <c r="M805" s="49">
        <f t="shared" si="55"/>
        <v>0.6</v>
      </c>
    </row>
    <row r="806" spans="2:13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 t="shared" si="56"/>
        <v>30.632046910679371</v>
      </c>
      <c r="G806" s="16">
        <f t="shared" si="57"/>
        <v>0.77812190133156545</v>
      </c>
      <c r="H806" s="16">
        <f t="shared" si="58"/>
        <v>2.4638955067590795</v>
      </c>
      <c r="J806" s="16">
        <f>VLOOKUP($C806,'Growth rate'!$B$3:$T$93,3,FALSE)*VLOOKUP($E806,BY_RES_Demand_Drivers!$A$5:$I$100,7,FALSE)</f>
        <v>51.053411517798956</v>
      </c>
      <c r="K806" s="16">
        <f>VLOOKUP($C806,'Growth rate'!$B$3:$T$93,3,FALSE)*VLOOKUP($E806,BY_RES_Demand_Drivers!$A$5:$I$100,8,FALSE)</f>
        <v>1.2968698355526092</v>
      </c>
      <c r="L806" s="16">
        <f>VLOOKUP($C806,'Growth rate'!$B$3:$T$93,3,FALSE)*VLOOKUP($E806,BY_RES_Demand_Drivers!$A$5:$I$100,9,FALSE)</f>
        <v>4.1064925112651327</v>
      </c>
      <c r="M806" s="49">
        <f t="shared" si="55"/>
        <v>0.6</v>
      </c>
    </row>
    <row r="807" spans="2:13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 t="shared" si="56"/>
        <v>31.122159661250244</v>
      </c>
      <c r="G807" s="16">
        <f t="shared" si="57"/>
        <v>0.79057185175287059</v>
      </c>
      <c r="H807" s="16">
        <f t="shared" si="58"/>
        <v>2.5033178348672247</v>
      </c>
      <c r="J807" s="16">
        <f>VLOOKUP($C807,'Growth rate'!$B$3:$T$93,3,FALSE)*VLOOKUP($E807,BY_RES_Demand_Drivers!$A$5:$I$100,7,FALSE)</f>
        <v>51.87026610208374</v>
      </c>
      <c r="K807" s="16">
        <f>VLOOKUP($C807,'Growth rate'!$B$3:$T$93,3,FALSE)*VLOOKUP($E807,BY_RES_Demand_Drivers!$A$5:$I$100,8,FALSE)</f>
        <v>1.3176197529214511</v>
      </c>
      <c r="L807" s="16">
        <f>VLOOKUP($C807,'Growth rate'!$B$3:$T$93,3,FALSE)*VLOOKUP($E807,BY_RES_Demand_Drivers!$A$5:$I$100,9,FALSE)</f>
        <v>4.1721963914453744</v>
      </c>
      <c r="M807" s="49">
        <f t="shared" si="55"/>
        <v>0.6</v>
      </c>
    </row>
    <row r="808" spans="2:13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 t="shared" si="56"/>
        <v>31.620114215830249</v>
      </c>
      <c r="G808" s="16">
        <f t="shared" si="57"/>
        <v>0.80322100138091657</v>
      </c>
      <c r="H808" s="16">
        <f t="shared" si="58"/>
        <v>2.5433709202251005</v>
      </c>
      <c r="J808" s="16">
        <f>VLOOKUP($C808,'Growth rate'!$B$3:$T$93,3,FALSE)*VLOOKUP($E808,BY_RES_Demand_Drivers!$A$5:$I$100,7,FALSE)</f>
        <v>52.700190359717084</v>
      </c>
      <c r="K808" s="16">
        <f>VLOOKUP($C808,'Growth rate'!$B$3:$T$93,3,FALSE)*VLOOKUP($E808,BY_RES_Demand_Drivers!$A$5:$I$100,8,FALSE)</f>
        <v>1.3387016689681943</v>
      </c>
      <c r="L808" s="16">
        <f>VLOOKUP($C808,'Growth rate'!$B$3:$T$93,3,FALSE)*VLOOKUP($E808,BY_RES_Demand_Drivers!$A$5:$I$100,9,FALSE)</f>
        <v>4.2389515337085006</v>
      </c>
      <c r="M808" s="49">
        <f t="shared" si="55"/>
        <v>0.6</v>
      </c>
    </row>
    <row r="809" spans="2:13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 t="shared" si="56"/>
        <v>32.126036043283534</v>
      </c>
      <c r="G809" s="16">
        <f t="shared" si="57"/>
        <v>0.81607253740301122</v>
      </c>
      <c r="H809" s="16">
        <f t="shared" si="58"/>
        <v>2.5840648549487022</v>
      </c>
      <c r="J809" s="16">
        <f>VLOOKUP($C809,'Growth rate'!$B$3:$T$93,3,FALSE)*VLOOKUP($E809,BY_RES_Demand_Drivers!$A$5:$I$100,7,FALSE)</f>
        <v>53.543393405472564</v>
      </c>
      <c r="K809" s="16">
        <f>VLOOKUP($C809,'Growth rate'!$B$3:$T$93,3,FALSE)*VLOOKUP($E809,BY_RES_Demand_Drivers!$A$5:$I$100,8,FALSE)</f>
        <v>1.3601208956716855</v>
      </c>
      <c r="L809" s="16">
        <f>VLOOKUP($C809,'Growth rate'!$B$3:$T$93,3,FALSE)*VLOOKUP($E809,BY_RES_Demand_Drivers!$A$5:$I$100,9,FALSE)</f>
        <v>4.3067747582478368</v>
      </c>
      <c r="M809" s="49">
        <f t="shared" si="55"/>
        <v>0.6</v>
      </c>
    </row>
    <row r="810" spans="2:13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 t="shared" si="56"/>
        <v>32.640052619976075</v>
      </c>
      <c r="G810" s="16">
        <f t="shared" si="57"/>
        <v>0.82912969800145953</v>
      </c>
      <c r="H810" s="16">
        <f t="shared" si="58"/>
        <v>2.6254098926278817</v>
      </c>
      <c r="J810" s="16">
        <f>VLOOKUP($C810,'Growth rate'!$B$3:$T$93,3,FALSE)*VLOOKUP($E810,BY_RES_Demand_Drivers!$A$5:$I$100,7,FALSE)</f>
        <v>54.400087699960125</v>
      </c>
      <c r="K810" s="16">
        <f>VLOOKUP($C810,'Growth rate'!$B$3:$T$93,3,FALSE)*VLOOKUP($E810,BY_RES_Demand_Drivers!$A$5:$I$100,8,FALSE)</f>
        <v>1.3818828300024326</v>
      </c>
      <c r="L810" s="16">
        <f>VLOOKUP($C810,'Growth rate'!$B$3:$T$93,3,FALSE)*VLOOKUP($E810,BY_RES_Demand_Drivers!$A$5:$I$100,9,FALSE)</f>
        <v>4.3756831543798027</v>
      </c>
      <c r="M810" s="49">
        <f t="shared" si="55"/>
        <v>0.6</v>
      </c>
    </row>
    <row r="811" spans="2:13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 t="shared" si="56"/>
        <v>33.162293461895693</v>
      </c>
      <c r="G811" s="16">
        <f t="shared" si="57"/>
        <v>0.842395773169483</v>
      </c>
      <c r="H811" s="16">
        <f t="shared" si="58"/>
        <v>2.6674164509099278</v>
      </c>
      <c r="J811" s="16">
        <f>VLOOKUP($C811,'Growth rate'!$B$3:$T$93,3,FALSE)*VLOOKUP($E811,BY_RES_Demand_Drivers!$A$5:$I$100,7,FALSE)</f>
        <v>55.270489103159491</v>
      </c>
      <c r="K811" s="16">
        <f>VLOOKUP($C811,'Growth rate'!$B$3:$T$93,3,FALSE)*VLOOKUP($E811,BY_RES_Demand_Drivers!$A$5:$I$100,8,FALSE)</f>
        <v>1.4039929552824717</v>
      </c>
      <c r="L811" s="16">
        <f>VLOOKUP($C811,'Growth rate'!$B$3:$T$93,3,FALSE)*VLOOKUP($E811,BY_RES_Demand_Drivers!$A$5:$I$100,9,FALSE)</f>
        <v>4.4456940848498796</v>
      </c>
      <c r="M811" s="49">
        <f t="shared" si="55"/>
        <v>0.6</v>
      </c>
    </row>
    <row r="812" spans="2:13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 t="shared" si="56"/>
        <v>33.692890157286023</v>
      </c>
      <c r="G812" s="16">
        <f t="shared" si="57"/>
        <v>0.85587410554019461</v>
      </c>
      <c r="H812" s="16">
        <f t="shared" si="58"/>
        <v>2.7100951141244867</v>
      </c>
      <c r="J812" s="16">
        <f>VLOOKUP($C812,'Growth rate'!$B$3:$T$93,3,FALSE)*VLOOKUP($E812,BY_RES_Demand_Drivers!$A$5:$I$100,7,FALSE)</f>
        <v>56.154816928810042</v>
      </c>
      <c r="K812" s="16">
        <f>VLOOKUP($C812,'Growth rate'!$B$3:$T$93,3,FALSE)*VLOOKUP($E812,BY_RES_Demand_Drivers!$A$5:$I$100,8,FALSE)</f>
        <v>1.426456842566991</v>
      </c>
      <c r="L812" s="16">
        <f>VLOOKUP($C812,'Growth rate'!$B$3:$T$93,3,FALSE)*VLOOKUP($E812,BY_RES_Demand_Drivers!$A$5:$I$100,9,FALSE)</f>
        <v>4.5168251902074781</v>
      </c>
      <c r="M812" s="49">
        <f t="shared" si="55"/>
        <v>0.6</v>
      </c>
    </row>
    <row r="813" spans="2:13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 t="shared" si="56"/>
        <v>34.231976399802598</v>
      </c>
      <c r="G813" s="16">
        <f t="shared" si="57"/>
        <v>0.86956809122883771</v>
      </c>
      <c r="H813" s="16">
        <f t="shared" si="58"/>
        <v>2.7534566359504784</v>
      </c>
      <c r="J813" s="16">
        <f>VLOOKUP($C813,'Growth rate'!$B$3:$T$93,3,FALSE)*VLOOKUP($E813,BY_RES_Demand_Drivers!$A$5:$I$100,7,FALSE)</f>
        <v>57.053293999670998</v>
      </c>
      <c r="K813" s="16">
        <f>VLOOKUP($C813,'Growth rate'!$B$3:$T$93,3,FALSE)*VLOOKUP($E813,BY_RES_Demand_Drivers!$A$5:$I$100,8,FALSE)</f>
        <v>1.4492801520480629</v>
      </c>
      <c r="L813" s="16">
        <f>VLOOKUP($C813,'Growth rate'!$B$3:$T$93,3,FALSE)*VLOOKUP($E813,BY_RES_Demand_Drivers!$A$5:$I$100,9,FALSE)</f>
        <v>4.5890943932507975</v>
      </c>
      <c r="M813" s="49">
        <f t="shared" ref="M813:M829" si="59">M731</f>
        <v>0.6</v>
      </c>
    </row>
    <row r="814" spans="2:13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 t="shared" si="56"/>
        <v>34.779688022199444</v>
      </c>
      <c r="G814" s="16">
        <f t="shared" si="57"/>
        <v>0.88348118068849935</v>
      </c>
      <c r="H814" s="16">
        <f t="shared" si="58"/>
        <v>2.7975119421256864</v>
      </c>
      <c r="J814" s="16">
        <f>VLOOKUP($C814,'Growth rate'!$B$3:$T$93,3,FALSE)*VLOOKUP($E814,BY_RES_Demand_Drivers!$A$5:$I$100,7,FALSE)</f>
        <v>57.966146703665743</v>
      </c>
      <c r="K814" s="16">
        <f>VLOOKUP($C814,'Growth rate'!$B$3:$T$93,3,FALSE)*VLOOKUP($E814,BY_RES_Demand_Drivers!$A$5:$I$100,8,FALSE)</f>
        <v>1.4724686344808322</v>
      </c>
      <c r="L814" s="16">
        <f>VLOOKUP($C814,'Growth rate'!$B$3:$T$93,3,FALSE)*VLOOKUP($E814,BY_RES_Demand_Drivers!$A$5:$I$100,9,FALSE)</f>
        <v>4.6625199035428109</v>
      </c>
      <c r="M814" s="49">
        <f t="shared" si="59"/>
        <v>0.6</v>
      </c>
    </row>
    <row r="815" spans="2:13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 t="shared" si="56"/>
        <v>35.336163030554637</v>
      </c>
      <c r="G815" s="16">
        <f t="shared" si="57"/>
        <v>0.8976168795795153</v>
      </c>
      <c r="H815" s="16">
        <f t="shared" si="58"/>
        <v>2.8422721331996974</v>
      </c>
      <c r="J815" s="16">
        <f>VLOOKUP($C815,'Growth rate'!$B$3:$T$93,3,FALSE)*VLOOKUP($E815,BY_RES_Demand_Drivers!$A$5:$I$100,7,FALSE)</f>
        <v>58.8936050509244</v>
      </c>
      <c r="K815" s="16">
        <f>VLOOKUP($C815,'Growth rate'!$B$3:$T$93,3,FALSE)*VLOOKUP($E815,BY_RES_Demand_Drivers!$A$5:$I$100,8,FALSE)</f>
        <v>1.4960281326325255</v>
      </c>
      <c r="L815" s="16">
        <f>VLOOKUP($C815,'Growth rate'!$B$3:$T$93,3,FALSE)*VLOOKUP($E815,BY_RES_Demand_Drivers!$A$5:$I$100,9,FALSE)</f>
        <v>4.7371202219994961</v>
      </c>
      <c r="M815" s="49">
        <f t="shared" si="59"/>
        <v>0.6</v>
      </c>
    </row>
    <row r="816" spans="2:13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 t="shared" si="56"/>
        <v>35.901541639043515</v>
      </c>
      <c r="G816" s="16">
        <f t="shared" si="57"/>
        <v>0.91197874965278758</v>
      </c>
      <c r="H816" s="16">
        <f t="shared" si="58"/>
        <v>2.8877484873308927</v>
      </c>
      <c r="J816" s="16">
        <f>VLOOKUP($C816,'Growth rate'!$B$3:$T$93,3,FALSE)*VLOOKUP($E816,BY_RES_Demand_Drivers!$A$5:$I$100,7,FALSE)</f>
        <v>59.835902731739189</v>
      </c>
      <c r="K816" s="16">
        <f>VLOOKUP($C816,'Growth rate'!$B$3:$T$93,3,FALSE)*VLOOKUP($E816,BY_RES_Demand_Drivers!$A$5:$I$100,8,FALSE)</f>
        <v>1.519964582754646</v>
      </c>
      <c r="L816" s="16">
        <f>VLOOKUP($C816,'Growth rate'!$B$3:$T$93,3,FALSE)*VLOOKUP($E816,BY_RES_Demand_Drivers!$A$5:$I$100,9,FALSE)</f>
        <v>4.8129141455514883</v>
      </c>
      <c r="M816" s="49">
        <f t="shared" si="59"/>
        <v>0.6</v>
      </c>
    </row>
    <row r="817" spans="2:13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 t="shared" si="56"/>
        <v>36.475966305268216</v>
      </c>
      <c r="G817" s="16">
        <f t="shared" si="57"/>
        <v>0.92657040964723214</v>
      </c>
      <c r="H817" s="16">
        <f t="shared" si="58"/>
        <v>2.9339524631281875</v>
      </c>
      <c r="J817" s="16">
        <f>VLOOKUP($C817,'Growth rate'!$B$3:$T$93,3,FALSE)*VLOOKUP($E817,BY_RES_Demand_Drivers!$A$5:$I$100,7,FALSE)</f>
        <v>60.793277175447024</v>
      </c>
      <c r="K817" s="16">
        <f>VLOOKUP($C817,'Growth rate'!$B$3:$T$93,3,FALSE)*VLOOKUP($E817,BY_RES_Demand_Drivers!$A$5:$I$100,8,FALSE)</f>
        <v>1.5442840160787203</v>
      </c>
      <c r="L817" s="16">
        <f>VLOOKUP($C817,'Growth rate'!$B$3:$T$93,3,FALSE)*VLOOKUP($E817,BY_RES_Demand_Drivers!$A$5:$I$100,9,FALSE)</f>
        <v>4.8899207718803126</v>
      </c>
      <c r="M817" s="49">
        <f t="shared" si="59"/>
        <v>0.6</v>
      </c>
    </row>
    <row r="818" spans="2:13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 t="shared" si="56"/>
        <v>37.059581766152505</v>
      </c>
      <c r="G818" s="16">
        <f t="shared" si="57"/>
        <v>0.941395536201588</v>
      </c>
      <c r="H818" s="16">
        <f t="shared" si="58"/>
        <v>2.9808957025382385</v>
      </c>
      <c r="J818" s="16">
        <f>VLOOKUP($C818,'Growth rate'!$B$3:$T$93,3,FALSE)*VLOOKUP($E818,BY_RES_Demand_Drivers!$A$5:$I$100,7,FALSE)</f>
        <v>61.765969610254182</v>
      </c>
      <c r="K818" s="16">
        <f>VLOOKUP($C818,'Growth rate'!$B$3:$T$93,3,FALSE)*VLOOKUP($E818,BY_RES_Demand_Drivers!$A$5:$I$100,8,FALSE)</f>
        <v>1.56899256033598</v>
      </c>
      <c r="L818" s="16">
        <f>VLOOKUP($C818,'Growth rate'!$B$3:$T$93,3,FALSE)*VLOOKUP($E818,BY_RES_Demand_Drivers!$A$5:$I$100,9,FALSE)</f>
        <v>4.9681595042303979</v>
      </c>
      <c r="M818" s="49">
        <f t="shared" si="59"/>
        <v>0.6</v>
      </c>
    </row>
    <row r="819" spans="2:13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 t="shared" si="56"/>
        <v>37.652535074410949</v>
      </c>
      <c r="G819" s="16">
        <f t="shared" si="57"/>
        <v>0.95645786478081352</v>
      </c>
      <c r="H819" s="16">
        <f t="shared" si="58"/>
        <v>3.0285900337788507</v>
      </c>
      <c r="J819" s="16">
        <f>VLOOKUP($C819,'Growth rate'!$B$3:$T$93,3,FALSE)*VLOOKUP($E819,BY_RES_Demand_Drivers!$A$5:$I$100,7,FALSE)</f>
        <v>62.754225124018248</v>
      </c>
      <c r="K819" s="16">
        <f>VLOOKUP($C819,'Growth rate'!$B$3:$T$93,3,FALSE)*VLOOKUP($E819,BY_RES_Demand_Drivers!$A$5:$I$100,8,FALSE)</f>
        <v>1.5940964413013559</v>
      </c>
      <c r="L819" s="16">
        <f>VLOOKUP($C819,'Growth rate'!$B$3:$T$93,3,FALSE)*VLOOKUP($E819,BY_RES_Demand_Drivers!$A$5:$I$100,9,FALSE)</f>
        <v>5.0476500562980844</v>
      </c>
      <c r="M819" s="49">
        <f t="shared" si="59"/>
        <v>0.6</v>
      </c>
    </row>
    <row r="820" spans="2:13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 t="shared" si="56"/>
        <v>38.254975635601518</v>
      </c>
      <c r="G820" s="16">
        <f t="shared" si="57"/>
        <v>0.97176119061730637</v>
      </c>
      <c r="H820" s="16">
        <f t="shared" si="58"/>
        <v>3.0770474743193121</v>
      </c>
      <c r="J820" s="16">
        <f>VLOOKUP($C820,'Growth rate'!$B$3:$T$93,3,FALSE)*VLOOKUP($E820,BY_RES_Demand_Drivers!$A$5:$I$100,7,FALSE)</f>
        <v>63.758292726002537</v>
      </c>
      <c r="K820" s="16">
        <f>VLOOKUP($C820,'Growth rate'!$B$3:$T$93,3,FALSE)*VLOOKUP($E820,BY_RES_Demand_Drivers!$A$5:$I$100,8,FALSE)</f>
        <v>1.6196019843621774</v>
      </c>
      <c r="L820" s="16">
        <f>VLOOKUP($C820,'Growth rate'!$B$3:$T$93,3,FALSE)*VLOOKUP($E820,BY_RES_Demand_Drivers!$A$5:$I$100,9,FALSE)</f>
        <v>5.1284124571988539</v>
      </c>
      <c r="M820" s="49">
        <f t="shared" si="59"/>
        <v>0.6</v>
      </c>
    </row>
    <row r="821" spans="2:13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 t="shared" si="56"/>
        <v>38.867055245771148</v>
      </c>
      <c r="G821" s="16">
        <f t="shared" si="57"/>
        <v>0.9873093696671833</v>
      </c>
      <c r="H821" s="16">
        <f t="shared" si="58"/>
        <v>3.1262802339084206</v>
      </c>
      <c r="J821" s="16">
        <f>VLOOKUP($C821,'Growth rate'!$B$3:$T$93,3,FALSE)*VLOOKUP($E821,BY_RES_Demand_Drivers!$A$5:$I$100,7,FALSE)</f>
        <v>64.778425409618578</v>
      </c>
      <c r="K821" s="16">
        <f>VLOOKUP($C821,'Growth rate'!$B$3:$T$93,3,FALSE)*VLOOKUP($E821,BY_RES_Demand_Drivers!$A$5:$I$100,8,FALSE)</f>
        <v>1.6455156161119722</v>
      </c>
      <c r="L821" s="16">
        <f>VLOOKUP($C821,'Growth rate'!$B$3:$T$93,3,FALSE)*VLOOKUP($E821,BY_RES_Demand_Drivers!$A$5:$I$100,9,FALSE)</f>
        <v>5.2104670565140347</v>
      </c>
      <c r="M821" s="49">
        <f t="shared" si="59"/>
        <v>0.6</v>
      </c>
    </row>
    <row r="822" spans="2:13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 t="shared" si="56"/>
        <v>39.488928129703481</v>
      </c>
      <c r="G822" s="16">
        <f t="shared" si="57"/>
        <v>1.0031063195818584</v>
      </c>
      <c r="H822" s="16">
        <f t="shared" si="58"/>
        <v>3.1763007176509559</v>
      </c>
      <c r="J822" s="16">
        <f>VLOOKUP($C822,'Growth rate'!$B$3:$T$93,3,FALSE)*VLOOKUP($E822,BY_RES_Demand_Drivers!$A$5:$I$100,7,FALSE)</f>
        <v>65.814880216172469</v>
      </c>
      <c r="K822" s="16">
        <f>VLOOKUP($C822,'Growth rate'!$B$3:$T$93,3,FALSE)*VLOOKUP($E822,BY_RES_Demand_Drivers!$A$5:$I$100,8,FALSE)</f>
        <v>1.6718438659697639</v>
      </c>
      <c r="L822" s="16">
        <f>VLOOKUP($C822,'Growth rate'!$B$3:$T$93,3,FALSE)*VLOOKUP($E822,BY_RES_Demand_Drivers!$A$5:$I$100,9,FALSE)</f>
        <v>5.2938345294182598</v>
      </c>
      <c r="M822" s="49">
        <f t="shared" si="59"/>
        <v>0.6</v>
      </c>
    </row>
    <row r="823" spans="2:13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 t="shared" si="56"/>
        <v>40.120750979778741</v>
      </c>
      <c r="G823" s="16">
        <f t="shared" si="57"/>
        <v>1.0191560206951682</v>
      </c>
      <c r="H823" s="16">
        <f t="shared" si="58"/>
        <v>3.2271215291333712</v>
      </c>
      <c r="J823" s="16">
        <f>VLOOKUP($C823,'Growth rate'!$B$3:$T$93,3,FALSE)*VLOOKUP($E823,BY_RES_Demand_Drivers!$A$5:$I$100,7,FALSE)</f>
        <v>66.867918299631242</v>
      </c>
      <c r="K823" s="16">
        <f>VLOOKUP($C823,'Growth rate'!$B$3:$T$93,3,FALSE)*VLOOKUP($E823,BY_RES_Demand_Drivers!$A$5:$I$100,8,FALSE)</f>
        <v>1.6985933678252803</v>
      </c>
      <c r="L823" s="16">
        <f>VLOOKUP($C823,'Growth rate'!$B$3:$T$93,3,FALSE)*VLOOKUP($E823,BY_RES_Demand_Drivers!$A$5:$I$100,9,FALSE)</f>
        <v>5.3785358818889524</v>
      </c>
      <c r="M823" s="49">
        <f t="shared" si="59"/>
        <v>0.6</v>
      </c>
    </row>
    <row r="824" spans="2:13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 t="shared" si="56"/>
        <v>4.7353184813817197</v>
      </c>
      <c r="G824" s="16">
        <f t="shared" si="57"/>
        <v>0.12028758740437399</v>
      </c>
      <c r="H824" s="16">
        <f t="shared" si="58"/>
        <v>0.38088639532874402</v>
      </c>
      <c r="J824" s="16">
        <f>VLOOKUP($C824,'Growth rate'!$B$3:$T$93,3,FALSE)*VLOOKUP($E824,BY_RES_Demand_Drivers!$A$5:$I$100,7,FALSE)</f>
        <v>4.7353184813817197</v>
      </c>
      <c r="K824" s="16">
        <f>VLOOKUP($C824,'Growth rate'!$B$3:$T$93,3,FALSE)*VLOOKUP($E824,BY_RES_Demand_Drivers!$A$5:$I$100,8,FALSE)</f>
        <v>0.12028758740437399</v>
      </c>
      <c r="L824" s="16">
        <f>VLOOKUP($C824,'Growth rate'!$B$3:$T$93,3,FALSE)*VLOOKUP($E824,BY_RES_Demand_Drivers!$A$5:$I$100,9,FALSE)</f>
        <v>0.38088639532874402</v>
      </c>
      <c r="M824" s="49">
        <f t="shared" si="59"/>
        <v>1</v>
      </c>
    </row>
    <row r="825" spans="2:13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 t="shared" si="56"/>
        <v>4.1881007336987182</v>
      </c>
      <c r="G825" s="16">
        <f t="shared" si="57"/>
        <v>0.1063870434573411</v>
      </c>
      <c r="H825" s="16">
        <f t="shared" si="58"/>
        <v>0.33687081407599684</v>
      </c>
      <c r="J825" s="16">
        <f>VLOOKUP($C825,'Growth rate'!$B$3:$T$93,3,FALSE)*VLOOKUP($E825,BY_RES_Demand_Drivers!$A$5:$I$100,7,FALSE)</f>
        <v>4.1881007336987182</v>
      </c>
      <c r="K825" s="16">
        <f>VLOOKUP($C825,'Growth rate'!$B$3:$T$93,3,FALSE)*VLOOKUP($E825,BY_RES_Demand_Drivers!$A$5:$I$100,8,FALSE)</f>
        <v>0.1063870434573411</v>
      </c>
      <c r="L825" s="16">
        <f>VLOOKUP($C825,'Growth rate'!$B$3:$T$93,3,FALSE)*VLOOKUP($E825,BY_RES_Demand_Drivers!$A$5:$I$100,9,FALSE)</f>
        <v>0.33687081407599684</v>
      </c>
      <c r="M825" s="49">
        <f t="shared" si="59"/>
        <v>1</v>
      </c>
    </row>
    <row r="826" spans="2:13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 t="shared" si="56"/>
        <v>4.255110345437898</v>
      </c>
      <c r="G826" s="16">
        <f t="shared" si="57"/>
        <v>0.10808923615265856</v>
      </c>
      <c r="H826" s="16">
        <f t="shared" si="58"/>
        <v>0.34226074710121279</v>
      </c>
      <c r="J826" s="16">
        <f>VLOOKUP($C826,'Growth rate'!$B$3:$T$93,3,FALSE)*VLOOKUP($E826,BY_RES_Demand_Drivers!$A$5:$I$100,7,FALSE)</f>
        <v>4.255110345437898</v>
      </c>
      <c r="K826" s="16">
        <f>VLOOKUP($C826,'Growth rate'!$B$3:$T$93,3,FALSE)*VLOOKUP($E826,BY_RES_Demand_Drivers!$A$5:$I$100,8,FALSE)</f>
        <v>0.10808923615265856</v>
      </c>
      <c r="L826" s="16">
        <f>VLOOKUP($C826,'Growth rate'!$B$3:$T$93,3,FALSE)*VLOOKUP($E826,BY_RES_Demand_Drivers!$A$5:$I$100,9,FALSE)</f>
        <v>0.34226074710121279</v>
      </c>
      <c r="M826" s="49">
        <f t="shared" si="59"/>
        <v>1</v>
      </c>
    </row>
    <row r="827" spans="2:13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 t="shared" si="56"/>
        <v>4.3231921109649045</v>
      </c>
      <c r="G827" s="16">
        <f t="shared" si="57"/>
        <v>0.1098186639311011</v>
      </c>
      <c r="H827" s="16">
        <f t="shared" si="58"/>
        <v>0.34773691905483223</v>
      </c>
      <c r="J827" s="16">
        <f>VLOOKUP($C827,'Growth rate'!$B$3:$T$93,3,FALSE)*VLOOKUP($E827,BY_RES_Demand_Drivers!$A$5:$I$100,7,FALSE)</f>
        <v>4.3231921109649045</v>
      </c>
      <c r="K827" s="16">
        <f>VLOOKUP($C827,'Growth rate'!$B$3:$T$93,3,FALSE)*VLOOKUP($E827,BY_RES_Demand_Drivers!$A$5:$I$100,8,FALSE)</f>
        <v>0.1098186639311011</v>
      </c>
      <c r="L827" s="16">
        <f>VLOOKUP($C827,'Growth rate'!$B$3:$T$93,3,FALSE)*VLOOKUP($E827,BY_RES_Demand_Drivers!$A$5:$I$100,9,FALSE)</f>
        <v>0.34773691905483223</v>
      </c>
      <c r="M827" s="49">
        <f t="shared" si="59"/>
        <v>1</v>
      </c>
    </row>
    <row r="828" spans="2:13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 t="shared" si="56"/>
        <v>4.3923631847403435</v>
      </c>
      <c r="G828" s="16">
        <f t="shared" si="57"/>
        <v>0.11157576255399873</v>
      </c>
      <c r="H828" s="16">
        <f t="shared" si="58"/>
        <v>0.35330070975970956</v>
      </c>
      <c r="J828" s="16">
        <f>VLOOKUP($C828,'Growth rate'!$B$3:$T$93,3,FALSE)*VLOOKUP($E828,BY_RES_Demand_Drivers!$A$5:$I$100,7,FALSE)</f>
        <v>4.3923631847403435</v>
      </c>
      <c r="K828" s="16">
        <f>VLOOKUP($C828,'Growth rate'!$B$3:$T$93,3,FALSE)*VLOOKUP($E828,BY_RES_Demand_Drivers!$A$5:$I$100,8,FALSE)</f>
        <v>0.11157576255399873</v>
      </c>
      <c r="L828" s="16">
        <f>VLOOKUP($C828,'Growth rate'!$B$3:$T$93,3,FALSE)*VLOOKUP($E828,BY_RES_Demand_Drivers!$A$5:$I$100,9,FALSE)</f>
        <v>0.35330070975970956</v>
      </c>
      <c r="M828" s="49">
        <f t="shared" si="59"/>
        <v>1</v>
      </c>
    </row>
    <row r="829" spans="2:13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 t="shared" si="56"/>
        <v>4.462640995696189</v>
      </c>
      <c r="G829" s="16">
        <f t="shared" si="57"/>
        <v>0.1133609747548627</v>
      </c>
      <c r="H829" s="16">
        <f t="shared" si="58"/>
        <v>0.35895352111586493</v>
      </c>
      <c r="J829" s="16">
        <f>VLOOKUP($C829,'Growth rate'!$B$3:$T$93,3,FALSE)*VLOOKUP($E829,BY_RES_Demand_Drivers!$A$5:$I$100,7,FALSE)</f>
        <v>4.462640995696189</v>
      </c>
      <c r="K829" s="16">
        <f>VLOOKUP($C829,'Growth rate'!$B$3:$T$93,3,FALSE)*VLOOKUP($E829,BY_RES_Demand_Drivers!$A$5:$I$100,8,FALSE)</f>
        <v>0.1133609747548627</v>
      </c>
      <c r="L829" s="16">
        <f>VLOOKUP($C829,'Growth rate'!$B$3:$T$93,3,FALSE)*VLOOKUP($E829,BY_RES_Demand_Drivers!$A$5:$I$100,9,FALSE)</f>
        <v>0.35895352111586493</v>
      </c>
      <c r="M829" s="49">
        <f t="shared" si="59"/>
        <v>1</v>
      </c>
    </row>
    <row r="830" spans="2:13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 t="shared" si="56"/>
        <v>4.0806389264645953</v>
      </c>
      <c r="G830" s="16">
        <f t="shared" si="57"/>
        <v>0.10365727531584645</v>
      </c>
      <c r="H830" s="16">
        <f t="shared" si="58"/>
        <v>0.3282270997083469</v>
      </c>
      <c r="J830" s="16">
        <f>VLOOKUP($C830,'Growth rate'!$B$3:$T$93,3,FALSE)*VLOOKUP($E830,BY_RES_Demand_Drivers!$A$5:$I$100,7,FALSE)</f>
        <v>4.5340432516273284</v>
      </c>
      <c r="K830" s="16">
        <f>VLOOKUP($C830,'Growth rate'!$B$3:$T$93,3,FALSE)*VLOOKUP($E830,BY_RES_Demand_Drivers!$A$5:$I$100,8,FALSE)</f>
        <v>0.11517475035094051</v>
      </c>
      <c r="L830" s="16">
        <f>VLOOKUP($C830,'Growth rate'!$B$3:$T$93,3,FALSE)*VLOOKUP($E830,BY_RES_Demand_Drivers!$A$5:$I$100,9,FALSE)</f>
        <v>0.36469677745371876</v>
      </c>
      <c r="M830" s="49">
        <f>M748</f>
        <v>0.9</v>
      </c>
    </row>
    <row r="831" spans="2:13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 t="shared" si="56"/>
        <v>4.099863269851495</v>
      </c>
      <c r="G831" s="16">
        <f t="shared" si="57"/>
        <v>0.10414561625733444</v>
      </c>
      <c r="H831" s="16">
        <f t="shared" si="58"/>
        <v>0.32977341404475063</v>
      </c>
      <c r="J831" s="16">
        <f>VLOOKUP($C831,'Growth rate'!$B$3:$T$93,3,FALSE)*VLOOKUP($E831,BY_RES_Demand_Drivers!$A$5:$I$100,7,FALSE)</f>
        <v>4.6065879436533654</v>
      </c>
      <c r="K831" s="16">
        <f>VLOOKUP($C831,'Growth rate'!$B$3:$T$93,3,FALSE)*VLOOKUP($E831,BY_RES_Demand_Drivers!$A$5:$I$100,8,FALSE)</f>
        <v>0.11701754635655555</v>
      </c>
      <c r="L831" s="16">
        <f>VLOOKUP($C831,'Growth rate'!$B$3:$T$93,3,FALSE)*VLOOKUP($E831,BY_RES_Demand_Drivers!$A$5:$I$100,9,FALSE)</f>
        <v>0.37053192589297823</v>
      </c>
      <c r="M831" s="49">
        <f t="shared" ref="M831:M894" si="60">M749</f>
        <v>0.89</v>
      </c>
    </row>
    <row r="832" spans="2:13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 t="shared" si="56"/>
        <v>4.1186581486616012</v>
      </c>
      <c r="G832" s="16">
        <f t="shared" si="57"/>
        <v>0.1046230478464692</v>
      </c>
      <c r="H832" s="16">
        <f t="shared" si="58"/>
        <v>0.33128518430239395</v>
      </c>
      <c r="J832" s="16">
        <f>VLOOKUP($C832,'Growth rate'!$B$3:$T$93,3,FALSE)*VLOOKUP($E832,BY_RES_Demand_Drivers!$A$5:$I$100,7,FALSE)</f>
        <v>4.6802933507518194</v>
      </c>
      <c r="K832" s="16">
        <f>VLOOKUP($C832,'Growth rate'!$B$3:$T$93,3,FALSE)*VLOOKUP($E832,BY_RES_Demand_Drivers!$A$5:$I$100,8,FALSE)</f>
        <v>0.11888982709826044</v>
      </c>
      <c r="L832" s="16">
        <f>VLOOKUP($C832,'Growth rate'!$B$3:$T$93,3,FALSE)*VLOOKUP($E832,BY_RES_Demand_Drivers!$A$5:$I$100,9,FALSE)</f>
        <v>0.37646043670726587</v>
      </c>
      <c r="M832" s="49">
        <f t="shared" si="60"/>
        <v>0.88</v>
      </c>
    </row>
    <row r="833" spans="2:13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 t="shared" si="56"/>
        <v>4.1370048985965484</v>
      </c>
      <c r="G833" s="16">
        <f t="shared" si="57"/>
        <v>0.10508909596869438</v>
      </c>
      <c r="H833" s="16">
        <f t="shared" si="58"/>
        <v>0.33276090921428647</v>
      </c>
      <c r="J833" s="16">
        <f>VLOOKUP($C833,'Growth rate'!$B$3:$T$93,3,FALSE)*VLOOKUP($E833,BY_RES_Demand_Drivers!$A$5:$I$100,7,FALSE)</f>
        <v>4.7551780443638485</v>
      </c>
      <c r="K833" s="16">
        <f>VLOOKUP($C833,'Growth rate'!$B$3:$T$93,3,FALSE)*VLOOKUP($E833,BY_RES_Demand_Drivers!$A$5:$I$100,8,FALSE)</f>
        <v>0.12079206433183262</v>
      </c>
      <c r="L833" s="16">
        <f>VLOOKUP($C833,'Growth rate'!$B$3:$T$93,3,FALSE)*VLOOKUP($E833,BY_RES_Demand_Drivers!$A$5:$I$100,9,FALSE)</f>
        <v>0.38248380369458218</v>
      </c>
      <c r="M833" s="49">
        <f t="shared" si="60"/>
        <v>0.87</v>
      </c>
    </row>
    <row r="834" spans="2:13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 t="shared" si="56"/>
        <v>4.1548843680433567</v>
      </c>
      <c r="G834" s="16">
        <f t="shared" si="57"/>
        <v>0.10554327413058208</v>
      </c>
      <c r="H834" s="16">
        <f t="shared" si="58"/>
        <v>0.33419904831617819</v>
      </c>
      <c r="J834" s="16">
        <f>VLOOKUP($C834,'Growth rate'!$B$3:$T$93,3,FALSE)*VLOOKUP($E834,BY_RES_Demand_Drivers!$A$5:$I$100,7,FALSE)</f>
        <v>4.8312608930736705</v>
      </c>
      <c r="K834" s="16">
        <f>VLOOKUP($C834,'Growth rate'!$B$3:$T$93,3,FALSE)*VLOOKUP($E834,BY_RES_Demand_Drivers!$A$5:$I$100,8,FALSE)</f>
        <v>0.12272473736114195</v>
      </c>
      <c r="L834" s="16">
        <f>VLOOKUP($C834,'Growth rate'!$B$3:$T$93,3,FALSE)*VLOOKUP($E834,BY_RES_Demand_Drivers!$A$5:$I$100,9,FALSE)</f>
        <v>0.38860354455369556</v>
      </c>
      <c r="M834" s="49">
        <f t="shared" si="60"/>
        <v>0.86</v>
      </c>
    </row>
    <row r="835" spans="2:13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 t="shared" si="56"/>
        <v>4.1722769072584214</v>
      </c>
      <c r="G835" s="16">
        <f t="shared" si="57"/>
        <v>0.10598508318508219</v>
      </c>
      <c r="H835" s="16">
        <f t="shared" si="58"/>
        <v>0.33559802107657144</v>
      </c>
      <c r="J835" s="16">
        <f>VLOOKUP($C835,'Growth rate'!$B$3:$T$93,3,FALSE)*VLOOKUP($E835,BY_RES_Demand_Drivers!$A$5:$I$100,7,FALSE)</f>
        <v>4.9085610673628493</v>
      </c>
      <c r="K835" s="16">
        <f>VLOOKUP($C835,'Growth rate'!$B$3:$T$93,3,FALSE)*VLOOKUP($E835,BY_RES_Demand_Drivers!$A$5:$I$100,8,FALSE)</f>
        <v>0.12468833315892022</v>
      </c>
      <c r="L835" s="16">
        <f>VLOOKUP($C835,'Growth rate'!$B$3:$T$93,3,FALSE)*VLOOKUP($E835,BY_RES_Demand_Drivers!$A$5:$I$100,9,FALSE)</f>
        <v>0.39482120126655462</v>
      </c>
      <c r="M835" s="49">
        <f t="shared" si="60"/>
        <v>0.85</v>
      </c>
    </row>
    <row r="836" spans="2:13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 t="shared" si="56"/>
        <v>4.1766946122190483</v>
      </c>
      <c r="G836" s="16">
        <f t="shared" si="57"/>
        <v>0.10609730268492522</v>
      </c>
      <c r="H836" s="16">
        <f t="shared" si="58"/>
        <v>0.33595336015771132</v>
      </c>
      <c r="J836" s="16">
        <f>VLOOKUP($C836,'Growth rate'!$B$3:$T$93,3,FALSE)*VLOOKUP($E836,BY_RES_Demand_Drivers!$A$5:$I$100,7,FALSE)</f>
        <v>4.9870980444406543</v>
      </c>
      <c r="K836" s="16">
        <f>VLOOKUP($C836,'Growth rate'!$B$3:$T$93,3,FALSE)*VLOOKUP($E836,BY_RES_Demand_Drivers!$A$5:$I$100,8,FALSE)</f>
        <v>0.12668334648946294</v>
      </c>
      <c r="L836" s="16">
        <f>VLOOKUP($C836,'Growth rate'!$B$3:$T$93,3,FALSE)*VLOOKUP($E836,BY_RES_Demand_Drivers!$A$5:$I$100,9,FALSE)</f>
        <v>0.40113834048681951</v>
      </c>
      <c r="M836" s="49">
        <f t="shared" si="60"/>
        <v>0.83750000000000002</v>
      </c>
    </row>
    <row r="837" spans="2:13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 t="shared" ref="F837:F900" si="61">J837*$M837</f>
        <v>4.1801855808501562</v>
      </c>
      <c r="G837" s="16">
        <f t="shared" ref="G837:G900" si="62">K837*$M837</f>
        <v>0.10618598102746783</v>
      </c>
      <c r="H837" s="16">
        <f t="shared" ref="H837:H900" si="63">L837*$M837</f>
        <v>0.33623415699605208</v>
      </c>
      <c r="J837" s="16">
        <f>VLOOKUP($C837,'Growth rate'!$B$3:$T$93,3,FALSE)*VLOOKUP($E837,BY_RES_Demand_Drivers!$A$5:$I$100,7,FALSE)</f>
        <v>5.0668916131517046</v>
      </c>
      <c r="K837" s="16">
        <f>VLOOKUP($C837,'Growth rate'!$B$3:$T$93,3,FALSE)*VLOOKUP($E837,BY_RES_Demand_Drivers!$A$5:$I$100,8,FALSE)</f>
        <v>0.12871028003329435</v>
      </c>
      <c r="L837" s="16">
        <f>VLOOKUP($C837,'Growth rate'!$B$3:$T$93,3,FALSE)*VLOOKUP($E837,BY_RES_Demand_Drivers!$A$5:$I$100,9,FALSE)</f>
        <v>0.4075565539346086</v>
      </c>
      <c r="M837" s="49">
        <f t="shared" si="60"/>
        <v>0.82499999999999996</v>
      </c>
    </row>
    <row r="838" spans="2:13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 t="shared" si="61"/>
        <v>4.1827190266567325</v>
      </c>
      <c r="G838" s="16">
        <f t="shared" si="62"/>
        <v>0.10625033616748449</v>
      </c>
      <c r="H838" s="16">
        <f t="shared" si="63"/>
        <v>0.33643793527301935</v>
      </c>
      <c r="J838" s="16">
        <f>VLOOKUP($C838,'Growth rate'!$B$3:$T$93,3,FALSE)*VLOOKUP($E838,BY_RES_Demand_Drivers!$A$5:$I$100,7,FALSE)</f>
        <v>5.147961878962132</v>
      </c>
      <c r="K838" s="16">
        <f>VLOOKUP($C838,'Growth rate'!$B$3:$T$93,3,FALSE)*VLOOKUP($E838,BY_RES_Demand_Drivers!$A$5:$I$100,8,FALSE)</f>
        <v>0.13076964451382705</v>
      </c>
      <c r="L838" s="16">
        <f>VLOOKUP($C838,'Growth rate'!$B$3:$T$93,3,FALSE)*VLOOKUP($E838,BY_RES_Demand_Drivers!$A$5:$I$100,9,FALSE)</f>
        <v>0.4140774587975623</v>
      </c>
      <c r="M838" s="49">
        <f t="shared" si="60"/>
        <v>0.8125</v>
      </c>
    </row>
    <row r="839" spans="2:13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 t="shared" si="61"/>
        <v>4.1842634152204203</v>
      </c>
      <c r="G839" s="16">
        <f t="shared" si="62"/>
        <v>0.10628956706083863</v>
      </c>
      <c r="H839" s="16">
        <f t="shared" si="63"/>
        <v>0.33656215851065863</v>
      </c>
      <c r="J839" s="16">
        <f>VLOOKUP($C839,'Growth rate'!$B$3:$T$93,3,FALSE)*VLOOKUP($E839,BY_RES_Demand_Drivers!$A$5:$I$100,7,FALSE)</f>
        <v>5.2303292690255256</v>
      </c>
      <c r="K839" s="16">
        <f>VLOOKUP($C839,'Growth rate'!$B$3:$T$93,3,FALSE)*VLOOKUP($E839,BY_RES_Demand_Drivers!$A$5:$I$100,8,FALSE)</f>
        <v>0.13286195882604829</v>
      </c>
      <c r="L839" s="16">
        <f>VLOOKUP($C839,'Growth rate'!$B$3:$T$93,3,FALSE)*VLOOKUP($E839,BY_RES_Demand_Drivers!$A$5:$I$100,9,FALSE)</f>
        <v>0.42070269813832334</v>
      </c>
      <c r="M839" s="49">
        <f t="shared" si="60"/>
        <v>0.79999999999999993</v>
      </c>
    </row>
    <row r="840" spans="2:13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 t="shared" si="61"/>
        <v>4.1847864481473236</v>
      </c>
      <c r="G840" s="16">
        <f t="shared" si="62"/>
        <v>0.10630285325672123</v>
      </c>
      <c r="H840" s="16">
        <f t="shared" si="63"/>
        <v>0.33660422878047247</v>
      </c>
      <c r="J840" s="16">
        <f>VLOOKUP($C840,'Growth rate'!$B$3:$T$93,3,FALSE)*VLOOKUP($E840,BY_RES_Demand_Drivers!$A$5:$I$100,7,FALSE)</f>
        <v>5.3140145373299346</v>
      </c>
      <c r="K840" s="16">
        <f>VLOOKUP($C840,'Growth rate'!$B$3:$T$93,3,FALSE)*VLOOKUP($E840,BY_RES_Demand_Drivers!$A$5:$I$100,8,FALSE)</f>
        <v>0.13498775016726505</v>
      </c>
      <c r="L840" s="16">
        <f>VLOOKUP($C840,'Growth rate'!$B$3:$T$93,3,FALSE)*VLOOKUP($E840,BY_RES_Demand_Drivers!$A$5:$I$100,9,FALSE)</f>
        <v>0.42743394130853651</v>
      </c>
      <c r="M840" s="49">
        <f t="shared" si="60"/>
        <v>0.78749999999999998</v>
      </c>
    </row>
    <row r="841" spans="2:13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 t="shared" si="61"/>
        <v>4.1842550466935897</v>
      </c>
      <c r="G841" s="16">
        <f t="shared" si="62"/>
        <v>0.10628935448170448</v>
      </c>
      <c r="H841" s="16">
        <f t="shared" si="63"/>
        <v>0.33656148538634162</v>
      </c>
      <c r="J841" s="16">
        <f>VLOOKUP($C841,'Growth rate'!$B$3:$T$93,3,FALSE)*VLOOKUP($E841,BY_RES_Demand_Drivers!$A$5:$I$100,7,FALSE)</f>
        <v>5.3990387699272135</v>
      </c>
      <c r="K841" s="16">
        <f>VLOOKUP($C841,'Growth rate'!$B$3:$T$93,3,FALSE)*VLOOKUP($E841,BY_RES_Demand_Drivers!$A$5:$I$100,8,FALSE)</f>
        <v>0.13714755416994129</v>
      </c>
      <c r="L841" s="16">
        <f>VLOOKUP($C841,'Growth rate'!$B$3:$T$93,3,FALSE)*VLOOKUP($E841,BY_RES_Demand_Drivers!$A$5:$I$100,9,FALSE)</f>
        <v>0.43427288436947309</v>
      </c>
      <c r="M841" s="49">
        <f t="shared" si="60"/>
        <v>0.77499999999999991</v>
      </c>
    </row>
    <row r="842" spans="2:13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 t="shared" si="61"/>
        <v>4.1826353350626118</v>
      </c>
      <c r="G842" s="16">
        <f t="shared" si="62"/>
        <v>0.10624821021545351</v>
      </c>
      <c r="H842" s="16">
        <f t="shared" si="63"/>
        <v>0.33643120352103079</v>
      </c>
      <c r="J842" s="16">
        <f>VLOOKUP($C842,'Growth rate'!$B$3:$T$93,3,FALSE)*VLOOKUP($E842,BY_RES_Demand_Drivers!$A$5:$I$100,7,FALSE)</f>
        <v>5.4854233902460487</v>
      </c>
      <c r="K842" s="16">
        <f>VLOOKUP($C842,'Growth rate'!$B$3:$T$93,3,FALSE)*VLOOKUP($E842,BY_RES_Demand_Drivers!$A$5:$I$100,8,FALSE)</f>
        <v>0.13934191503666035</v>
      </c>
      <c r="L842" s="16">
        <f>VLOOKUP($C842,'Growth rate'!$B$3:$T$93,3,FALSE)*VLOOKUP($E842,BY_RES_Demand_Drivers!$A$5:$I$100,9,FALSE)</f>
        <v>0.44122125051938466</v>
      </c>
      <c r="M842" s="49">
        <f t="shared" si="60"/>
        <v>0.76249999999999996</v>
      </c>
    </row>
    <row r="843" spans="2:13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 t="shared" si="61"/>
        <v>4.1798926233674889</v>
      </c>
      <c r="G843" s="16">
        <f t="shared" si="62"/>
        <v>0.10617853925793519</v>
      </c>
      <c r="H843" s="16">
        <f t="shared" si="63"/>
        <v>0.3362105928957711</v>
      </c>
      <c r="J843" s="16">
        <f>VLOOKUP($C843,'Growth rate'!$B$3:$T$93,3,FALSE)*VLOOKUP($E843,BY_RES_Demand_Drivers!$A$5:$I$100,7,FALSE)</f>
        <v>5.5731901644899855</v>
      </c>
      <c r="K843" s="16">
        <f>VLOOKUP($C843,'Growth rate'!$B$3:$T$93,3,FALSE)*VLOOKUP($E843,BY_RES_Demand_Drivers!$A$5:$I$100,8,FALSE)</f>
        <v>0.14157138567724692</v>
      </c>
      <c r="L843" s="16">
        <f>VLOOKUP($C843,'Growth rate'!$B$3:$T$93,3,FALSE)*VLOOKUP($E843,BY_RES_Demand_Drivers!$A$5:$I$100,9,FALSE)</f>
        <v>0.44828079052769482</v>
      </c>
      <c r="M843" s="49">
        <f t="shared" si="60"/>
        <v>0.75</v>
      </c>
    </row>
    <row r="844" spans="2:13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 t="shared" si="61"/>
        <v>4.1759913902523467</v>
      </c>
      <c r="G844" s="16">
        <f t="shared" si="62"/>
        <v>0.10607943928796111</v>
      </c>
      <c r="H844" s="16">
        <f t="shared" si="63"/>
        <v>0.33589679634240172</v>
      </c>
      <c r="J844" s="16">
        <f>VLOOKUP($C844,'Growth rate'!$B$3:$T$93,3,FALSE)*VLOOKUP($E844,BY_RES_Demand_Drivers!$A$5:$I$100,7,FALSE)</f>
        <v>5.6623612071218261</v>
      </c>
      <c r="K844" s="16">
        <f>VLOOKUP($C844,'Growth rate'!$B$3:$T$93,3,FALSE)*VLOOKUP($E844,BY_RES_Demand_Drivers!$A$5:$I$100,8,FALSE)</f>
        <v>0.14383652784808287</v>
      </c>
      <c r="L844" s="16">
        <f>VLOOKUP($C844,'Growth rate'!$B$3:$T$93,3,FALSE)*VLOOKUP($E844,BY_RES_Demand_Drivers!$A$5:$I$100,9,FALSE)</f>
        <v>0.45545328317613792</v>
      </c>
      <c r="M844" s="49">
        <f t="shared" si="60"/>
        <v>0.73749999999999993</v>
      </c>
    </row>
    <row r="845" spans="2:13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 t="shared" si="61"/>
        <v>4.1708952651659361</v>
      </c>
      <c r="G845" s="16">
        <f t="shared" si="62"/>
        <v>0.10594998641289784</v>
      </c>
      <c r="H845" s="16">
        <f t="shared" si="63"/>
        <v>0.3354868883875432</v>
      </c>
      <c r="J845" s="16">
        <f>VLOOKUP($C845,'Growth rate'!$B$3:$T$93,3,FALSE)*VLOOKUP($E845,BY_RES_Demand_Drivers!$A$5:$I$100,7,FALSE)</f>
        <v>5.7529589864357744</v>
      </c>
      <c r="K845" s="16">
        <f>VLOOKUP($C845,'Growth rate'!$B$3:$T$93,3,FALSE)*VLOOKUP($E845,BY_RES_Demand_Drivers!$A$5:$I$100,8,FALSE)</f>
        <v>0.14613791229365219</v>
      </c>
      <c r="L845" s="16">
        <f>VLOOKUP($C845,'Growth rate'!$B$3:$T$93,3,FALSE)*VLOOKUP($E845,BY_RES_Demand_Drivers!$A$5:$I$100,9,FALSE)</f>
        <v>0.46274053570695617</v>
      </c>
      <c r="M845" s="49">
        <f t="shared" si="60"/>
        <v>0.72499999999999998</v>
      </c>
    </row>
    <row r="846" spans="2:13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 t="shared" si="61"/>
        <v>4.164567010280857</v>
      </c>
      <c r="G846" s="16">
        <f t="shared" si="62"/>
        <v>0.10578923470937482</v>
      </c>
      <c r="H846" s="16">
        <f t="shared" si="63"/>
        <v>0.33497787379826549</v>
      </c>
      <c r="J846" s="16">
        <f>VLOOKUP($C846,'Growth rate'!$B$3:$T$93,3,FALSE)*VLOOKUP($E846,BY_RES_Demand_Drivers!$A$5:$I$100,7,FALSE)</f>
        <v>5.8450063302187472</v>
      </c>
      <c r="K846" s="16">
        <f>VLOOKUP($C846,'Growth rate'!$B$3:$T$93,3,FALSE)*VLOOKUP($E846,BY_RES_Demand_Drivers!$A$5:$I$100,8,FALSE)</f>
        <v>0.14847611889035064</v>
      </c>
      <c r="L846" s="16">
        <f>VLOOKUP($C846,'Growth rate'!$B$3:$T$93,3,FALSE)*VLOOKUP($E846,BY_RES_Demand_Drivers!$A$5:$I$100,9,FALSE)</f>
        <v>0.47014438427826744</v>
      </c>
      <c r="M846" s="49">
        <f t="shared" si="60"/>
        <v>0.71249999999999991</v>
      </c>
    </row>
    <row r="847" spans="2:13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 t="shared" si="61"/>
        <v>4.1569685020515728</v>
      </c>
      <c r="G847" s="16">
        <f t="shared" si="62"/>
        <v>0.10559621575481737</v>
      </c>
      <c r="H847" s="16">
        <f t="shared" si="63"/>
        <v>0.33436668609870385</v>
      </c>
      <c r="J847" s="16">
        <f>VLOOKUP($C847,'Growth rate'!$B$3:$T$93,3,FALSE)*VLOOKUP($E847,BY_RES_Demand_Drivers!$A$5:$I$100,7,FALSE)</f>
        <v>5.9385264315022477</v>
      </c>
      <c r="K847" s="16">
        <f>VLOOKUP($C847,'Growth rate'!$B$3:$T$93,3,FALSE)*VLOOKUP($E847,BY_RES_Demand_Drivers!$A$5:$I$100,8,FALSE)</f>
        <v>0.15085173679259625</v>
      </c>
      <c r="L847" s="16">
        <f>VLOOKUP($C847,'Growth rate'!$B$3:$T$93,3,FALSE)*VLOOKUP($E847,BY_RES_Demand_Drivers!$A$5:$I$100,9,FALSE)</f>
        <v>0.47766669442671977</v>
      </c>
      <c r="M847" s="49">
        <f t="shared" si="60"/>
        <v>0.7</v>
      </c>
    </row>
    <row r="848" spans="2:13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 t="shared" si="61"/>
        <v>4.1480607124043205</v>
      </c>
      <c r="G848" s="16">
        <f t="shared" si="62"/>
        <v>0.1053699381496285</v>
      </c>
      <c r="H848" s="16">
        <f t="shared" si="63"/>
        <v>0.33365018605706381</v>
      </c>
      <c r="J848" s="16">
        <f>VLOOKUP($C848,'Growth rate'!$B$3:$T$93,3,FALSE)*VLOOKUP($E848,BY_RES_Demand_Drivers!$A$5:$I$100,7,FALSE)</f>
        <v>6.0335428544062841</v>
      </c>
      <c r="K848" s="16">
        <f>VLOOKUP($C848,'Growth rate'!$B$3:$T$93,3,FALSE)*VLOOKUP($E848,BY_RES_Demand_Drivers!$A$5:$I$100,8,FALSE)</f>
        <v>0.15326536458127782</v>
      </c>
      <c r="L848" s="16">
        <f>VLOOKUP($C848,'Growth rate'!$B$3:$T$93,3,FALSE)*VLOOKUP($E848,BY_RES_Demand_Drivers!$A$5:$I$100,9,FALSE)</f>
        <v>0.48530936153754733</v>
      </c>
      <c r="M848" s="49">
        <f t="shared" si="60"/>
        <v>0.6875</v>
      </c>
    </row>
    <row r="849" spans="2:13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 t="shared" si="61"/>
        <v>4.1378036895518298</v>
      </c>
      <c r="G849" s="16">
        <f t="shared" si="62"/>
        <v>0.10510938702984032</v>
      </c>
      <c r="H849" s="16">
        <f t="shared" si="63"/>
        <v>0.33282516014244995</v>
      </c>
      <c r="J849" s="16">
        <f>VLOOKUP($C849,'Growth rate'!$B$3:$T$93,3,FALSE)*VLOOKUP($E849,BY_RES_Demand_Drivers!$A$5:$I$100,7,FALSE)</f>
        <v>6.1300795400767853</v>
      </c>
      <c r="K849" s="16">
        <f>VLOOKUP($C849,'Growth rate'!$B$3:$T$93,3,FALSE)*VLOOKUP($E849,BY_RES_Demand_Drivers!$A$5:$I$100,8,FALSE)</f>
        <v>0.15571761041457827</v>
      </c>
      <c r="L849" s="16">
        <f>VLOOKUP($C849,'Growth rate'!$B$3:$T$93,3,FALSE)*VLOOKUP($E849,BY_RES_Demand_Drivers!$A$5:$I$100,9,FALSE)</f>
        <v>0.49307431132214813</v>
      </c>
      <c r="M849" s="49">
        <f t="shared" si="60"/>
        <v>0.67499999999999993</v>
      </c>
    </row>
    <row r="850" spans="2:13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 t="shared" si="61"/>
        <v>4.1261565384256835</v>
      </c>
      <c r="G850" s="16">
        <f t="shared" si="62"/>
        <v>0.10481352357005262</v>
      </c>
      <c r="H850" s="16">
        <f t="shared" si="63"/>
        <v>0.3318883189509379</v>
      </c>
      <c r="J850" s="16">
        <f>VLOOKUP($C850,'Growth rate'!$B$3:$T$93,3,FALSE)*VLOOKUP($E850,BY_RES_Demand_Drivers!$A$5:$I$100,7,FALSE)</f>
        <v>6.2281608127180137</v>
      </c>
      <c r="K850" s="16">
        <f>VLOOKUP($C850,'Growth rate'!$B$3:$T$93,3,FALSE)*VLOOKUP($E850,BY_RES_Demand_Drivers!$A$5:$I$100,8,FALSE)</f>
        <v>0.15820909218121151</v>
      </c>
      <c r="L850" s="16">
        <f>VLOOKUP($C850,'Growth rate'!$B$3:$T$93,3,FALSE)*VLOOKUP($E850,BY_RES_Demand_Drivers!$A$5:$I$100,9,FALSE)</f>
        <v>0.5009635003033025</v>
      </c>
      <c r="M850" s="49">
        <f t="shared" si="60"/>
        <v>0.66249999999999998</v>
      </c>
    </row>
    <row r="851" spans="2:13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 t="shared" si="61"/>
        <v>4.1130774007189759</v>
      </c>
      <c r="G851" s="16">
        <f t="shared" si="62"/>
        <v>0.10448128447647209</v>
      </c>
      <c r="H851" s="16">
        <f t="shared" si="63"/>
        <v>0.33083629560030098</v>
      </c>
      <c r="J851" s="16">
        <f>VLOOKUP($C851,'Growth rate'!$B$3:$T$93,3,FALSE)*VLOOKUP($E851,BY_RES_Demand_Drivers!$A$5:$I$100,7,FALSE)</f>
        <v>6.3278113857215024</v>
      </c>
      <c r="K851" s="16">
        <f>VLOOKUP($C851,'Growth rate'!$B$3:$T$93,3,FALSE)*VLOOKUP($E851,BY_RES_Demand_Drivers!$A$5:$I$100,8,FALSE)</f>
        <v>0.16074043765611093</v>
      </c>
      <c r="L851" s="16">
        <f>VLOOKUP($C851,'Growth rate'!$B$3:$T$93,3,FALSE)*VLOOKUP($E851,BY_RES_Demand_Drivers!$A$5:$I$100,9,FALSE)</f>
        <v>0.50897891630815539</v>
      </c>
      <c r="M851" s="49">
        <f t="shared" si="60"/>
        <v>0.64999999999999991</v>
      </c>
    </row>
    <row r="852" spans="2:13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 t="shared" si="61"/>
        <v>4.0985234345318169</v>
      </c>
      <c r="G852" s="16">
        <f t="shared" si="62"/>
        <v>0.10411158146986303</v>
      </c>
      <c r="H852" s="16">
        <f t="shared" si="63"/>
        <v>0.3296656440927922</v>
      </c>
      <c r="J852" s="16">
        <f>VLOOKUP($C852,'Growth rate'!$B$3:$T$93,3,FALSE)*VLOOKUP($E852,BY_RES_Demand_Drivers!$A$5:$I$100,7,FALSE)</f>
        <v>6.4290563678930468</v>
      </c>
      <c r="K852" s="16">
        <f>VLOOKUP($C852,'Growth rate'!$B$3:$T$93,3,FALSE)*VLOOKUP($E852,BY_RES_Demand_Drivers!$A$5:$I$100,8,FALSE)</f>
        <v>0.1633122846586087</v>
      </c>
      <c r="L852" s="16">
        <f>VLOOKUP($C852,'Growth rate'!$B$3:$T$93,3,FALSE)*VLOOKUP($E852,BY_RES_Demand_Drivers!$A$5:$I$100,9,FALSE)</f>
        <v>0.51712257896908587</v>
      </c>
      <c r="M852" s="49">
        <f t="shared" si="60"/>
        <v>0.63749999999999996</v>
      </c>
    </row>
    <row r="853" spans="2:13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 t="shared" si="61"/>
        <v>4.0824507936120851</v>
      </c>
      <c r="G853" s="16">
        <f t="shared" si="62"/>
        <v>0.10370330075821653</v>
      </c>
      <c r="H853" s="16">
        <f t="shared" si="63"/>
        <v>0.32837283764536956</v>
      </c>
      <c r="J853" s="16">
        <f>VLOOKUP($C853,'Growth rate'!$B$3:$T$93,3,FALSE)*VLOOKUP($E853,BY_RES_Demand_Drivers!$A$5:$I$100,7,FALSE)</f>
        <v>6.5319212697793363</v>
      </c>
      <c r="K853" s="16">
        <f>VLOOKUP($C853,'Growth rate'!$B$3:$T$93,3,FALSE)*VLOOKUP($E853,BY_RES_Demand_Drivers!$A$5:$I$100,8,FALSE)</f>
        <v>0.16592528121314645</v>
      </c>
      <c r="L853" s="16">
        <f>VLOOKUP($C853,'Growth rate'!$B$3:$T$93,3,FALSE)*VLOOKUP($E853,BY_RES_Demand_Drivers!$A$5:$I$100,9,FALSE)</f>
        <v>0.5253965402325913</v>
      </c>
      <c r="M853" s="49">
        <f t="shared" si="60"/>
        <v>0.625</v>
      </c>
    </row>
    <row r="854" spans="2:13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 t="shared" si="61"/>
        <v>4.0648146061836812</v>
      </c>
      <c r="G854" s="16">
        <f t="shared" si="62"/>
        <v>0.10325530249894103</v>
      </c>
      <c r="H854" s="16">
        <f t="shared" si="63"/>
        <v>0.32695426698674152</v>
      </c>
      <c r="J854" s="16">
        <f>VLOOKUP($C854,'Growth rate'!$B$3:$T$93,3,FALSE)*VLOOKUP($E854,BY_RES_Demand_Drivers!$A$5:$I$100,7,FALSE)</f>
        <v>6.6364320100958061</v>
      </c>
      <c r="K854" s="16">
        <f>VLOOKUP($C854,'Growth rate'!$B$3:$T$93,3,FALSE)*VLOOKUP($E854,BY_RES_Demand_Drivers!$A$5:$I$100,8,FALSE)</f>
        <v>0.16858008571255681</v>
      </c>
      <c r="L854" s="16">
        <f>VLOOKUP($C854,'Growth rate'!$B$3:$T$93,3,FALSE)*VLOOKUP($E854,BY_RES_Demand_Drivers!$A$5:$I$100,9,FALSE)</f>
        <v>0.53380288487631278</v>
      </c>
      <c r="M854" s="49">
        <f t="shared" si="60"/>
        <v>0.61249999999999993</v>
      </c>
    </row>
    <row r="855" spans="2:13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 t="shared" si="61"/>
        <v>4.0455689533544028</v>
      </c>
      <c r="G855" s="16">
        <f t="shared" si="62"/>
        <v>0.10276642025037462</v>
      </c>
      <c r="H855" s="16">
        <f t="shared" si="63"/>
        <v>0.32540623862060025</v>
      </c>
      <c r="J855" s="16">
        <f>VLOOKUP($C855,'Growth rate'!$B$3:$T$93,3,FALSE)*VLOOKUP($E855,BY_RES_Demand_Drivers!$A$5:$I$100,7,FALSE)</f>
        <v>6.7426149222573386</v>
      </c>
      <c r="K855" s="16">
        <f>VLOOKUP($C855,'Growth rate'!$B$3:$T$93,3,FALSE)*VLOOKUP($E855,BY_RES_Demand_Drivers!$A$5:$I$100,8,FALSE)</f>
        <v>0.17127736708395772</v>
      </c>
      <c r="L855" s="16">
        <f>VLOOKUP($C855,'Growth rate'!$B$3:$T$93,3,FALSE)*VLOOKUP($E855,BY_RES_Demand_Drivers!$A$5:$I$100,9,FALSE)</f>
        <v>0.54234373103433375</v>
      </c>
      <c r="M855" s="49">
        <f t="shared" si="60"/>
        <v>0.6</v>
      </c>
    </row>
    <row r="856" spans="2:13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 t="shared" si="61"/>
        <v>4.110298056608074</v>
      </c>
      <c r="G856" s="16">
        <f t="shared" si="62"/>
        <v>0.10441068297438062</v>
      </c>
      <c r="H856" s="16">
        <f t="shared" si="63"/>
        <v>0.3306127384385299</v>
      </c>
      <c r="J856" s="16">
        <f>VLOOKUP($C856,'Growth rate'!$B$3:$T$93,3,FALSE)*VLOOKUP($E856,BY_RES_Demand_Drivers!$A$5:$I$100,7,FALSE)</f>
        <v>6.8504967610134564</v>
      </c>
      <c r="K856" s="16">
        <f>VLOOKUP($C856,'Growth rate'!$B$3:$T$93,3,FALSE)*VLOOKUP($E856,BY_RES_Demand_Drivers!$A$5:$I$100,8,FALSE)</f>
        <v>0.17401780495730104</v>
      </c>
      <c r="L856" s="16">
        <f>VLOOKUP($C856,'Growth rate'!$B$3:$T$93,3,FALSE)*VLOOKUP($E856,BY_RES_Demand_Drivers!$A$5:$I$100,9,FALSE)</f>
        <v>0.55102123073088316</v>
      </c>
      <c r="M856" s="49">
        <f t="shared" si="60"/>
        <v>0.6</v>
      </c>
    </row>
    <row r="857" spans="2:13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 t="shared" si="61"/>
        <v>4.176062825513803</v>
      </c>
      <c r="G857" s="16">
        <f t="shared" si="62"/>
        <v>0.10608125390197071</v>
      </c>
      <c r="H857" s="16">
        <f t="shared" si="63"/>
        <v>0.33590254225354638</v>
      </c>
      <c r="J857" s="16">
        <f>VLOOKUP($C857,'Growth rate'!$B$3:$T$93,3,FALSE)*VLOOKUP($E857,BY_RES_Demand_Drivers!$A$5:$I$100,7,FALSE)</f>
        <v>6.9601047091896717</v>
      </c>
      <c r="K857" s="16">
        <f>VLOOKUP($C857,'Growth rate'!$B$3:$T$93,3,FALSE)*VLOOKUP($E857,BY_RES_Demand_Drivers!$A$5:$I$100,8,FALSE)</f>
        <v>0.17680208983661785</v>
      </c>
      <c r="L857" s="16">
        <f>VLOOKUP($C857,'Growth rate'!$B$3:$T$93,3,FALSE)*VLOOKUP($E857,BY_RES_Demand_Drivers!$A$5:$I$100,9,FALSE)</f>
        <v>0.55983757042257731</v>
      </c>
      <c r="M857" s="49">
        <f t="shared" si="60"/>
        <v>0.6</v>
      </c>
    </row>
    <row r="858" spans="2:13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 t="shared" si="61"/>
        <v>4.2428798307220239</v>
      </c>
      <c r="G858" s="16">
        <f t="shared" si="62"/>
        <v>0.10777855396440224</v>
      </c>
      <c r="H858" s="16">
        <f t="shared" si="63"/>
        <v>0.34127698292960312</v>
      </c>
      <c r="J858" s="16">
        <f>VLOOKUP($C858,'Growth rate'!$B$3:$T$93,3,FALSE)*VLOOKUP($E858,BY_RES_Demand_Drivers!$A$5:$I$100,7,FALSE)</f>
        <v>7.0714663845367065</v>
      </c>
      <c r="K858" s="16">
        <f>VLOOKUP($C858,'Growth rate'!$B$3:$T$93,3,FALSE)*VLOOKUP($E858,BY_RES_Demand_Drivers!$A$5:$I$100,8,FALSE)</f>
        <v>0.17963092327400373</v>
      </c>
      <c r="L858" s="16">
        <f>VLOOKUP($C858,'Growth rate'!$B$3:$T$93,3,FALSE)*VLOOKUP($E858,BY_RES_Demand_Drivers!$A$5:$I$100,9,FALSE)</f>
        <v>0.56879497154933856</v>
      </c>
      <c r="M858" s="49">
        <f t="shared" si="60"/>
        <v>0.6</v>
      </c>
    </row>
    <row r="859" spans="2:13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 t="shared" si="61"/>
        <v>4.3107659080135763</v>
      </c>
      <c r="G859" s="16">
        <f t="shared" si="62"/>
        <v>0.10950301082783268</v>
      </c>
      <c r="H859" s="16">
        <f t="shared" si="63"/>
        <v>0.34673741465647678</v>
      </c>
      <c r="J859" s="16">
        <f>VLOOKUP($C859,'Growth rate'!$B$3:$T$93,3,FALSE)*VLOOKUP($E859,BY_RES_Demand_Drivers!$A$5:$I$100,7,FALSE)</f>
        <v>7.1846098466892938</v>
      </c>
      <c r="K859" s="16">
        <f>VLOOKUP($C859,'Growth rate'!$B$3:$T$93,3,FALSE)*VLOOKUP($E859,BY_RES_Demand_Drivers!$A$5:$I$100,8,FALSE)</f>
        <v>0.1825050180463878</v>
      </c>
      <c r="L859" s="16">
        <f>VLOOKUP($C859,'Growth rate'!$B$3:$T$93,3,FALSE)*VLOOKUP($E859,BY_RES_Demand_Drivers!$A$5:$I$100,9,FALSE)</f>
        <v>0.57789569109412797</v>
      </c>
      <c r="M859" s="49">
        <f t="shared" si="60"/>
        <v>0.6</v>
      </c>
    </row>
    <row r="860" spans="2:13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 t="shared" si="61"/>
        <v>4.379738162541793</v>
      </c>
      <c r="G860" s="16">
        <f t="shared" si="62"/>
        <v>0.11125505900107799</v>
      </c>
      <c r="H860" s="16">
        <f t="shared" si="63"/>
        <v>0.35228521329098034</v>
      </c>
      <c r="J860" s="16">
        <f>VLOOKUP($C860,'Growth rate'!$B$3:$T$93,3,FALSE)*VLOOKUP($E860,BY_RES_Demand_Drivers!$A$5:$I$100,7,FALSE)</f>
        <v>7.2995636042363223</v>
      </c>
      <c r="K860" s="16">
        <f>VLOOKUP($C860,'Growth rate'!$B$3:$T$93,3,FALSE)*VLOOKUP($E860,BY_RES_Demand_Drivers!$A$5:$I$100,8,FALSE)</f>
        <v>0.18542509833512999</v>
      </c>
      <c r="L860" s="16">
        <f>VLOOKUP($C860,'Growth rate'!$B$3:$T$93,3,FALSE)*VLOOKUP($E860,BY_RES_Demand_Drivers!$A$5:$I$100,9,FALSE)</f>
        <v>0.58714202215163391</v>
      </c>
      <c r="M860" s="49">
        <f t="shared" si="60"/>
        <v>0.6</v>
      </c>
    </row>
    <row r="861" spans="2:13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 t="shared" si="61"/>
        <v>4.4498139731424624</v>
      </c>
      <c r="G861" s="16">
        <f t="shared" si="62"/>
        <v>0.11303513994509524</v>
      </c>
      <c r="H861" s="16">
        <f t="shared" si="63"/>
        <v>0.35792177670363606</v>
      </c>
      <c r="J861" s="16">
        <f>VLOOKUP($C861,'Growth rate'!$B$3:$T$93,3,FALSE)*VLOOKUP($E861,BY_RES_Demand_Drivers!$A$5:$I$100,7,FALSE)</f>
        <v>7.4163566219041037</v>
      </c>
      <c r="K861" s="16">
        <f>VLOOKUP($C861,'Growth rate'!$B$3:$T$93,3,FALSE)*VLOOKUP($E861,BY_RES_Demand_Drivers!$A$5:$I$100,8,FALSE)</f>
        <v>0.18839189990849209</v>
      </c>
      <c r="L861" s="16">
        <f>VLOOKUP($C861,'Growth rate'!$B$3:$T$93,3,FALSE)*VLOOKUP($E861,BY_RES_Demand_Drivers!$A$5:$I$100,9,FALSE)</f>
        <v>0.59653629450606016</v>
      </c>
      <c r="M861" s="49">
        <f t="shared" si="60"/>
        <v>0.6</v>
      </c>
    </row>
    <row r="862" spans="2:13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 t="shared" si="61"/>
        <v>4.5210109967127412</v>
      </c>
      <c r="G862" s="16">
        <f t="shared" si="62"/>
        <v>0.11484370218421677</v>
      </c>
      <c r="H862" s="16">
        <f t="shared" si="63"/>
        <v>0.36364852513089424</v>
      </c>
      <c r="J862" s="16">
        <f>VLOOKUP($C862,'Growth rate'!$B$3:$T$93,3,FALSE)*VLOOKUP($E862,BY_RES_Demand_Drivers!$A$5:$I$100,7,FALSE)</f>
        <v>7.5350183278545693</v>
      </c>
      <c r="K862" s="16">
        <f>VLOOKUP($C862,'Growth rate'!$B$3:$T$93,3,FALSE)*VLOOKUP($E862,BY_RES_Demand_Drivers!$A$5:$I$100,8,FALSE)</f>
        <v>0.19140617030702797</v>
      </c>
      <c r="L862" s="16">
        <f>VLOOKUP($C862,'Growth rate'!$B$3:$T$93,3,FALSE)*VLOOKUP($E862,BY_RES_Demand_Drivers!$A$5:$I$100,9,FALSE)</f>
        <v>0.60608087521815712</v>
      </c>
      <c r="M862" s="49">
        <f t="shared" si="60"/>
        <v>0.6</v>
      </c>
    </row>
    <row r="863" spans="2:13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 t="shared" si="61"/>
        <v>4.5933471726601454</v>
      </c>
      <c r="G863" s="16">
        <f t="shared" si="62"/>
        <v>0.11668120141916426</v>
      </c>
      <c r="H863" s="16">
        <f t="shared" si="63"/>
        <v>0.36946690153298856</v>
      </c>
      <c r="J863" s="16">
        <f>VLOOKUP($C863,'Growth rate'!$B$3:$T$93,3,FALSE)*VLOOKUP($E863,BY_RES_Demand_Drivers!$A$5:$I$100,7,FALSE)</f>
        <v>7.6555786211002426</v>
      </c>
      <c r="K863" s="16">
        <f>VLOOKUP($C863,'Growth rate'!$B$3:$T$93,3,FALSE)*VLOOKUP($E863,BY_RES_Demand_Drivers!$A$5:$I$100,8,FALSE)</f>
        <v>0.19446866903194043</v>
      </c>
      <c r="L863" s="16">
        <f>VLOOKUP($C863,'Growth rate'!$B$3:$T$93,3,FALSE)*VLOOKUP($E863,BY_RES_Demand_Drivers!$A$5:$I$100,9,FALSE)</f>
        <v>0.61577816922164763</v>
      </c>
      <c r="M863" s="49">
        <f t="shared" si="60"/>
        <v>0.6</v>
      </c>
    </row>
    <row r="864" spans="2:13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 t="shared" si="61"/>
        <v>4.6668407274227084</v>
      </c>
      <c r="G864" s="16">
        <f t="shared" si="62"/>
        <v>0.11854810064187088</v>
      </c>
      <c r="H864" s="16">
        <f t="shared" si="63"/>
        <v>0.37537837195751639</v>
      </c>
      <c r="J864" s="16">
        <f>VLOOKUP($C864,'Growth rate'!$B$3:$T$93,3,FALSE)*VLOOKUP($E864,BY_RES_Demand_Drivers!$A$5:$I$100,7,FALSE)</f>
        <v>7.778067879037847</v>
      </c>
      <c r="K864" s="16">
        <f>VLOOKUP($C864,'Growth rate'!$B$3:$T$93,3,FALSE)*VLOOKUP($E864,BY_RES_Demand_Drivers!$A$5:$I$100,8,FALSE)</f>
        <v>0.19758016773645148</v>
      </c>
      <c r="L864" s="16">
        <f>VLOOKUP($C864,'Growth rate'!$B$3:$T$93,3,FALSE)*VLOOKUP($E864,BY_RES_Demand_Drivers!$A$5:$I$100,9,FALSE)</f>
        <v>0.625630619929194</v>
      </c>
      <c r="M864" s="49">
        <f t="shared" si="60"/>
        <v>0.6</v>
      </c>
    </row>
    <row r="865" spans="2:13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 t="shared" si="61"/>
        <v>4.7415101790614713</v>
      </c>
      <c r="G865" s="16">
        <f t="shared" si="62"/>
        <v>0.12044487025214082</v>
      </c>
      <c r="H865" s="16">
        <f t="shared" si="63"/>
        <v>0.38138442590883664</v>
      </c>
      <c r="J865" s="16">
        <f>VLOOKUP($C865,'Growth rate'!$B$3:$T$93,3,FALSE)*VLOOKUP($E865,BY_RES_Demand_Drivers!$A$5:$I$100,7,FALSE)</f>
        <v>7.9025169651024525</v>
      </c>
      <c r="K865" s="16">
        <f>VLOOKUP($C865,'Growth rate'!$B$3:$T$93,3,FALSE)*VLOOKUP($E865,BY_RES_Demand_Drivers!$A$5:$I$100,8,FALSE)</f>
        <v>0.2007414504202347</v>
      </c>
      <c r="L865" s="16">
        <f>VLOOKUP($C865,'Growth rate'!$B$3:$T$93,3,FALSE)*VLOOKUP($E865,BY_RES_Demand_Drivers!$A$5:$I$100,9,FALSE)</f>
        <v>0.63564070984806109</v>
      </c>
      <c r="M865" s="49">
        <f t="shared" si="60"/>
        <v>0.6</v>
      </c>
    </row>
    <row r="866" spans="2:13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 t="shared" si="61"/>
        <v>4.8173743419264543</v>
      </c>
      <c r="G866" s="16">
        <f t="shared" si="62"/>
        <v>0.12237198817617506</v>
      </c>
      <c r="H866" s="16">
        <f t="shared" si="63"/>
        <v>0.38748657672337805</v>
      </c>
      <c r="J866" s="16">
        <f>VLOOKUP($C866,'Growth rate'!$B$3:$T$93,3,FALSE)*VLOOKUP($E866,BY_RES_Demand_Drivers!$A$5:$I$100,7,FALSE)</f>
        <v>8.0289572365440911</v>
      </c>
      <c r="K866" s="16">
        <f>VLOOKUP($C866,'Growth rate'!$B$3:$T$93,3,FALSE)*VLOOKUP($E866,BY_RES_Demand_Drivers!$A$5:$I$100,8,FALSE)</f>
        <v>0.20395331362695845</v>
      </c>
      <c r="L866" s="16">
        <f>VLOOKUP($C866,'Growth rate'!$B$3:$T$93,3,FALSE)*VLOOKUP($E866,BY_RES_Demand_Drivers!$A$5:$I$100,9,FALSE)</f>
        <v>0.64581096120563009</v>
      </c>
      <c r="M866" s="49">
        <f t="shared" si="60"/>
        <v>0.6</v>
      </c>
    </row>
    <row r="867" spans="2:13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 t="shared" si="61"/>
        <v>4.8944523313972779</v>
      </c>
      <c r="G867" s="16">
        <f t="shared" si="62"/>
        <v>0.12432993998699386</v>
      </c>
      <c r="H867" s="16">
        <f t="shared" si="63"/>
        <v>0.39368636195095202</v>
      </c>
      <c r="J867" s="16">
        <f>VLOOKUP($C867,'Growth rate'!$B$3:$T$93,3,FALSE)*VLOOKUP($E867,BY_RES_Demand_Drivers!$A$5:$I$100,7,FALSE)</f>
        <v>8.1574205523287961</v>
      </c>
      <c r="K867" s="16">
        <f>VLOOKUP($C867,'Growth rate'!$B$3:$T$93,3,FALSE)*VLOOKUP($E867,BY_RES_Demand_Drivers!$A$5:$I$100,8,FALSE)</f>
        <v>0.20721656664498977</v>
      </c>
      <c r="L867" s="16">
        <f>VLOOKUP($C867,'Growth rate'!$B$3:$T$93,3,FALSE)*VLOOKUP($E867,BY_RES_Demand_Drivers!$A$5:$I$100,9,FALSE)</f>
        <v>0.6561439365849201</v>
      </c>
      <c r="M867" s="49">
        <f t="shared" si="60"/>
        <v>0.6</v>
      </c>
    </row>
    <row r="868" spans="2:13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 t="shared" si="61"/>
        <v>4.9727635686996345</v>
      </c>
      <c r="G868" s="16">
        <f t="shared" si="62"/>
        <v>0.12631921902678578</v>
      </c>
      <c r="H868" s="16">
        <f t="shared" si="63"/>
        <v>0.39998534374216732</v>
      </c>
      <c r="J868" s="16">
        <f>VLOOKUP($C868,'Growth rate'!$B$3:$T$93,3,FALSE)*VLOOKUP($E868,BY_RES_Demand_Drivers!$A$5:$I$100,7,FALSE)</f>
        <v>8.2879392811660573</v>
      </c>
      <c r="K868" s="16">
        <f>VLOOKUP($C868,'Growth rate'!$B$3:$T$93,3,FALSE)*VLOOKUP($E868,BY_RES_Demand_Drivers!$A$5:$I$100,8,FALSE)</f>
        <v>0.21053203171130963</v>
      </c>
      <c r="L868" s="16">
        <f>VLOOKUP($C868,'Growth rate'!$B$3:$T$93,3,FALSE)*VLOOKUP($E868,BY_RES_Demand_Drivers!$A$5:$I$100,9,FALSE)</f>
        <v>0.6666422395702789</v>
      </c>
      <c r="M868" s="49">
        <f t="shared" si="60"/>
        <v>0.6</v>
      </c>
    </row>
    <row r="869" spans="2:13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 t="shared" si="61"/>
        <v>5.0523277857988287</v>
      </c>
      <c r="G869" s="16">
        <f t="shared" si="62"/>
        <v>0.12834032653121435</v>
      </c>
      <c r="H869" s="16">
        <f t="shared" si="63"/>
        <v>0.40638510924204202</v>
      </c>
      <c r="J869" s="16">
        <f>VLOOKUP($C869,'Growth rate'!$B$3:$T$93,3,FALSE)*VLOOKUP($E869,BY_RES_Demand_Drivers!$A$5:$I$100,7,FALSE)</f>
        <v>8.4205463096647151</v>
      </c>
      <c r="K869" s="16">
        <f>VLOOKUP($C869,'Growth rate'!$B$3:$T$93,3,FALSE)*VLOOKUP($E869,BY_RES_Demand_Drivers!$A$5:$I$100,8,FALSE)</f>
        <v>0.21390054421869059</v>
      </c>
      <c r="L869" s="16">
        <f>VLOOKUP($C869,'Growth rate'!$B$3:$T$93,3,FALSE)*VLOOKUP($E869,BY_RES_Demand_Drivers!$A$5:$I$100,9,FALSE)</f>
        <v>0.67730851540340342</v>
      </c>
      <c r="M869" s="49">
        <f t="shared" si="60"/>
        <v>0.6</v>
      </c>
    </row>
    <row r="870" spans="2:13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 t="shared" si="61"/>
        <v>5.1331650303716101</v>
      </c>
      <c r="G870" s="16">
        <f t="shared" si="62"/>
        <v>0.13039377175571379</v>
      </c>
      <c r="H870" s="16">
        <f t="shared" si="63"/>
        <v>0.41288727098991468</v>
      </c>
      <c r="J870" s="16">
        <f>VLOOKUP($C870,'Growth rate'!$B$3:$T$93,3,FALSE)*VLOOKUP($E870,BY_RES_Demand_Drivers!$A$5:$I$100,7,FALSE)</f>
        <v>8.5552750506193505</v>
      </c>
      <c r="K870" s="16">
        <f>VLOOKUP($C870,'Growth rate'!$B$3:$T$93,3,FALSE)*VLOOKUP($E870,BY_RES_Demand_Drivers!$A$5:$I$100,8,FALSE)</f>
        <v>0.21732295292618967</v>
      </c>
      <c r="L870" s="16">
        <f>VLOOKUP($C870,'Growth rate'!$B$3:$T$93,3,FALSE)*VLOOKUP($E870,BY_RES_Demand_Drivers!$A$5:$I$100,9,FALSE)</f>
        <v>0.68814545164985785</v>
      </c>
      <c r="M870" s="49">
        <f t="shared" si="60"/>
        <v>0.6</v>
      </c>
    </row>
    <row r="871" spans="2:13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 t="shared" si="61"/>
        <v>5.2152956708575564</v>
      </c>
      <c r="G871" s="16">
        <f t="shared" si="62"/>
        <v>0.13248007210380519</v>
      </c>
      <c r="H871" s="16">
        <f t="shared" si="63"/>
        <v>0.41949346732575338</v>
      </c>
      <c r="J871" s="16">
        <f>VLOOKUP($C871,'Growth rate'!$B$3:$T$93,3,FALSE)*VLOOKUP($E871,BY_RES_Demand_Drivers!$A$5:$I$100,7,FALSE)</f>
        <v>8.6921594514292604</v>
      </c>
      <c r="K871" s="16">
        <f>VLOOKUP($C871,'Growth rate'!$B$3:$T$93,3,FALSE)*VLOOKUP($E871,BY_RES_Demand_Drivers!$A$5:$I$100,8,FALSE)</f>
        <v>0.22080012017300868</v>
      </c>
      <c r="L871" s="16">
        <f>VLOOKUP($C871,'Growth rate'!$B$3:$T$93,3,FALSE)*VLOOKUP($E871,BY_RES_Demand_Drivers!$A$5:$I$100,9,FALSE)</f>
        <v>0.69915577887625568</v>
      </c>
      <c r="M871" s="49">
        <f t="shared" si="60"/>
        <v>0.6</v>
      </c>
    </row>
    <row r="872" spans="2:13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 t="shared" si="61"/>
        <v>5.2987404015912771</v>
      </c>
      <c r="G872" s="16">
        <f t="shared" si="62"/>
        <v>0.13459975325746609</v>
      </c>
      <c r="H872" s="16">
        <f t="shared" si="63"/>
        <v>0.42620536280296539</v>
      </c>
      <c r="J872" s="16">
        <f>VLOOKUP($C872,'Growth rate'!$B$3:$T$93,3,FALSE)*VLOOKUP($E872,BY_RES_Demand_Drivers!$A$5:$I$100,7,FALSE)</f>
        <v>8.8312340026521294</v>
      </c>
      <c r="K872" s="16">
        <f>VLOOKUP($C872,'Growth rate'!$B$3:$T$93,3,FALSE)*VLOOKUP($E872,BY_RES_Demand_Drivers!$A$5:$I$100,8,FALSE)</f>
        <v>0.22433292209577682</v>
      </c>
      <c r="L872" s="16">
        <f>VLOOKUP($C872,'Growth rate'!$B$3:$T$93,3,FALSE)*VLOOKUP($E872,BY_RES_Demand_Drivers!$A$5:$I$100,9,FALSE)</f>
        <v>0.71034227133827565</v>
      </c>
      <c r="M872" s="49">
        <f t="shared" si="60"/>
        <v>0.6</v>
      </c>
    </row>
    <row r="873" spans="2:13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 t="shared" si="61"/>
        <v>5.3835202480167377</v>
      </c>
      <c r="G873" s="16">
        <f t="shared" si="62"/>
        <v>0.13675334930958555</v>
      </c>
      <c r="H873" s="16">
        <f t="shared" si="63"/>
        <v>0.43302464860781281</v>
      </c>
      <c r="J873" s="16">
        <f>VLOOKUP($C873,'Growth rate'!$B$3:$T$93,3,FALSE)*VLOOKUP($E873,BY_RES_Demand_Drivers!$A$5:$I$100,7,FALSE)</f>
        <v>8.9725337466945625</v>
      </c>
      <c r="K873" s="16">
        <f>VLOOKUP($C873,'Growth rate'!$B$3:$T$93,3,FALSE)*VLOOKUP($E873,BY_RES_Demand_Drivers!$A$5:$I$100,8,FALSE)</f>
        <v>0.22792224884930926</v>
      </c>
      <c r="L873" s="16">
        <f>VLOOKUP($C873,'Growth rate'!$B$3:$T$93,3,FALSE)*VLOOKUP($E873,BY_RES_Demand_Drivers!$A$5:$I$100,9,FALSE)</f>
        <v>0.72170774767968804</v>
      </c>
      <c r="M873" s="49">
        <f t="shared" si="60"/>
        <v>0.6</v>
      </c>
    </row>
    <row r="874" spans="2:13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 t="shared" si="61"/>
        <v>5.4696565719850057</v>
      </c>
      <c r="G874" s="16">
        <f t="shared" si="62"/>
        <v>0.13894140289853893</v>
      </c>
      <c r="H874" s="16">
        <f t="shared" si="63"/>
        <v>0.43995304298553783</v>
      </c>
      <c r="J874" s="16">
        <f>VLOOKUP($C874,'Growth rate'!$B$3:$T$93,3,FALSE)*VLOOKUP($E874,BY_RES_Demand_Drivers!$A$5:$I$100,7,FALSE)</f>
        <v>9.1160942866416761</v>
      </c>
      <c r="K874" s="16">
        <f>VLOOKUP($C874,'Growth rate'!$B$3:$T$93,3,FALSE)*VLOOKUP($E874,BY_RES_Demand_Drivers!$A$5:$I$100,8,FALSE)</f>
        <v>0.23156900483089821</v>
      </c>
      <c r="L874" s="16">
        <f>VLOOKUP($C874,'Growth rate'!$B$3:$T$93,3,FALSE)*VLOOKUP($E874,BY_RES_Demand_Drivers!$A$5:$I$100,9,FALSE)</f>
        <v>0.73325507164256309</v>
      </c>
      <c r="M874" s="49">
        <f t="shared" si="60"/>
        <v>0.6</v>
      </c>
    </row>
    <row r="875" spans="2:13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 t="shared" si="61"/>
        <v>5.5571710771367657</v>
      </c>
      <c r="G875" s="16">
        <f t="shared" si="62"/>
        <v>0.14116446534491556</v>
      </c>
      <c r="H875" s="16">
        <f t="shared" si="63"/>
        <v>0.44699229167330651</v>
      </c>
      <c r="J875" s="16">
        <f>VLOOKUP($C875,'Growth rate'!$B$3:$T$93,3,FALSE)*VLOOKUP($E875,BY_RES_Demand_Drivers!$A$5:$I$100,7,FALSE)</f>
        <v>9.2619517952279438</v>
      </c>
      <c r="K875" s="16">
        <f>VLOOKUP($C875,'Growth rate'!$B$3:$T$93,3,FALSE)*VLOOKUP($E875,BY_RES_Demand_Drivers!$A$5:$I$100,8,FALSE)</f>
        <v>0.23527410890819259</v>
      </c>
      <c r="L875" s="16">
        <f>VLOOKUP($C875,'Growth rate'!$B$3:$T$93,3,FALSE)*VLOOKUP($E875,BY_RES_Demand_Drivers!$A$5:$I$100,9,FALSE)</f>
        <v>0.7449871527888442</v>
      </c>
      <c r="M875" s="49">
        <f t="shared" si="60"/>
        <v>0.6</v>
      </c>
    </row>
    <row r="876" spans="2:13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 t="shared" si="61"/>
        <v>5.646085814370954</v>
      </c>
      <c r="G876" s="16">
        <f t="shared" si="62"/>
        <v>0.14342309679043419</v>
      </c>
      <c r="H876" s="16">
        <f t="shared" si="63"/>
        <v>0.45414416834007937</v>
      </c>
      <c r="J876" s="16">
        <f>VLOOKUP($C876,'Growth rate'!$B$3:$T$93,3,FALSE)*VLOOKUP($E876,BY_RES_Demand_Drivers!$A$5:$I$100,7,FALSE)</f>
        <v>9.4101430239515906</v>
      </c>
      <c r="K876" s="16">
        <f>VLOOKUP($C876,'Growth rate'!$B$3:$T$93,3,FALSE)*VLOOKUP($E876,BY_RES_Demand_Drivers!$A$5:$I$100,8,FALSE)</f>
        <v>0.23903849465072366</v>
      </c>
      <c r="L876" s="16">
        <f>VLOOKUP($C876,'Growth rate'!$B$3:$T$93,3,FALSE)*VLOOKUP($E876,BY_RES_Demand_Drivers!$A$5:$I$100,9,FALSE)</f>
        <v>0.75690694723346563</v>
      </c>
      <c r="M876" s="49">
        <f t="shared" si="60"/>
        <v>0.6</v>
      </c>
    </row>
    <row r="877" spans="2:13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 t="shared" si="61"/>
        <v>5.7364231874008889</v>
      </c>
      <c r="G877" s="16">
        <f t="shared" si="62"/>
        <v>0.14571786633908113</v>
      </c>
      <c r="H877" s="16">
        <f t="shared" si="63"/>
        <v>0.46141047503352062</v>
      </c>
      <c r="J877" s="16">
        <f>VLOOKUP($C877,'Growth rate'!$B$3:$T$93,3,FALSE)*VLOOKUP($E877,BY_RES_Demand_Drivers!$A$5:$I$100,7,FALSE)</f>
        <v>9.5607053123348145</v>
      </c>
      <c r="K877" s="16">
        <f>VLOOKUP($C877,'Growth rate'!$B$3:$T$93,3,FALSE)*VLOOKUP($E877,BY_RES_Demand_Drivers!$A$5:$I$100,8,FALSE)</f>
        <v>0.24286311056513524</v>
      </c>
      <c r="L877" s="16">
        <f>VLOOKUP($C877,'Growth rate'!$B$3:$T$93,3,FALSE)*VLOOKUP($E877,BY_RES_Demand_Drivers!$A$5:$I$100,9,FALSE)</f>
        <v>0.7690174583892011</v>
      </c>
      <c r="M877" s="49">
        <f t="shared" si="60"/>
        <v>0.6</v>
      </c>
    </row>
    <row r="878" spans="2:13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 t="shared" si="61"/>
        <v>5.8282059583993036</v>
      </c>
      <c r="G878" s="16">
        <f t="shared" si="62"/>
        <v>0.14804935220050644</v>
      </c>
      <c r="H878" s="16">
        <f t="shared" si="63"/>
        <v>0.46879304263405697</v>
      </c>
      <c r="J878" s="16">
        <f>VLOOKUP($C878,'Growth rate'!$B$3:$T$93,3,FALSE)*VLOOKUP($E878,BY_RES_Demand_Drivers!$A$5:$I$100,7,FALSE)</f>
        <v>9.7136765973321726</v>
      </c>
      <c r="K878" s="16">
        <f>VLOOKUP($C878,'Growth rate'!$B$3:$T$93,3,FALSE)*VLOOKUP($E878,BY_RES_Demand_Drivers!$A$5:$I$100,8,FALSE)</f>
        <v>0.24674892033417739</v>
      </c>
      <c r="L878" s="16">
        <f>VLOOKUP($C878,'Growth rate'!$B$3:$T$93,3,FALSE)*VLOOKUP($E878,BY_RES_Demand_Drivers!$A$5:$I$100,9,FALSE)</f>
        <v>0.78132173772342828</v>
      </c>
      <c r="M878" s="49">
        <f t="shared" si="60"/>
        <v>0.6</v>
      </c>
    </row>
    <row r="879" spans="2:13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 t="shared" si="61"/>
        <v>5.921457253733692</v>
      </c>
      <c r="G879" s="16">
        <f t="shared" si="62"/>
        <v>0.1504181418357145</v>
      </c>
      <c r="H879" s="16">
        <f t="shared" si="63"/>
        <v>0.47629373131620184</v>
      </c>
      <c r="J879" s="16">
        <f>VLOOKUP($C879,'Growth rate'!$B$3:$T$93,3,FALSE)*VLOOKUP($E879,BY_RES_Demand_Drivers!$A$5:$I$100,7,FALSE)</f>
        <v>9.8690954228894867</v>
      </c>
      <c r="K879" s="16">
        <f>VLOOKUP($C879,'Growth rate'!$B$3:$T$93,3,FALSE)*VLOOKUP($E879,BY_RES_Demand_Drivers!$A$5:$I$100,8,FALSE)</f>
        <v>0.25069690305952419</v>
      </c>
      <c r="L879" s="16">
        <f>VLOOKUP($C879,'Growth rate'!$B$3:$T$93,3,FALSE)*VLOOKUP($E879,BY_RES_Demand_Drivers!$A$5:$I$100,9,FALSE)</f>
        <v>0.79382288552700309</v>
      </c>
      <c r="M879" s="49">
        <f t="shared" si="60"/>
        <v>0.6</v>
      </c>
    </row>
    <row r="880" spans="2:13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 t="shared" si="61"/>
        <v>6.0162005697934307</v>
      </c>
      <c r="G880" s="16">
        <f t="shared" si="62"/>
        <v>0.15282483210508593</v>
      </c>
      <c r="H880" s="16">
        <f t="shared" si="63"/>
        <v>0.48391443101726106</v>
      </c>
      <c r="J880" s="16">
        <f>VLOOKUP($C880,'Growth rate'!$B$3:$T$93,3,FALSE)*VLOOKUP($E880,BY_RES_Demand_Drivers!$A$5:$I$100,7,FALSE)</f>
        <v>10.027000949655719</v>
      </c>
      <c r="K880" s="16">
        <f>VLOOKUP($C880,'Growth rate'!$B$3:$T$93,3,FALSE)*VLOOKUP($E880,BY_RES_Demand_Drivers!$A$5:$I$100,8,FALSE)</f>
        <v>0.25470805350847658</v>
      </c>
      <c r="L880" s="16">
        <f>VLOOKUP($C880,'Growth rate'!$B$3:$T$93,3,FALSE)*VLOOKUP($E880,BY_RES_Demand_Drivers!$A$5:$I$100,9,FALSE)</f>
        <v>0.80652405169543517</v>
      </c>
      <c r="M880" s="49">
        <f t="shared" si="60"/>
        <v>0.6</v>
      </c>
    </row>
    <row r="881" spans="2:13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 t="shared" si="61"/>
        <v>6.112459778910126</v>
      </c>
      <c r="G881" s="16">
        <f t="shared" si="62"/>
        <v>0.15527002941876733</v>
      </c>
      <c r="H881" s="16">
        <f t="shared" si="63"/>
        <v>0.4916570619135372</v>
      </c>
      <c r="J881" s="16">
        <f>VLOOKUP($C881,'Growth rate'!$B$3:$T$93,3,FALSE)*VLOOKUP($E881,BY_RES_Demand_Drivers!$A$5:$I$100,7,FALSE)</f>
        <v>10.18743296485021</v>
      </c>
      <c r="K881" s="16">
        <f>VLOOKUP($C881,'Growth rate'!$B$3:$T$93,3,FALSE)*VLOOKUP($E881,BY_RES_Demand_Drivers!$A$5:$I$100,8,FALSE)</f>
        <v>0.25878338236461224</v>
      </c>
      <c r="L881" s="16">
        <f>VLOOKUP($C881,'Growth rate'!$B$3:$T$93,3,FALSE)*VLOOKUP($E881,BY_RES_Demand_Drivers!$A$5:$I$100,9,FALSE)</f>
        <v>0.81942843652256203</v>
      </c>
      <c r="M881" s="49">
        <f t="shared" si="60"/>
        <v>0.6</v>
      </c>
    </row>
    <row r="882" spans="2:13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 t="shared" si="61"/>
        <v>6.210259135372687</v>
      </c>
      <c r="G882" s="16">
        <f t="shared" si="62"/>
        <v>0.1577543498894676</v>
      </c>
      <c r="H882" s="16">
        <f t="shared" si="63"/>
        <v>0.49952357490415383</v>
      </c>
      <c r="J882" s="16">
        <f>VLOOKUP($C882,'Growth rate'!$B$3:$T$93,3,FALSE)*VLOOKUP($E882,BY_RES_Demand_Drivers!$A$5:$I$100,7,FALSE)</f>
        <v>10.350431892287812</v>
      </c>
      <c r="K882" s="16">
        <f>VLOOKUP($C882,'Growth rate'!$B$3:$T$93,3,FALSE)*VLOOKUP($E882,BY_RES_Demand_Drivers!$A$5:$I$100,8,FALSE)</f>
        <v>0.26292391648244601</v>
      </c>
      <c r="L882" s="16">
        <f>VLOOKUP($C882,'Growth rate'!$B$3:$T$93,3,FALSE)*VLOOKUP($E882,BY_RES_Demand_Drivers!$A$5:$I$100,9,FALSE)</f>
        <v>0.83253929150692307</v>
      </c>
      <c r="M882" s="49">
        <f t="shared" si="60"/>
        <v>0.6</v>
      </c>
    </row>
    <row r="883" spans="2:13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 t="shared" si="61"/>
        <v>6.3096232815386513</v>
      </c>
      <c r="G883" s="16">
        <f t="shared" si="62"/>
        <v>0.16027841948769908</v>
      </c>
      <c r="H883" s="16">
        <f t="shared" si="63"/>
        <v>0.50751595210262024</v>
      </c>
      <c r="J883" s="16">
        <f>VLOOKUP($C883,'Growth rate'!$B$3:$T$93,3,FALSE)*VLOOKUP($E883,BY_RES_Demand_Drivers!$A$5:$I$100,7,FALSE)</f>
        <v>10.516038802564418</v>
      </c>
      <c r="K883" s="16">
        <f>VLOOKUP($C883,'Growth rate'!$B$3:$T$93,3,FALSE)*VLOOKUP($E883,BY_RES_Demand_Drivers!$A$5:$I$100,8,FALSE)</f>
        <v>0.26713069914616516</v>
      </c>
      <c r="L883" s="16">
        <f>VLOOKUP($C883,'Growth rate'!$B$3:$T$93,3,FALSE)*VLOOKUP($E883,BY_RES_Demand_Drivers!$A$5:$I$100,9,FALSE)</f>
        <v>0.84585992017103384</v>
      </c>
      <c r="M883" s="49">
        <f t="shared" si="60"/>
        <v>0.6</v>
      </c>
    </row>
    <row r="884" spans="2:13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 t="shared" si="61"/>
        <v>6.4105772540432699</v>
      </c>
      <c r="G884" s="16">
        <f t="shared" si="62"/>
        <v>0.16284287419950227</v>
      </c>
      <c r="H884" s="16">
        <f t="shared" si="63"/>
        <v>0.51563620733626225</v>
      </c>
      <c r="J884" s="16">
        <f>VLOOKUP($C884,'Growth rate'!$B$3:$T$93,3,FALSE)*VLOOKUP($E884,BY_RES_Demand_Drivers!$A$5:$I$100,7,FALSE)</f>
        <v>10.68429542340545</v>
      </c>
      <c r="K884" s="16">
        <f>VLOOKUP($C884,'Growth rate'!$B$3:$T$93,3,FALSE)*VLOOKUP($E884,BY_RES_Demand_Drivers!$A$5:$I$100,8,FALSE)</f>
        <v>0.27140479033250381</v>
      </c>
      <c r="L884" s="16">
        <f>VLOOKUP($C884,'Growth rate'!$B$3:$T$93,3,FALSE)*VLOOKUP($E884,BY_RES_Demand_Drivers!$A$5:$I$100,9,FALSE)</f>
        <v>0.8593936788937705</v>
      </c>
      <c r="M884" s="49">
        <f t="shared" si="60"/>
        <v>0.6</v>
      </c>
    </row>
    <row r="885" spans="2:13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 t="shared" si="61"/>
        <v>6.5131464901079621</v>
      </c>
      <c r="G885" s="16">
        <f t="shared" si="62"/>
        <v>0.16544836018669432</v>
      </c>
      <c r="H885" s="16">
        <f t="shared" si="63"/>
        <v>0.5238863866536424</v>
      </c>
      <c r="J885" s="16">
        <f>VLOOKUP($C885,'Growth rate'!$B$3:$T$93,3,FALSE)*VLOOKUP($E885,BY_RES_Demand_Drivers!$A$5:$I$100,7,FALSE)</f>
        <v>10.855244150179937</v>
      </c>
      <c r="K885" s="16">
        <f>VLOOKUP($C885,'Growth rate'!$B$3:$T$93,3,FALSE)*VLOOKUP($E885,BY_RES_Demand_Drivers!$A$5:$I$100,8,FALSE)</f>
        <v>0.27574726697782387</v>
      </c>
      <c r="L885" s="16">
        <f>VLOOKUP($C885,'Growth rate'!$B$3:$T$93,3,FALSE)*VLOOKUP($E885,BY_RES_Demand_Drivers!$A$5:$I$100,9,FALSE)</f>
        <v>0.87314397775607078</v>
      </c>
      <c r="M885" s="49">
        <f t="shared" si="60"/>
        <v>0.6</v>
      </c>
    </row>
    <row r="886" spans="2:13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 t="shared" si="61"/>
        <v>6.6173568339496898</v>
      </c>
      <c r="G886" s="16">
        <f t="shared" si="62"/>
        <v>0.16809553394968144</v>
      </c>
      <c r="H886" s="16">
        <f t="shared" si="63"/>
        <v>0.53226856884010076</v>
      </c>
      <c r="J886" s="16">
        <f>VLOOKUP($C886,'Growth rate'!$B$3:$T$93,3,FALSE)*VLOOKUP($E886,BY_RES_Demand_Drivers!$A$5:$I$100,7,FALSE)</f>
        <v>11.028928056582817</v>
      </c>
      <c r="K886" s="16">
        <f>VLOOKUP($C886,'Growth rate'!$B$3:$T$93,3,FALSE)*VLOOKUP($E886,BY_RES_Demand_Drivers!$A$5:$I$100,8,FALSE)</f>
        <v>0.28015922324946907</v>
      </c>
      <c r="L886" s="16">
        <f>VLOOKUP($C886,'Growth rate'!$B$3:$T$93,3,FALSE)*VLOOKUP($E886,BY_RES_Demand_Drivers!$A$5:$I$100,9,FALSE)</f>
        <v>0.88711428140016801</v>
      </c>
      <c r="M886" s="49">
        <f t="shared" si="60"/>
        <v>0.6</v>
      </c>
    </row>
    <row r="887" spans="2:13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 t="shared" si="61"/>
        <v>6.7232345432928851</v>
      </c>
      <c r="G887" s="16">
        <f t="shared" si="62"/>
        <v>0.17078506249287637</v>
      </c>
      <c r="H887" s="16">
        <f t="shared" si="63"/>
        <v>0.5407848659415424</v>
      </c>
      <c r="J887" s="16">
        <f>VLOOKUP($C887,'Growth rate'!$B$3:$T$93,3,FALSE)*VLOOKUP($E887,BY_RES_Demand_Drivers!$A$5:$I$100,7,FALSE)</f>
        <v>11.205390905488143</v>
      </c>
      <c r="K887" s="16">
        <f>VLOOKUP($C887,'Growth rate'!$B$3:$T$93,3,FALSE)*VLOOKUP($E887,BY_RES_Demand_Drivers!$A$5:$I$100,8,FALSE)</f>
        <v>0.28464177082146064</v>
      </c>
      <c r="L887" s="16">
        <f>VLOOKUP($C887,'Growth rate'!$B$3:$T$93,3,FALSE)*VLOOKUP($E887,BY_RES_Demand_Drivers!$A$5:$I$100,9,FALSE)</f>
        <v>0.90130810990257071</v>
      </c>
      <c r="M887" s="49">
        <f t="shared" si="60"/>
        <v>0.6</v>
      </c>
    </row>
    <row r="888" spans="2:13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 t="shared" si="61"/>
        <v>6.8308062959855711</v>
      </c>
      <c r="G888" s="16">
        <f t="shared" si="62"/>
        <v>0.17351762349276237</v>
      </c>
      <c r="H888" s="16">
        <f t="shared" si="63"/>
        <v>0.54943742379660709</v>
      </c>
      <c r="J888" s="16">
        <f>VLOOKUP($C888,'Growth rate'!$B$3:$T$93,3,FALSE)*VLOOKUP($E888,BY_RES_Demand_Drivers!$A$5:$I$100,7,FALSE)</f>
        <v>11.384677159975952</v>
      </c>
      <c r="K888" s="16">
        <f>VLOOKUP($C888,'Growth rate'!$B$3:$T$93,3,FALSE)*VLOOKUP($E888,BY_RES_Demand_Drivers!$A$5:$I$100,8,FALSE)</f>
        <v>0.28919603915460396</v>
      </c>
      <c r="L888" s="16">
        <f>VLOOKUP($C888,'Growth rate'!$B$3:$T$93,3,FALSE)*VLOOKUP($E888,BY_RES_Demand_Drivers!$A$5:$I$100,9,FALSE)</f>
        <v>0.91572903966101182</v>
      </c>
      <c r="M888" s="49">
        <f t="shared" si="60"/>
        <v>0.6</v>
      </c>
    </row>
    <row r="889" spans="2:13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 t="shared" si="61"/>
        <v>6.9400991967213406</v>
      </c>
      <c r="G889" s="16">
        <f t="shared" si="62"/>
        <v>0.17629390546864657</v>
      </c>
      <c r="H889" s="16">
        <f t="shared" si="63"/>
        <v>0.55822842257735283</v>
      </c>
      <c r="J889" s="16">
        <f>VLOOKUP($C889,'Growth rate'!$B$3:$T$93,3,FALSE)*VLOOKUP($E889,BY_RES_Demand_Drivers!$A$5:$I$100,7,FALSE)</f>
        <v>11.566831994535567</v>
      </c>
      <c r="K889" s="16">
        <f>VLOOKUP($C889,'Growth rate'!$B$3:$T$93,3,FALSE)*VLOOKUP($E889,BY_RES_Demand_Drivers!$A$5:$I$100,8,FALSE)</f>
        <v>0.29382317578107764</v>
      </c>
      <c r="L889" s="16">
        <f>VLOOKUP($C889,'Growth rate'!$B$3:$T$93,3,FALSE)*VLOOKUP($E889,BY_RES_Demand_Drivers!$A$5:$I$100,9,FALSE)</f>
        <v>0.93038070429558806</v>
      </c>
      <c r="M889" s="49">
        <f t="shared" si="60"/>
        <v>0.6</v>
      </c>
    </row>
    <row r="890" spans="2:13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 t="shared" si="61"/>
        <v>7.0511407838688829</v>
      </c>
      <c r="G890" s="16">
        <f t="shared" si="62"/>
        <v>0.17911460795614495</v>
      </c>
      <c r="H890" s="16">
        <f t="shared" si="63"/>
        <v>0.56716007733859053</v>
      </c>
      <c r="J890" s="16">
        <f>VLOOKUP($C890,'Growth rate'!$B$3:$T$93,3,FALSE)*VLOOKUP($E890,BY_RES_Demand_Drivers!$A$5:$I$100,7,FALSE)</f>
        <v>11.751901306448138</v>
      </c>
      <c r="K890" s="16">
        <f>VLOOKUP($C890,'Growth rate'!$B$3:$T$93,3,FALSE)*VLOOKUP($E890,BY_RES_Demand_Drivers!$A$5:$I$100,8,FALSE)</f>
        <v>0.29852434659357491</v>
      </c>
      <c r="L890" s="16">
        <f>VLOOKUP($C890,'Growth rate'!$B$3:$T$93,3,FALSE)*VLOOKUP($E890,BY_RES_Demand_Drivers!$A$5:$I$100,9,FALSE)</f>
        <v>0.94526679556431759</v>
      </c>
      <c r="M890" s="49">
        <f t="shared" si="60"/>
        <v>0.6</v>
      </c>
    </row>
    <row r="891" spans="2:13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 t="shared" si="61"/>
        <v>7.1639590364107857</v>
      </c>
      <c r="G891" s="16">
        <f t="shared" si="62"/>
        <v>0.18198044168344327</v>
      </c>
      <c r="H891" s="16">
        <f t="shared" si="63"/>
        <v>0.57623463857600798</v>
      </c>
      <c r="J891" s="16">
        <f>VLOOKUP($C891,'Growth rate'!$B$3:$T$93,3,FALSE)*VLOOKUP($E891,BY_RES_Demand_Drivers!$A$5:$I$100,7,FALSE)</f>
        <v>11.939931727351309</v>
      </c>
      <c r="K891" s="16">
        <f>VLOOKUP($C891,'Growth rate'!$B$3:$T$93,3,FALSE)*VLOOKUP($E891,BY_RES_Demand_Drivers!$A$5:$I$100,8,FALSE)</f>
        <v>0.3033007361390721</v>
      </c>
      <c r="L891" s="16">
        <f>VLOOKUP($C891,'Growth rate'!$B$3:$T$93,3,FALSE)*VLOOKUP($E891,BY_RES_Demand_Drivers!$A$5:$I$100,9,FALSE)</f>
        <v>0.96039106429334664</v>
      </c>
      <c r="M891" s="49">
        <f t="shared" si="60"/>
        <v>0.6</v>
      </c>
    </row>
    <row r="892" spans="2:13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 t="shared" si="61"/>
        <v>7.2785823809933579</v>
      </c>
      <c r="G892" s="16">
        <f t="shared" si="62"/>
        <v>0.18489212875037839</v>
      </c>
      <c r="H892" s="16">
        <f t="shared" si="63"/>
        <v>0.5854543927932242</v>
      </c>
      <c r="J892" s="16">
        <f>VLOOKUP($C892,'Growth rate'!$B$3:$T$93,3,FALSE)*VLOOKUP($E892,BY_RES_Demand_Drivers!$A$5:$I$100,7,FALSE)</f>
        <v>12.13097063498893</v>
      </c>
      <c r="K892" s="16">
        <f>VLOOKUP($C892,'Growth rate'!$B$3:$T$93,3,FALSE)*VLOOKUP($E892,BY_RES_Demand_Drivers!$A$5:$I$100,8,FALSE)</f>
        <v>0.30815354791729732</v>
      </c>
      <c r="L892" s="16">
        <f>VLOOKUP($C892,'Growth rate'!$B$3:$T$93,3,FALSE)*VLOOKUP($E892,BY_RES_Demand_Drivers!$A$5:$I$100,9,FALSE)</f>
        <v>0.97575732132204029</v>
      </c>
      <c r="M892" s="49">
        <f t="shared" si="60"/>
        <v>0.6</v>
      </c>
    </row>
    <row r="893" spans="2:13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 t="shared" si="61"/>
        <v>7.3950396990892528</v>
      </c>
      <c r="G893" s="16">
        <f t="shared" si="62"/>
        <v>0.18785040281038443</v>
      </c>
      <c r="H893" s="16">
        <f t="shared" si="63"/>
        <v>0.59482166307791584</v>
      </c>
      <c r="J893" s="16">
        <f>VLOOKUP($C893,'Growth rate'!$B$3:$T$93,3,FALSE)*VLOOKUP($E893,BY_RES_Demand_Drivers!$A$5:$I$100,7,FALSE)</f>
        <v>12.325066165148755</v>
      </c>
      <c r="K893" s="16">
        <f>VLOOKUP($C893,'Growth rate'!$B$3:$T$93,3,FALSE)*VLOOKUP($E893,BY_RES_Demand_Drivers!$A$5:$I$100,8,FALSE)</f>
        <v>0.31308400468397407</v>
      </c>
      <c r="L893" s="16">
        <f>VLOOKUP($C893,'Growth rate'!$B$3:$T$93,3,FALSE)*VLOOKUP($E893,BY_RES_Demand_Drivers!$A$5:$I$100,9,FALSE)</f>
        <v>0.99136943846319303</v>
      </c>
      <c r="M893" s="49">
        <f t="shared" si="60"/>
        <v>0.6</v>
      </c>
    </row>
    <row r="894" spans="2:13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 t="shared" si="61"/>
        <v>7.5133603342746795</v>
      </c>
      <c r="G894" s="16">
        <f t="shared" si="62"/>
        <v>0.19085600925535059</v>
      </c>
      <c r="H894" s="16">
        <f t="shared" si="63"/>
        <v>0.60433880968716236</v>
      </c>
      <c r="J894" s="16">
        <f>VLOOKUP($C894,'Growth rate'!$B$3:$T$93,3,FALSE)*VLOOKUP($E894,BY_RES_Demand_Drivers!$A$5:$I$100,7,FALSE)</f>
        <v>12.522267223791133</v>
      </c>
      <c r="K894" s="16">
        <f>VLOOKUP($C894,'Growth rate'!$B$3:$T$93,3,FALSE)*VLOOKUP($E894,BY_RES_Demand_Drivers!$A$5:$I$100,8,FALSE)</f>
        <v>0.31809334875891765</v>
      </c>
      <c r="L894" s="16">
        <f>VLOOKUP($C894,'Growth rate'!$B$3:$T$93,3,FALSE)*VLOOKUP($E894,BY_RES_Demand_Drivers!$A$5:$I$100,9,FALSE)</f>
        <v>1.007231349478604</v>
      </c>
      <c r="M894" s="49">
        <f t="shared" si="60"/>
        <v>0.6</v>
      </c>
    </row>
    <row r="895" spans="2:13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 t="shared" si="61"/>
        <v>7.6335740996230754</v>
      </c>
      <c r="G895" s="16">
        <f t="shared" si="62"/>
        <v>0.19390970540343619</v>
      </c>
      <c r="H895" s="16">
        <f t="shared" si="63"/>
        <v>0.61400823064215704</v>
      </c>
      <c r="J895" s="16">
        <f>VLOOKUP($C895,'Growth rate'!$B$3:$T$93,3,FALSE)*VLOOKUP($E895,BY_RES_Demand_Drivers!$A$5:$I$100,7,FALSE)</f>
        <v>12.722623499371792</v>
      </c>
      <c r="K895" s="16">
        <f>VLOOKUP($C895,'Growth rate'!$B$3:$T$93,3,FALSE)*VLOOKUP($E895,BY_RES_Demand_Drivers!$A$5:$I$100,8,FALSE)</f>
        <v>0.32318284233906031</v>
      </c>
      <c r="L895" s="16">
        <f>VLOOKUP($C895,'Growth rate'!$B$3:$T$93,3,FALSE)*VLOOKUP($E895,BY_RES_Demand_Drivers!$A$5:$I$100,9,FALSE)</f>
        <v>1.0233470510702618</v>
      </c>
      <c r="M895" s="49">
        <f t="shared" ref="M895:M905" si="64">M813</f>
        <v>0.6</v>
      </c>
    </row>
    <row r="896" spans="2:13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 t="shared" si="61"/>
        <v>7.7557112852170444</v>
      </c>
      <c r="G896" s="16">
        <f t="shared" si="62"/>
        <v>0.19701226068989119</v>
      </c>
      <c r="H896" s="16">
        <f t="shared" si="63"/>
        <v>0.62383236233243167</v>
      </c>
      <c r="J896" s="16">
        <f>VLOOKUP($C896,'Growth rate'!$B$3:$T$93,3,FALSE)*VLOOKUP($E896,BY_RES_Demand_Drivers!$A$5:$I$100,7,FALSE)</f>
        <v>12.926185475361741</v>
      </c>
      <c r="K896" s="16">
        <f>VLOOKUP($C896,'Growth rate'!$B$3:$T$93,3,FALSE)*VLOOKUP($E896,BY_RES_Demand_Drivers!$A$5:$I$100,8,FALSE)</f>
        <v>0.32835376781648534</v>
      </c>
      <c r="L896" s="16">
        <f>VLOOKUP($C896,'Growth rate'!$B$3:$T$93,3,FALSE)*VLOOKUP($E896,BY_RES_Demand_Drivers!$A$5:$I$100,9,FALSE)</f>
        <v>1.0397206038873861</v>
      </c>
      <c r="M896" s="49">
        <f t="shared" si="64"/>
        <v>0.6</v>
      </c>
    </row>
    <row r="897" spans="2:13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 t="shared" si="61"/>
        <v>7.8798026657805185</v>
      </c>
      <c r="G897" s="16">
        <f t="shared" si="62"/>
        <v>0.20016445686092946</v>
      </c>
      <c r="H897" s="16">
        <f t="shared" si="63"/>
        <v>0.63381368012975059</v>
      </c>
      <c r="J897" s="16">
        <f>VLOOKUP($C897,'Growth rate'!$B$3:$T$93,3,FALSE)*VLOOKUP($E897,BY_RES_Demand_Drivers!$A$5:$I$100,7,FALSE)</f>
        <v>13.133004442967531</v>
      </c>
      <c r="K897" s="16">
        <f>VLOOKUP($C897,'Growth rate'!$B$3:$T$93,3,FALSE)*VLOOKUP($E897,BY_RES_Demand_Drivers!$A$5:$I$100,8,FALSE)</f>
        <v>0.33360742810154909</v>
      </c>
      <c r="L897" s="16">
        <f>VLOOKUP($C897,'Growth rate'!$B$3:$T$93,3,FALSE)*VLOOKUP($E897,BY_RES_Demand_Drivers!$A$5:$I$100,9,FALSE)</f>
        <v>1.0563561335495844</v>
      </c>
      <c r="M897" s="49">
        <f t="shared" si="64"/>
        <v>0.6</v>
      </c>
    </row>
    <row r="898" spans="2:13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 t="shared" si="61"/>
        <v>8.0058795084330061</v>
      </c>
      <c r="G898" s="16">
        <f t="shared" si="62"/>
        <v>0.20336708817070434</v>
      </c>
      <c r="H898" s="16">
        <f t="shared" si="63"/>
        <v>0.64395469901182656</v>
      </c>
      <c r="J898" s="16">
        <f>VLOOKUP($C898,'Growth rate'!$B$3:$T$93,3,FALSE)*VLOOKUP($E898,BY_RES_Demand_Drivers!$A$5:$I$100,7,FALSE)</f>
        <v>13.343132514055011</v>
      </c>
      <c r="K898" s="16">
        <f>VLOOKUP($C898,'Growth rate'!$B$3:$T$93,3,FALSE)*VLOOKUP($E898,BY_RES_Demand_Drivers!$A$5:$I$100,8,FALSE)</f>
        <v>0.33894514695117389</v>
      </c>
      <c r="L898" s="16">
        <f>VLOOKUP($C898,'Growth rate'!$B$3:$T$93,3,FALSE)*VLOOKUP($E898,BY_RES_Demand_Drivers!$A$5:$I$100,9,FALSE)</f>
        <v>1.0732578316863777</v>
      </c>
      <c r="M898" s="49">
        <f t="shared" si="64"/>
        <v>0.6</v>
      </c>
    </row>
    <row r="899" spans="2:13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 t="shared" si="61"/>
        <v>8.1339735805679343</v>
      </c>
      <c r="G899" s="16">
        <f t="shared" si="62"/>
        <v>0.20662096158143564</v>
      </c>
      <c r="H899" s="16">
        <f t="shared" si="63"/>
        <v>0.65425797419601583</v>
      </c>
      <c r="J899" s="16">
        <f>VLOOKUP($C899,'Growth rate'!$B$3:$T$93,3,FALSE)*VLOOKUP($E899,BY_RES_Demand_Drivers!$A$5:$I$100,7,FALSE)</f>
        <v>13.556622634279892</v>
      </c>
      <c r="K899" s="16">
        <f>VLOOKUP($C899,'Growth rate'!$B$3:$T$93,3,FALSE)*VLOOKUP($E899,BY_RES_Demand_Drivers!$A$5:$I$100,8,FALSE)</f>
        <v>0.34436826930239273</v>
      </c>
      <c r="L899" s="16">
        <f>VLOOKUP($C899,'Growth rate'!$B$3:$T$93,3,FALSE)*VLOOKUP($E899,BY_RES_Demand_Drivers!$A$5:$I$100,9,FALSE)</f>
        <v>1.0904299569933598</v>
      </c>
      <c r="M899" s="49">
        <f t="shared" si="64"/>
        <v>0.6</v>
      </c>
    </row>
    <row r="900" spans="2:13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 t="shared" si="61"/>
        <v>8.2641171578570223</v>
      </c>
      <c r="G900" s="16">
        <f t="shared" si="62"/>
        <v>0.20992689696673861</v>
      </c>
      <c r="H900" s="16">
        <f t="shared" si="63"/>
        <v>0.66472610178315217</v>
      </c>
      <c r="J900" s="16">
        <f>VLOOKUP($C900,'Growth rate'!$B$3:$T$93,3,FALSE)*VLOOKUP($E900,BY_RES_Demand_Drivers!$A$5:$I$100,7,FALSE)</f>
        <v>13.773528596428372</v>
      </c>
      <c r="K900" s="16">
        <f>VLOOKUP($C900,'Growth rate'!$B$3:$T$93,3,FALSE)*VLOOKUP($E900,BY_RES_Demand_Drivers!$A$5:$I$100,8,FALSE)</f>
        <v>0.34987816161123103</v>
      </c>
      <c r="L900" s="16">
        <f>VLOOKUP($C900,'Growth rate'!$B$3:$T$93,3,FALSE)*VLOOKUP($E900,BY_RES_Demand_Drivers!$A$5:$I$100,9,FALSE)</f>
        <v>1.1078768363052536</v>
      </c>
      <c r="M900" s="49">
        <f t="shared" si="64"/>
        <v>0.6</v>
      </c>
    </row>
    <row r="901" spans="2:13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 t="shared" ref="F901:F905" si="65">J901*$M901</f>
        <v>8.3963430323827346</v>
      </c>
      <c r="G901" s="16">
        <f t="shared" ref="G901:G905" si="66">K901*$M901</f>
        <v>0.21328572731820644</v>
      </c>
      <c r="H901" s="16">
        <f t="shared" ref="H901:H905" si="67">L901*$M901</f>
        <v>0.67536171941168255</v>
      </c>
      <c r="J901" s="16">
        <f>VLOOKUP($C901,'Growth rate'!$B$3:$T$93,3,FALSE)*VLOOKUP($E901,BY_RES_Demand_Drivers!$A$5:$I$100,7,FALSE)</f>
        <v>13.993905053971226</v>
      </c>
      <c r="K901" s="16">
        <f>VLOOKUP($C901,'Growth rate'!$B$3:$T$93,3,FALSE)*VLOOKUP($E901,BY_RES_Demand_Drivers!$A$5:$I$100,8,FALSE)</f>
        <v>0.35547621219701075</v>
      </c>
      <c r="L901" s="16">
        <f>VLOOKUP($C901,'Growth rate'!$B$3:$T$93,3,FALSE)*VLOOKUP($E901,BY_RES_Demand_Drivers!$A$5:$I$100,9,FALSE)</f>
        <v>1.1256028656861377</v>
      </c>
      <c r="M901" s="49">
        <f t="shared" si="64"/>
        <v>0.6</v>
      </c>
    </row>
    <row r="902" spans="2:13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 t="shared" si="65"/>
        <v>8.5306845209008593</v>
      </c>
      <c r="G902" s="16">
        <f t="shared" si="66"/>
        <v>0.21669829895529774</v>
      </c>
      <c r="H902" s="16">
        <f t="shared" si="67"/>
        <v>0.68616750692226947</v>
      </c>
      <c r="J902" s="16">
        <f>VLOOKUP($C902,'Growth rate'!$B$3:$T$93,3,FALSE)*VLOOKUP($E902,BY_RES_Demand_Drivers!$A$5:$I$100,7,FALSE)</f>
        <v>14.217807534834765</v>
      </c>
      <c r="K902" s="16">
        <f>VLOOKUP($C902,'Growth rate'!$B$3:$T$93,3,FALSE)*VLOOKUP($E902,BY_RES_Demand_Drivers!$A$5:$I$100,8,FALSE)</f>
        <v>0.36116383159216292</v>
      </c>
      <c r="L902" s="16">
        <f>VLOOKUP($C902,'Growth rate'!$B$3:$T$93,3,FALSE)*VLOOKUP($E902,BY_RES_Demand_Drivers!$A$5:$I$100,9,FALSE)</f>
        <v>1.1436125115371159</v>
      </c>
      <c r="M902" s="49">
        <f t="shared" si="64"/>
        <v>0.6</v>
      </c>
    </row>
    <row r="903" spans="2:13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 t="shared" si="65"/>
        <v>8.6671754732352717</v>
      </c>
      <c r="G903" s="16">
        <f t="shared" si="66"/>
        <v>0.2201654717385825</v>
      </c>
      <c r="H903" s="16">
        <f t="shared" si="67"/>
        <v>0.69714618703302567</v>
      </c>
      <c r="J903" s="16">
        <f>VLOOKUP($C903,'Growth rate'!$B$3:$T$93,3,FALSE)*VLOOKUP($E903,BY_RES_Demand_Drivers!$A$5:$I$100,7,FALSE)</f>
        <v>14.445292455392121</v>
      </c>
      <c r="K903" s="16">
        <f>VLOOKUP($C903,'Growth rate'!$B$3:$T$93,3,FALSE)*VLOOKUP($E903,BY_RES_Demand_Drivers!$A$5:$I$100,8,FALSE)</f>
        <v>0.36694245289763749</v>
      </c>
      <c r="L903" s="16">
        <f>VLOOKUP($C903,'Growth rate'!$B$3:$T$93,3,FALSE)*VLOOKUP($E903,BY_RES_Demand_Drivers!$A$5:$I$100,9,FALSE)</f>
        <v>1.1619103117217096</v>
      </c>
      <c r="M903" s="49">
        <f t="shared" si="64"/>
        <v>0.6</v>
      </c>
    </row>
    <row r="904" spans="2:13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 t="shared" si="65"/>
        <v>8.8058502808070376</v>
      </c>
      <c r="G904" s="16">
        <f t="shared" si="66"/>
        <v>0.22368811928639981</v>
      </c>
      <c r="H904" s="16">
        <f t="shared" si="67"/>
        <v>0.70830052602555427</v>
      </c>
      <c r="J904" s="16">
        <f>VLOOKUP($C904,'Growth rate'!$B$3:$T$93,3,FALSE)*VLOOKUP($E904,BY_RES_Demand_Drivers!$A$5:$I$100,7,FALSE)</f>
        <v>14.676417134678395</v>
      </c>
      <c r="K904" s="16">
        <f>VLOOKUP($C904,'Growth rate'!$B$3:$T$93,3,FALSE)*VLOOKUP($E904,BY_RES_Demand_Drivers!$A$5:$I$100,8,FALSE)</f>
        <v>0.3728135321439997</v>
      </c>
      <c r="L904" s="16">
        <f>VLOOKUP($C904,'Growth rate'!$B$3:$T$93,3,FALSE)*VLOOKUP($E904,BY_RES_Demand_Drivers!$A$5:$I$100,9,FALSE)</f>
        <v>1.1805008767092571</v>
      </c>
      <c r="M904" s="49">
        <f t="shared" si="64"/>
        <v>0.6</v>
      </c>
    </row>
    <row r="905" spans="2:13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 t="shared" si="65"/>
        <v>8.9467438852999503</v>
      </c>
      <c r="G905" s="16">
        <f t="shared" si="66"/>
        <v>0.22726712919498224</v>
      </c>
      <c r="H905" s="16">
        <f t="shared" si="67"/>
        <v>0.71963333444196309</v>
      </c>
      <c r="J905" s="16">
        <f>VLOOKUP($C905,'Growth rate'!$B$3:$T$93,3,FALSE)*VLOOKUP($E905,BY_RES_Demand_Drivers!$A$5:$I$100,7,FALSE)</f>
        <v>14.911239808833251</v>
      </c>
      <c r="K905" s="16">
        <f>VLOOKUP($C905,'Growth rate'!$B$3:$T$93,3,FALSE)*VLOOKUP($E905,BY_RES_Demand_Drivers!$A$5:$I$100,8,FALSE)</f>
        <v>0.37877854865830374</v>
      </c>
      <c r="L905" s="16">
        <f>VLOOKUP($C905,'Growth rate'!$B$3:$T$93,3,FALSE)*VLOOKUP($E905,BY_RES_Demand_Drivers!$A$5:$I$100,9,FALSE)</f>
        <v>1.1993888907366053</v>
      </c>
      <c r="M905" s="49">
        <f t="shared" si="64"/>
        <v>0.6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M905"/>
  <sheetViews>
    <sheetView topLeftCell="A888" workbookViewId="0">
      <selection activeCell="M4" sqref="M4:M905"/>
    </sheetView>
  </sheetViews>
  <sheetFormatPr defaultColWidth="8.77734375" defaultRowHeight="14.4"/>
  <cols>
    <col min="1" max="16384" width="8.77734375" style="16"/>
  </cols>
  <sheetData>
    <row r="2" spans="2:13">
      <c r="B2" s="1" t="s">
        <v>12</v>
      </c>
      <c r="D2" s="2"/>
    </row>
    <row r="3" spans="2:13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13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J4*$M4</f>
        <v>539.60708248989897</v>
      </c>
      <c r="G4" s="16">
        <f>K4*$M4</f>
        <v>0</v>
      </c>
      <c r="H4" s="16">
        <f>L4*$M4</f>
        <v>0</v>
      </c>
      <c r="J4" s="16">
        <f>VLOOKUP($C4,'Growth rate'!$B$3:$T$93,7,FALSE)*VLOOKUP($E4,BY_COM_Demand_Drivers!$A$5:$I$100,7,FALSE)</f>
        <v>539.60708248989897</v>
      </c>
      <c r="K4" s="16">
        <f>VLOOKUP($C4,'Growth rate'!$B$3:$T$93,7,FALSE)*VLOOKUP($E4,BY_COM_Demand_Drivers!$A$5:$I$100,8,FALSE)</f>
        <v>0</v>
      </c>
      <c r="L4" s="16">
        <f>VLOOKUP($C4,'Growth rate'!$B$3:$T$93,7,FALSE)*VLOOKUP($E4,BY_COM_Demand_Drivers!$A$5:$I$100,9,FALSE)</f>
        <v>0</v>
      </c>
      <c r="M4" s="49">
        <v>1</v>
      </c>
    </row>
    <row r="5" spans="2:13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 t="shared" ref="F5:F68" si="0">J5*$M5</f>
        <v>548.51503527431601</v>
      </c>
      <c r="G5" s="16">
        <f t="shared" ref="G5:G68" si="1">K5*$M5</f>
        <v>0</v>
      </c>
      <c r="H5" s="16">
        <f t="shared" ref="H5:H68" si="2">L5*$M5</f>
        <v>0</v>
      </c>
      <c r="J5" s="16">
        <f>VLOOKUP($C5,'Growth rate'!$B$3:$T$93,7,FALSE)*VLOOKUP($E5,BY_COM_Demand_Drivers!$A$5:$I$100,7,FALSE)</f>
        <v>548.51503527431601</v>
      </c>
      <c r="K5" s="16">
        <f>VLOOKUP($C5,'Growth rate'!$B$3:$T$93,7,FALSE)*VLOOKUP($E5,BY_COM_Demand_Drivers!$A$5:$I$100,8,FALSE)</f>
        <v>0</v>
      </c>
      <c r="L5" s="16">
        <f>VLOOKUP($C5,'Growth rate'!$B$3:$T$93,7,FALSE)*VLOOKUP($E5,BY_COM_Demand_Drivers!$A$5:$I$100,9,FALSE)</f>
        <v>0</v>
      </c>
      <c r="M5" s="49">
        <v>1</v>
      </c>
    </row>
    <row r="6" spans="2:13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 t="shared" si="0"/>
        <v>557.42298805873304</v>
      </c>
      <c r="G6" s="16">
        <f t="shared" si="1"/>
        <v>0</v>
      </c>
      <c r="H6" s="16">
        <f t="shared" si="2"/>
        <v>0</v>
      </c>
      <c r="J6" s="16">
        <f>VLOOKUP($C6,'Growth rate'!$B$3:$T$93,7,FALSE)*VLOOKUP($E6,BY_COM_Demand_Drivers!$A$5:$I$100,7,FALSE)</f>
        <v>557.42298805873304</v>
      </c>
      <c r="K6" s="16">
        <f>VLOOKUP($C6,'Growth rate'!$B$3:$T$93,7,FALSE)*VLOOKUP($E6,BY_COM_Demand_Drivers!$A$5:$I$100,8,FALSE)</f>
        <v>0</v>
      </c>
      <c r="L6" s="16">
        <f>VLOOKUP($C6,'Growth rate'!$B$3:$T$93,7,FALSE)*VLOOKUP($E6,BY_COM_Demand_Drivers!$A$5:$I$100,9,FALSE)</f>
        <v>0</v>
      </c>
      <c r="M6" s="49">
        <v>1</v>
      </c>
    </row>
    <row r="7" spans="2:13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 t="shared" si="0"/>
        <v>566.33094084315007</v>
      </c>
      <c r="G7" s="16">
        <f t="shared" si="1"/>
        <v>0</v>
      </c>
      <c r="H7" s="16">
        <f t="shared" si="2"/>
        <v>0</v>
      </c>
      <c r="J7" s="16">
        <f>VLOOKUP($C7,'Growth rate'!$B$3:$T$93,7,FALSE)*VLOOKUP($E7,BY_COM_Demand_Drivers!$A$5:$I$100,7,FALSE)</f>
        <v>566.33094084315007</v>
      </c>
      <c r="K7" s="16">
        <f>VLOOKUP($C7,'Growth rate'!$B$3:$T$93,7,FALSE)*VLOOKUP($E7,BY_COM_Demand_Drivers!$A$5:$I$100,8,FALSE)</f>
        <v>0</v>
      </c>
      <c r="L7" s="16">
        <f>VLOOKUP($C7,'Growth rate'!$B$3:$T$93,7,FALSE)*VLOOKUP($E7,BY_COM_Demand_Drivers!$A$5:$I$100,9,FALSE)</f>
        <v>0</v>
      </c>
      <c r="M7" s="49">
        <v>1</v>
      </c>
    </row>
    <row r="8" spans="2:13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 t="shared" si="0"/>
        <v>575.23889362756711</v>
      </c>
      <c r="G8" s="16">
        <f t="shared" si="1"/>
        <v>0</v>
      </c>
      <c r="H8" s="16">
        <f t="shared" si="2"/>
        <v>0</v>
      </c>
      <c r="J8" s="16">
        <f>VLOOKUP($C8,'Growth rate'!$B$3:$T$93,7,FALSE)*VLOOKUP($E8,BY_COM_Demand_Drivers!$A$5:$I$100,7,FALSE)</f>
        <v>575.23889362756711</v>
      </c>
      <c r="K8" s="16">
        <f>VLOOKUP($C8,'Growth rate'!$B$3:$T$93,7,FALSE)*VLOOKUP($E8,BY_COM_Demand_Drivers!$A$5:$I$100,8,FALSE)</f>
        <v>0</v>
      </c>
      <c r="L8" s="16">
        <f>VLOOKUP($C8,'Growth rate'!$B$3:$T$93,7,FALSE)*VLOOKUP($E8,BY_COM_Demand_Drivers!$A$5:$I$100,9,FALSE)</f>
        <v>0</v>
      </c>
      <c r="M8" s="49">
        <v>1</v>
      </c>
    </row>
    <row r="9" spans="2:13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 t="shared" si="0"/>
        <v>584.14684641198414</v>
      </c>
      <c r="G9" s="16">
        <f t="shared" si="1"/>
        <v>0</v>
      </c>
      <c r="H9" s="16">
        <f t="shared" si="2"/>
        <v>0</v>
      </c>
      <c r="J9" s="16">
        <f>VLOOKUP($C9,'Growth rate'!$B$3:$T$93,7,FALSE)*VLOOKUP($E9,BY_COM_Demand_Drivers!$A$5:$I$100,7,FALSE)</f>
        <v>584.14684641198414</v>
      </c>
      <c r="K9" s="16">
        <f>VLOOKUP($C9,'Growth rate'!$B$3:$T$93,7,FALSE)*VLOOKUP($E9,BY_COM_Demand_Drivers!$A$5:$I$100,8,FALSE)</f>
        <v>0</v>
      </c>
      <c r="L9" s="16">
        <f>VLOOKUP($C9,'Growth rate'!$B$3:$T$93,7,FALSE)*VLOOKUP($E9,BY_COM_Demand_Drivers!$A$5:$I$100,9,FALSE)</f>
        <v>0</v>
      </c>
      <c r="M9" s="49">
        <v>1</v>
      </c>
    </row>
    <row r="10" spans="2:13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 t="shared" si="0"/>
        <v>533.74931927676107</v>
      </c>
      <c r="G10" s="16">
        <f t="shared" si="1"/>
        <v>0</v>
      </c>
      <c r="H10" s="16">
        <f t="shared" si="2"/>
        <v>0</v>
      </c>
      <c r="J10" s="16">
        <f>VLOOKUP($C10,'Growth rate'!$B$3:$T$93,7,FALSE)*VLOOKUP($E10,BY_COM_Demand_Drivers!$A$5:$I$100,7,FALSE)</f>
        <v>593.05479919640118</v>
      </c>
      <c r="K10" s="16">
        <f>VLOOKUP($C10,'Growth rate'!$B$3:$T$93,7,FALSE)*VLOOKUP($E10,BY_COM_Demand_Drivers!$A$5:$I$100,8,FALSE)</f>
        <v>0</v>
      </c>
      <c r="L10" s="16">
        <f>VLOOKUP($C10,'Growth rate'!$B$3:$T$93,7,FALSE)*VLOOKUP($E10,BY_COM_Demand_Drivers!$A$5:$I$100,9,FALSE)</f>
        <v>0</v>
      </c>
      <c r="M10" s="49">
        <v>0.9</v>
      </c>
    </row>
    <row r="11" spans="2:13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 t="shared" si="0"/>
        <v>535.74684926292821</v>
      </c>
      <c r="G11" s="16">
        <f t="shared" si="1"/>
        <v>0</v>
      </c>
      <c r="H11" s="16">
        <f t="shared" si="2"/>
        <v>0</v>
      </c>
      <c r="J11" s="16">
        <f>VLOOKUP($C11,'Growth rate'!$B$3:$T$93,7,FALSE)*VLOOKUP($E11,BY_COM_Demand_Drivers!$A$5:$I$100,7,FALSE)</f>
        <v>601.96275198081821</v>
      </c>
      <c r="K11" s="16">
        <f>VLOOKUP($C11,'Growth rate'!$B$3:$T$93,7,FALSE)*VLOOKUP($E11,BY_COM_Demand_Drivers!$A$5:$I$100,8,FALSE)</f>
        <v>0</v>
      </c>
      <c r="L11" s="16">
        <f>VLOOKUP($C11,'Growth rate'!$B$3:$T$93,7,FALSE)*VLOOKUP($E11,BY_COM_Demand_Drivers!$A$5:$I$100,9,FALSE)</f>
        <v>0</v>
      </c>
      <c r="M11" s="49">
        <v>0.89</v>
      </c>
    </row>
    <row r="12" spans="2:13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 t="shared" si="0"/>
        <v>537.56622019340705</v>
      </c>
      <c r="G12" s="16">
        <f t="shared" si="1"/>
        <v>0</v>
      </c>
      <c r="H12" s="16">
        <f t="shared" si="2"/>
        <v>0</v>
      </c>
      <c r="J12" s="16">
        <f>VLOOKUP($C12,'Growth rate'!$B$3:$T$93,7,FALSE)*VLOOKUP($E12,BY_COM_Demand_Drivers!$A$5:$I$100,7,FALSE)</f>
        <v>610.87070476523525</v>
      </c>
      <c r="K12" s="16">
        <f>VLOOKUP($C12,'Growth rate'!$B$3:$T$93,7,FALSE)*VLOOKUP($E12,BY_COM_Demand_Drivers!$A$5:$I$100,8,FALSE)</f>
        <v>0</v>
      </c>
      <c r="L12" s="16">
        <f>VLOOKUP($C12,'Growth rate'!$B$3:$T$93,7,FALSE)*VLOOKUP($E12,BY_COM_Demand_Drivers!$A$5:$I$100,9,FALSE)</f>
        <v>0</v>
      </c>
      <c r="M12" s="49">
        <v>0.88</v>
      </c>
    </row>
    <row r="13" spans="2:13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 t="shared" si="0"/>
        <v>539.20743206819759</v>
      </c>
      <c r="G13" s="16">
        <f t="shared" si="1"/>
        <v>0</v>
      </c>
      <c r="H13" s="16">
        <f t="shared" si="2"/>
        <v>0</v>
      </c>
      <c r="J13" s="16">
        <f>VLOOKUP($C13,'Growth rate'!$B$3:$T$93,7,FALSE)*VLOOKUP($E13,BY_COM_Demand_Drivers!$A$5:$I$100,7,FALSE)</f>
        <v>619.77865754965239</v>
      </c>
      <c r="K13" s="16">
        <f>VLOOKUP($C13,'Growth rate'!$B$3:$T$93,7,FALSE)*VLOOKUP($E13,BY_COM_Demand_Drivers!$A$5:$I$100,8,FALSE)</f>
        <v>0</v>
      </c>
      <c r="L13" s="16">
        <f>VLOOKUP($C13,'Growth rate'!$B$3:$T$93,7,FALSE)*VLOOKUP($E13,BY_COM_Demand_Drivers!$A$5:$I$100,9,FALSE)</f>
        <v>0</v>
      </c>
      <c r="M13" s="49">
        <v>0.87</v>
      </c>
    </row>
    <row r="14" spans="2:13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 t="shared" si="0"/>
        <v>540.67048488729961</v>
      </c>
      <c r="G14" s="16">
        <f t="shared" si="1"/>
        <v>0</v>
      </c>
      <c r="H14" s="16">
        <f t="shared" si="2"/>
        <v>0</v>
      </c>
      <c r="J14" s="16">
        <f>VLOOKUP($C14,'Growth rate'!$B$3:$T$93,7,FALSE)*VLOOKUP($E14,BY_COM_Demand_Drivers!$A$5:$I$100,7,FALSE)</f>
        <v>628.68661033406931</v>
      </c>
      <c r="K14" s="16">
        <f>VLOOKUP($C14,'Growth rate'!$B$3:$T$93,7,FALSE)*VLOOKUP($E14,BY_COM_Demand_Drivers!$A$5:$I$100,8,FALSE)</f>
        <v>0</v>
      </c>
      <c r="L14" s="16">
        <f>VLOOKUP($C14,'Growth rate'!$B$3:$T$93,7,FALSE)*VLOOKUP($E14,BY_COM_Demand_Drivers!$A$5:$I$100,9,FALSE)</f>
        <v>0</v>
      </c>
      <c r="M14" s="49">
        <v>0.86</v>
      </c>
    </row>
    <row r="15" spans="2:13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 t="shared" si="0"/>
        <v>541.95537865071333</v>
      </c>
      <c r="G15" s="16">
        <f t="shared" si="1"/>
        <v>0</v>
      </c>
      <c r="H15" s="16">
        <f t="shared" si="2"/>
        <v>0</v>
      </c>
      <c r="J15" s="16">
        <f>VLOOKUP($C15,'Growth rate'!$B$3:$T$93,7,FALSE)*VLOOKUP($E15,BY_COM_Demand_Drivers!$A$5:$I$100,7,FALSE)</f>
        <v>637.59456311848635</v>
      </c>
      <c r="K15" s="16">
        <f>VLOOKUP($C15,'Growth rate'!$B$3:$T$93,7,FALSE)*VLOOKUP($E15,BY_COM_Demand_Drivers!$A$5:$I$100,8,FALSE)</f>
        <v>0</v>
      </c>
      <c r="L15" s="16">
        <f>VLOOKUP($C15,'Growth rate'!$B$3:$T$93,7,FALSE)*VLOOKUP($E15,BY_COM_Demand_Drivers!$A$5:$I$100,9,FALSE)</f>
        <v>0</v>
      </c>
      <c r="M15" s="49">
        <v>0.85</v>
      </c>
    </row>
    <row r="16" spans="2:13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 t="shared" si="0"/>
        <v>541.44585706868156</v>
      </c>
      <c r="G16" s="16">
        <f t="shared" si="1"/>
        <v>0</v>
      </c>
      <c r="H16" s="16">
        <f t="shared" si="2"/>
        <v>0</v>
      </c>
      <c r="J16" s="16">
        <f>VLOOKUP($C16,'Growth rate'!$B$3:$T$93,7,FALSE)*VLOOKUP($E16,BY_COM_Demand_Drivers!$A$5:$I$100,7,FALSE)</f>
        <v>646.50251590290338</v>
      </c>
      <c r="K16" s="16">
        <f>VLOOKUP($C16,'Growth rate'!$B$3:$T$93,7,FALSE)*VLOOKUP($E16,BY_COM_Demand_Drivers!$A$5:$I$100,8,FALSE)</f>
        <v>0</v>
      </c>
      <c r="L16" s="16">
        <f>VLOOKUP($C16,'Growth rate'!$B$3:$T$93,7,FALSE)*VLOOKUP($E16,BY_COM_Demand_Drivers!$A$5:$I$100,9,FALSE)</f>
        <v>0</v>
      </c>
      <c r="M16" s="49">
        <f t="shared" ref="M16:M33" si="3">($M$35-$M$15)/($C$35-$C$15)*(C16-$C$15)+$M$15</f>
        <v>0.83750000000000002</v>
      </c>
    </row>
    <row r="17" spans="2:13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 t="shared" si="0"/>
        <v>540.7136366670394</v>
      </c>
      <c r="G17" s="16">
        <f t="shared" si="1"/>
        <v>0</v>
      </c>
      <c r="H17" s="16">
        <f t="shared" si="2"/>
        <v>0</v>
      </c>
      <c r="J17" s="16">
        <f>VLOOKUP($C17,'Growth rate'!$B$3:$T$93,7,FALSE)*VLOOKUP($E17,BY_COM_Demand_Drivers!$A$5:$I$100,7,FALSE)</f>
        <v>655.41046868732053</v>
      </c>
      <c r="K17" s="16">
        <f>VLOOKUP($C17,'Growth rate'!$B$3:$T$93,7,FALSE)*VLOOKUP($E17,BY_COM_Demand_Drivers!$A$5:$I$100,8,FALSE)</f>
        <v>0</v>
      </c>
      <c r="L17" s="16">
        <f>VLOOKUP($C17,'Growth rate'!$B$3:$T$93,7,FALSE)*VLOOKUP($E17,BY_COM_Demand_Drivers!$A$5:$I$100,9,FALSE)</f>
        <v>0</v>
      </c>
      <c r="M17" s="49">
        <f t="shared" si="3"/>
        <v>0.82499999999999996</v>
      </c>
    </row>
    <row r="18" spans="2:13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 t="shared" si="0"/>
        <v>539.75871744578671</v>
      </c>
      <c r="G18" s="16">
        <f t="shared" si="1"/>
        <v>0</v>
      </c>
      <c r="H18" s="16">
        <f t="shared" si="2"/>
        <v>0</v>
      </c>
      <c r="J18" s="16">
        <f>VLOOKUP($C18,'Growth rate'!$B$3:$T$93,7,FALSE)*VLOOKUP($E18,BY_COM_Demand_Drivers!$A$5:$I$100,7,FALSE)</f>
        <v>664.31842147173745</v>
      </c>
      <c r="K18" s="16">
        <f>VLOOKUP($C18,'Growth rate'!$B$3:$T$93,7,FALSE)*VLOOKUP($E18,BY_COM_Demand_Drivers!$A$5:$I$100,8,FALSE)</f>
        <v>0</v>
      </c>
      <c r="L18" s="16">
        <f>VLOOKUP($C18,'Growth rate'!$B$3:$T$93,7,FALSE)*VLOOKUP($E18,BY_COM_Demand_Drivers!$A$5:$I$100,9,FALSE)</f>
        <v>0</v>
      </c>
      <c r="M18" s="49">
        <f t="shared" si="3"/>
        <v>0.8125</v>
      </c>
    </row>
    <row r="19" spans="2:13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 t="shared" si="0"/>
        <v>538.58109940492352</v>
      </c>
      <c r="G19" s="16">
        <f t="shared" si="1"/>
        <v>0</v>
      </c>
      <c r="H19" s="16">
        <f t="shared" si="2"/>
        <v>0</v>
      </c>
      <c r="J19" s="16">
        <f>VLOOKUP($C19,'Growth rate'!$B$3:$T$93,7,FALSE)*VLOOKUP($E19,BY_COM_Demand_Drivers!$A$5:$I$100,7,FALSE)</f>
        <v>673.22637425615449</v>
      </c>
      <c r="K19" s="16">
        <f>VLOOKUP($C19,'Growth rate'!$B$3:$T$93,7,FALSE)*VLOOKUP($E19,BY_COM_Demand_Drivers!$A$5:$I$100,8,FALSE)</f>
        <v>0</v>
      </c>
      <c r="L19" s="16">
        <f>VLOOKUP($C19,'Growth rate'!$B$3:$T$93,7,FALSE)*VLOOKUP($E19,BY_COM_Demand_Drivers!$A$5:$I$100,9,FALSE)</f>
        <v>0</v>
      </c>
      <c r="M19" s="49">
        <f t="shared" si="3"/>
        <v>0.79999999999999993</v>
      </c>
    </row>
    <row r="20" spans="2:13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 t="shared" si="0"/>
        <v>537.18078254445004</v>
      </c>
      <c r="G20" s="16">
        <f t="shared" si="1"/>
        <v>0</v>
      </c>
      <c r="H20" s="16">
        <f t="shared" si="2"/>
        <v>0</v>
      </c>
      <c r="J20" s="16">
        <f>VLOOKUP($C20,'Growth rate'!$B$3:$T$93,7,FALSE)*VLOOKUP($E20,BY_COM_Demand_Drivers!$A$5:$I$100,7,FALSE)</f>
        <v>682.13432704057152</v>
      </c>
      <c r="K20" s="16">
        <f>VLOOKUP($C20,'Growth rate'!$B$3:$T$93,7,FALSE)*VLOOKUP($E20,BY_COM_Demand_Drivers!$A$5:$I$100,8,FALSE)</f>
        <v>0</v>
      </c>
      <c r="L20" s="16">
        <f>VLOOKUP($C20,'Growth rate'!$B$3:$T$93,7,FALSE)*VLOOKUP($E20,BY_COM_Demand_Drivers!$A$5:$I$100,9,FALSE)</f>
        <v>0</v>
      </c>
      <c r="M20" s="49">
        <f t="shared" si="3"/>
        <v>0.78749999999999998</v>
      </c>
    </row>
    <row r="21" spans="2:13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 t="shared" si="0"/>
        <v>535.55776686436604</v>
      </c>
      <c r="G21" s="16">
        <f t="shared" si="1"/>
        <v>0</v>
      </c>
      <c r="H21" s="16">
        <f t="shared" si="2"/>
        <v>0</v>
      </c>
      <c r="J21" s="16">
        <f>VLOOKUP($C21,'Growth rate'!$B$3:$T$93,7,FALSE)*VLOOKUP($E21,BY_COM_Demand_Drivers!$A$5:$I$100,7,FALSE)</f>
        <v>691.04227982498855</v>
      </c>
      <c r="K21" s="16">
        <f>VLOOKUP($C21,'Growth rate'!$B$3:$T$93,7,FALSE)*VLOOKUP($E21,BY_COM_Demand_Drivers!$A$5:$I$100,8,FALSE)</f>
        <v>0</v>
      </c>
      <c r="L21" s="16">
        <f>VLOOKUP($C21,'Growth rate'!$B$3:$T$93,7,FALSE)*VLOOKUP($E21,BY_COM_Demand_Drivers!$A$5:$I$100,9,FALSE)</f>
        <v>0</v>
      </c>
      <c r="M21" s="49">
        <f t="shared" si="3"/>
        <v>0.77499999999999991</v>
      </c>
    </row>
    <row r="22" spans="2:13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 t="shared" si="0"/>
        <v>533.71205236467176</v>
      </c>
      <c r="G22" s="16">
        <f t="shared" si="1"/>
        <v>0</v>
      </c>
      <c r="H22" s="16">
        <f t="shared" si="2"/>
        <v>0</v>
      </c>
      <c r="J22" s="16">
        <f>VLOOKUP($C22,'Growth rate'!$B$3:$T$93,7,FALSE)*VLOOKUP($E22,BY_COM_Demand_Drivers!$A$5:$I$100,7,FALSE)</f>
        <v>699.95023260940559</v>
      </c>
      <c r="K22" s="16">
        <f>VLOOKUP($C22,'Growth rate'!$B$3:$T$93,7,FALSE)*VLOOKUP($E22,BY_COM_Demand_Drivers!$A$5:$I$100,8,FALSE)</f>
        <v>0</v>
      </c>
      <c r="L22" s="16">
        <f>VLOOKUP($C22,'Growth rate'!$B$3:$T$93,7,FALSE)*VLOOKUP($E22,BY_COM_Demand_Drivers!$A$5:$I$100,9,FALSE)</f>
        <v>0</v>
      </c>
      <c r="M22" s="49">
        <f t="shared" si="3"/>
        <v>0.76249999999999996</v>
      </c>
    </row>
    <row r="23" spans="2:13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 t="shared" si="0"/>
        <v>531.64363904536697</v>
      </c>
      <c r="G23" s="16">
        <f t="shared" si="1"/>
        <v>0</v>
      </c>
      <c r="H23" s="16">
        <f t="shared" si="2"/>
        <v>0</v>
      </c>
      <c r="J23" s="16">
        <f>VLOOKUP($C23,'Growth rate'!$B$3:$T$93,7,FALSE)*VLOOKUP($E23,BY_COM_Demand_Drivers!$A$5:$I$100,7,FALSE)</f>
        <v>708.85818539382262</v>
      </c>
      <c r="K23" s="16">
        <f>VLOOKUP($C23,'Growth rate'!$B$3:$T$93,7,FALSE)*VLOOKUP($E23,BY_COM_Demand_Drivers!$A$5:$I$100,8,FALSE)</f>
        <v>0</v>
      </c>
      <c r="L23" s="16">
        <f>VLOOKUP($C23,'Growth rate'!$B$3:$T$93,7,FALSE)*VLOOKUP($E23,BY_COM_Demand_Drivers!$A$5:$I$100,9,FALSE)</f>
        <v>0</v>
      </c>
      <c r="M23" s="49">
        <f t="shared" si="3"/>
        <v>0.75</v>
      </c>
    </row>
    <row r="24" spans="2:13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 t="shared" si="0"/>
        <v>529.35252690645177</v>
      </c>
      <c r="G24" s="16">
        <f t="shared" si="1"/>
        <v>0</v>
      </c>
      <c r="H24" s="16">
        <f t="shared" si="2"/>
        <v>0</v>
      </c>
      <c r="J24" s="16">
        <f>VLOOKUP($C24,'Growth rate'!$B$3:$T$93,7,FALSE)*VLOOKUP($E24,BY_COM_Demand_Drivers!$A$5:$I$100,7,FALSE)</f>
        <v>717.76613817823977</v>
      </c>
      <c r="K24" s="16">
        <f>VLOOKUP($C24,'Growth rate'!$B$3:$T$93,7,FALSE)*VLOOKUP($E24,BY_COM_Demand_Drivers!$A$5:$I$100,8,FALSE)</f>
        <v>0</v>
      </c>
      <c r="L24" s="16">
        <f>VLOOKUP($C24,'Growth rate'!$B$3:$T$93,7,FALSE)*VLOOKUP($E24,BY_COM_Demand_Drivers!$A$5:$I$100,9,FALSE)</f>
        <v>0</v>
      </c>
      <c r="M24" s="49">
        <f t="shared" si="3"/>
        <v>0.73749999999999993</v>
      </c>
    </row>
    <row r="25" spans="2:13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 t="shared" si="0"/>
        <v>526.83871594792618</v>
      </c>
      <c r="G25" s="16">
        <f t="shared" si="1"/>
        <v>0</v>
      </c>
      <c r="H25" s="16">
        <f t="shared" si="2"/>
        <v>0</v>
      </c>
      <c r="J25" s="16">
        <f>VLOOKUP($C25,'Growth rate'!$B$3:$T$93,7,FALSE)*VLOOKUP($E25,BY_COM_Demand_Drivers!$A$5:$I$100,7,FALSE)</f>
        <v>726.67409096265681</v>
      </c>
      <c r="K25" s="16">
        <f>VLOOKUP($C25,'Growth rate'!$B$3:$T$93,7,FALSE)*VLOOKUP($E25,BY_COM_Demand_Drivers!$A$5:$I$100,8,FALSE)</f>
        <v>0</v>
      </c>
      <c r="L25" s="16">
        <f>VLOOKUP($C25,'Growth rate'!$B$3:$T$93,7,FALSE)*VLOOKUP($E25,BY_COM_Demand_Drivers!$A$5:$I$100,9,FALSE)</f>
        <v>0</v>
      </c>
      <c r="M25" s="49">
        <f t="shared" si="3"/>
        <v>0.72499999999999998</v>
      </c>
    </row>
    <row r="26" spans="2:13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 t="shared" si="0"/>
        <v>524.10220616978995</v>
      </c>
      <c r="G26" s="16">
        <f t="shared" si="1"/>
        <v>0</v>
      </c>
      <c r="H26" s="16">
        <f t="shared" si="2"/>
        <v>0</v>
      </c>
      <c r="J26" s="16">
        <f>VLOOKUP($C26,'Growth rate'!$B$3:$T$93,7,FALSE)*VLOOKUP($E26,BY_COM_Demand_Drivers!$A$5:$I$100,7,FALSE)</f>
        <v>735.58204374707373</v>
      </c>
      <c r="K26" s="16">
        <f>VLOOKUP($C26,'Growth rate'!$B$3:$T$93,7,FALSE)*VLOOKUP($E26,BY_COM_Demand_Drivers!$A$5:$I$100,8,FALSE)</f>
        <v>0</v>
      </c>
      <c r="L26" s="16">
        <f>VLOOKUP($C26,'Growth rate'!$B$3:$T$93,7,FALSE)*VLOOKUP($E26,BY_COM_Demand_Drivers!$A$5:$I$100,9,FALSE)</f>
        <v>0</v>
      </c>
      <c r="M26" s="49">
        <f t="shared" si="3"/>
        <v>0.71249999999999991</v>
      </c>
    </row>
    <row r="27" spans="2:13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 t="shared" si="0"/>
        <v>521.14299757204356</v>
      </c>
      <c r="G27" s="16">
        <f t="shared" si="1"/>
        <v>0</v>
      </c>
      <c r="H27" s="16">
        <f t="shared" si="2"/>
        <v>0</v>
      </c>
      <c r="J27" s="16">
        <f>VLOOKUP($C27,'Growth rate'!$B$3:$T$93,7,FALSE)*VLOOKUP($E27,BY_COM_Demand_Drivers!$A$5:$I$100,7,FALSE)</f>
        <v>744.48999653149076</v>
      </c>
      <c r="K27" s="16">
        <f>VLOOKUP($C27,'Growth rate'!$B$3:$T$93,7,FALSE)*VLOOKUP($E27,BY_COM_Demand_Drivers!$A$5:$I$100,8,FALSE)</f>
        <v>0</v>
      </c>
      <c r="L27" s="16">
        <f>VLOOKUP($C27,'Growth rate'!$B$3:$T$93,7,FALSE)*VLOOKUP($E27,BY_COM_Demand_Drivers!$A$5:$I$100,9,FALSE)</f>
        <v>0</v>
      </c>
      <c r="M27" s="49">
        <f t="shared" si="3"/>
        <v>0.7</v>
      </c>
    </row>
    <row r="28" spans="2:13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 t="shared" si="0"/>
        <v>517.96109015468664</v>
      </c>
      <c r="G28" s="16">
        <f t="shared" si="1"/>
        <v>0</v>
      </c>
      <c r="H28" s="16">
        <f t="shared" si="2"/>
        <v>0</v>
      </c>
      <c r="J28" s="16">
        <f>VLOOKUP($C28,'Growth rate'!$B$3:$T$93,7,FALSE)*VLOOKUP($E28,BY_COM_Demand_Drivers!$A$5:$I$100,7,FALSE)</f>
        <v>753.39794931590791</v>
      </c>
      <c r="K28" s="16">
        <f>VLOOKUP($C28,'Growth rate'!$B$3:$T$93,7,FALSE)*VLOOKUP($E28,BY_COM_Demand_Drivers!$A$5:$I$100,8,FALSE)</f>
        <v>0</v>
      </c>
      <c r="L28" s="16">
        <f>VLOOKUP($C28,'Growth rate'!$B$3:$T$93,7,FALSE)*VLOOKUP($E28,BY_COM_Demand_Drivers!$A$5:$I$100,9,FALSE)</f>
        <v>0</v>
      </c>
      <c r="M28" s="49">
        <f t="shared" si="3"/>
        <v>0.6875</v>
      </c>
    </row>
    <row r="29" spans="2:13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 t="shared" si="0"/>
        <v>514.55648391771922</v>
      </c>
      <c r="G29" s="16">
        <f t="shared" si="1"/>
        <v>0</v>
      </c>
      <c r="H29" s="16">
        <f t="shared" si="2"/>
        <v>0</v>
      </c>
      <c r="J29" s="16">
        <f>VLOOKUP($C29,'Growth rate'!$B$3:$T$93,7,FALSE)*VLOOKUP($E29,BY_COM_Demand_Drivers!$A$5:$I$100,7,FALSE)</f>
        <v>762.30590210032483</v>
      </c>
      <c r="K29" s="16">
        <f>VLOOKUP($C29,'Growth rate'!$B$3:$T$93,7,FALSE)*VLOOKUP($E29,BY_COM_Demand_Drivers!$A$5:$I$100,8,FALSE)</f>
        <v>0</v>
      </c>
      <c r="L29" s="16">
        <f>VLOOKUP($C29,'Growth rate'!$B$3:$T$93,7,FALSE)*VLOOKUP($E29,BY_COM_Demand_Drivers!$A$5:$I$100,9,FALSE)</f>
        <v>0</v>
      </c>
      <c r="M29" s="49">
        <f t="shared" si="3"/>
        <v>0.67499999999999993</v>
      </c>
    </row>
    <row r="30" spans="2:13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 t="shared" si="0"/>
        <v>510.92917886114145</v>
      </c>
      <c r="G30" s="16">
        <f t="shared" si="1"/>
        <v>0</v>
      </c>
      <c r="H30" s="16">
        <f t="shared" si="2"/>
        <v>0</v>
      </c>
      <c r="J30" s="16">
        <f>VLOOKUP($C30,'Growth rate'!$B$3:$T$93,7,FALSE)*VLOOKUP($E30,BY_COM_Demand_Drivers!$A$5:$I$100,7,FALSE)</f>
        <v>771.21385488474186</v>
      </c>
      <c r="K30" s="16">
        <f>VLOOKUP($C30,'Growth rate'!$B$3:$T$93,7,FALSE)*VLOOKUP($E30,BY_COM_Demand_Drivers!$A$5:$I$100,8,FALSE)</f>
        <v>0</v>
      </c>
      <c r="L30" s="16">
        <f>VLOOKUP($C30,'Growth rate'!$B$3:$T$93,7,FALSE)*VLOOKUP($E30,BY_COM_Demand_Drivers!$A$5:$I$100,9,FALSE)</f>
        <v>0</v>
      </c>
      <c r="M30" s="49">
        <f t="shared" si="3"/>
        <v>0.66249999999999998</v>
      </c>
    </row>
    <row r="31" spans="2:13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 t="shared" si="0"/>
        <v>507.07917498495328</v>
      </c>
      <c r="G31" s="16">
        <f t="shared" si="1"/>
        <v>0</v>
      </c>
      <c r="H31" s="16">
        <f t="shared" si="2"/>
        <v>0</v>
      </c>
      <c r="J31" s="16">
        <f>VLOOKUP($C31,'Growth rate'!$B$3:$T$93,7,FALSE)*VLOOKUP($E31,BY_COM_Demand_Drivers!$A$5:$I$100,7,FALSE)</f>
        <v>780.12180766915901</v>
      </c>
      <c r="K31" s="16">
        <f>VLOOKUP($C31,'Growth rate'!$B$3:$T$93,7,FALSE)*VLOOKUP($E31,BY_COM_Demand_Drivers!$A$5:$I$100,8,FALSE)</f>
        <v>0</v>
      </c>
      <c r="L31" s="16">
        <f>VLOOKUP($C31,'Growth rate'!$B$3:$T$93,7,FALSE)*VLOOKUP($E31,BY_COM_Demand_Drivers!$A$5:$I$100,9,FALSE)</f>
        <v>0</v>
      </c>
      <c r="M31" s="49">
        <f t="shared" si="3"/>
        <v>0.64999999999999991</v>
      </c>
    </row>
    <row r="32" spans="2:13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 t="shared" si="0"/>
        <v>503.0064722891546</v>
      </c>
      <c r="G32" s="16">
        <f t="shared" si="1"/>
        <v>0</v>
      </c>
      <c r="H32" s="16">
        <f t="shared" si="2"/>
        <v>0</v>
      </c>
      <c r="J32" s="16">
        <f>VLOOKUP($C32,'Growth rate'!$B$3:$T$93,7,FALSE)*VLOOKUP($E32,BY_COM_Demand_Drivers!$A$5:$I$100,7,FALSE)</f>
        <v>789.02976045357593</v>
      </c>
      <c r="K32" s="16">
        <f>VLOOKUP($C32,'Growth rate'!$B$3:$T$93,7,FALSE)*VLOOKUP($E32,BY_COM_Demand_Drivers!$A$5:$I$100,8,FALSE)</f>
        <v>0</v>
      </c>
      <c r="L32" s="16">
        <f>VLOOKUP($C32,'Growth rate'!$B$3:$T$93,7,FALSE)*VLOOKUP($E32,BY_COM_Demand_Drivers!$A$5:$I$100,9,FALSE)</f>
        <v>0</v>
      </c>
      <c r="M32" s="49">
        <f t="shared" si="3"/>
        <v>0.63749999999999996</v>
      </c>
    </row>
    <row r="33" spans="2:13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 t="shared" si="0"/>
        <v>498.71107077374563</v>
      </c>
      <c r="G33" s="16">
        <f t="shared" si="1"/>
        <v>0</v>
      </c>
      <c r="H33" s="16">
        <f t="shared" si="2"/>
        <v>0</v>
      </c>
      <c r="J33" s="16">
        <f>VLOOKUP($C33,'Growth rate'!$B$3:$T$93,7,FALSE)*VLOOKUP($E33,BY_COM_Demand_Drivers!$A$5:$I$100,7,FALSE)</f>
        <v>797.93771323799297</v>
      </c>
      <c r="K33" s="16">
        <f>VLOOKUP($C33,'Growth rate'!$B$3:$T$93,7,FALSE)*VLOOKUP($E33,BY_COM_Demand_Drivers!$A$5:$I$100,8,FALSE)</f>
        <v>0</v>
      </c>
      <c r="L33" s="16">
        <f>VLOOKUP($C33,'Growth rate'!$B$3:$T$93,7,FALSE)*VLOOKUP($E33,BY_COM_Demand_Drivers!$A$5:$I$100,9,FALSE)</f>
        <v>0</v>
      </c>
      <c r="M33" s="49">
        <f t="shared" si="3"/>
        <v>0.625</v>
      </c>
    </row>
    <row r="34" spans="2:13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 t="shared" si="0"/>
        <v>494.19297043872609</v>
      </c>
      <c r="G34" s="16">
        <f t="shared" si="1"/>
        <v>0</v>
      </c>
      <c r="H34" s="16">
        <f t="shared" si="2"/>
        <v>0</v>
      </c>
      <c r="J34" s="16">
        <f>VLOOKUP($C34,'Growth rate'!$B$3:$T$93,7,FALSE)*VLOOKUP($E34,BY_COM_Demand_Drivers!$A$5:$I$100,7,FALSE)</f>
        <v>806.84566602241</v>
      </c>
      <c r="K34" s="16">
        <f>VLOOKUP($C34,'Growth rate'!$B$3:$T$93,7,FALSE)*VLOOKUP($E34,BY_COM_Demand_Drivers!$A$5:$I$100,8,FALSE)</f>
        <v>0</v>
      </c>
      <c r="L34" s="16">
        <f>VLOOKUP($C34,'Growth rate'!$B$3:$T$93,7,FALSE)*VLOOKUP($E34,BY_COM_Demand_Drivers!$A$5:$I$100,9,FALSE)</f>
        <v>0</v>
      </c>
      <c r="M34" s="49">
        <f>($M$35-$M$15)/($C$35-$C$15)*(C34-$C$15)+$M$15</f>
        <v>0.61249999999999993</v>
      </c>
    </row>
    <row r="35" spans="2:13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 t="shared" si="0"/>
        <v>489.45217128409627</v>
      </c>
      <c r="G35" s="16">
        <f t="shared" si="1"/>
        <v>0</v>
      </c>
      <c r="H35" s="16">
        <f t="shared" si="2"/>
        <v>0</v>
      </c>
      <c r="J35" s="16">
        <f>VLOOKUP($C35,'Growth rate'!$B$3:$T$93,7,FALSE)*VLOOKUP($E35,BY_COM_Demand_Drivers!$A$5:$I$100,7,FALSE)</f>
        <v>815.75361880682715</v>
      </c>
      <c r="K35" s="16">
        <f>VLOOKUP($C35,'Growth rate'!$B$3:$T$93,7,FALSE)*VLOOKUP($E35,BY_COM_Demand_Drivers!$A$5:$I$100,8,FALSE)</f>
        <v>0</v>
      </c>
      <c r="L35" s="16">
        <f>VLOOKUP($C35,'Growth rate'!$B$3:$T$93,7,FALSE)*VLOOKUP($E35,BY_COM_Demand_Drivers!$A$5:$I$100,9,FALSE)</f>
        <v>0</v>
      </c>
      <c r="M35" s="49">
        <v>0.6</v>
      </c>
    </row>
    <row r="36" spans="2:13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 t="shared" si="0"/>
        <v>497.28340602464186</v>
      </c>
      <c r="G36" s="16">
        <f t="shared" si="1"/>
        <v>0</v>
      </c>
      <c r="H36" s="16">
        <f t="shared" si="2"/>
        <v>0</v>
      </c>
      <c r="J36" s="16">
        <f>VLOOKUP($C36,'Growth rate'!$B$3:$T$93,7,FALSE)*VLOOKUP($E36,BY_COM_Demand_Drivers!$A$5:$I$100,7,FALSE)</f>
        <v>828.80567670773644</v>
      </c>
      <c r="K36" s="16">
        <f>VLOOKUP($C36,'Growth rate'!$B$3:$T$93,7,FALSE)*VLOOKUP($E36,BY_COM_Demand_Drivers!$A$5:$I$100,8,FALSE)</f>
        <v>0</v>
      </c>
      <c r="L36" s="16">
        <f>VLOOKUP($C36,'Growth rate'!$B$3:$T$93,7,FALSE)*VLOOKUP($E36,BY_COM_Demand_Drivers!$A$5:$I$100,9,FALSE)</f>
        <v>0</v>
      </c>
      <c r="M36" s="49">
        <f>M35</f>
        <v>0.6</v>
      </c>
    </row>
    <row r="37" spans="2:13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 t="shared" si="0"/>
        <v>505.23994052103603</v>
      </c>
      <c r="G37" s="16">
        <f t="shared" si="1"/>
        <v>0</v>
      </c>
      <c r="H37" s="16">
        <f t="shared" si="2"/>
        <v>0</v>
      </c>
      <c r="J37" s="16">
        <f>VLOOKUP($C37,'Growth rate'!$B$3:$T$93,7,FALSE)*VLOOKUP($E37,BY_COM_Demand_Drivers!$A$5:$I$100,7,FALSE)</f>
        <v>842.06656753506013</v>
      </c>
      <c r="K37" s="16">
        <f>VLOOKUP($C37,'Growth rate'!$B$3:$T$93,7,FALSE)*VLOOKUP($E37,BY_COM_Demand_Drivers!$A$5:$I$100,8,FALSE)</f>
        <v>0</v>
      </c>
      <c r="L37" s="16">
        <f>VLOOKUP($C37,'Growth rate'!$B$3:$T$93,7,FALSE)*VLOOKUP($E37,BY_COM_Demand_Drivers!$A$5:$I$100,9,FALSE)</f>
        <v>0</v>
      </c>
      <c r="M37" s="49">
        <f t="shared" ref="M37:M85" si="4">M36</f>
        <v>0.6</v>
      </c>
    </row>
    <row r="38" spans="2:13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 t="shared" si="0"/>
        <v>513.32377956937262</v>
      </c>
      <c r="G38" s="16">
        <f t="shared" si="1"/>
        <v>0</v>
      </c>
      <c r="H38" s="16">
        <f t="shared" si="2"/>
        <v>0</v>
      </c>
      <c r="J38" s="16">
        <f>VLOOKUP($C38,'Growth rate'!$B$3:$T$93,7,FALSE)*VLOOKUP($E38,BY_COM_Demand_Drivers!$A$5:$I$100,7,FALSE)</f>
        <v>855.53963261562103</v>
      </c>
      <c r="K38" s="16">
        <f>VLOOKUP($C38,'Growth rate'!$B$3:$T$93,7,FALSE)*VLOOKUP($E38,BY_COM_Demand_Drivers!$A$5:$I$100,8,FALSE)</f>
        <v>0</v>
      </c>
      <c r="L38" s="16">
        <f>VLOOKUP($C38,'Growth rate'!$B$3:$T$93,7,FALSE)*VLOOKUP($E38,BY_COM_Demand_Drivers!$A$5:$I$100,9,FALSE)</f>
        <v>0</v>
      </c>
      <c r="M38" s="49">
        <f t="shared" si="4"/>
        <v>0.6</v>
      </c>
    </row>
    <row r="39" spans="2:13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 t="shared" si="0"/>
        <v>521.53696004248263</v>
      </c>
      <c r="G39" s="16">
        <f t="shared" si="1"/>
        <v>0</v>
      </c>
      <c r="H39" s="16">
        <f t="shared" si="2"/>
        <v>0</v>
      </c>
      <c r="J39" s="16">
        <f>VLOOKUP($C39,'Growth rate'!$B$3:$T$93,7,FALSE)*VLOOKUP($E39,BY_COM_Demand_Drivers!$A$5:$I$100,7,FALSE)</f>
        <v>869.22826673747113</v>
      </c>
      <c r="K39" s="16">
        <f>VLOOKUP($C39,'Growth rate'!$B$3:$T$93,7,FALSE)*VLOOKUP($E39,BY_COM_Demand_Drivers!$A$5:$I$100,8,FALSE)</f>
        <v>0</v>
      </c>
      <c r="L39" s="16">
        <f>VLOOKUP($C39,'Growth rate'!$B$3:$T$93,7,FALSE)*VLOOKUP($E39,BY_COM_Demand_Drivers!$A$5:$I$100,9,FALSE)</f>
        <v>0</v>
      </c>
      <c r="M39" s="49">
        <f t="shared" si="4"/>
        <v>0.6</v>
      </c>
    </row>
    <row r="40" spans="2:13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 t="shared" si="0"/>
        <v>529.88155140316223</v>
      </c>
      <c r="G40" s="16">
        <f t="shared" si="1"/>
        <v>0</v>
      </c>
      <c r="H40" s="16">
        <f t="shared" si="2"/>
        <v>0</v>
      </c>
      <c r="J40" s="16">
        <f>VLOOKUP($C40,'Growth rate'!$B$3:$T$93,7,FALSE)*VLOOKUP($E40,BY_COM_Demand_Drivers!$A$5:$I$100,7,FALSE)</f>
        <v>883.13591900527047</v>
      </c>
      <c r="K40" s="16">
        <f>VLOOKUP($C40,'Growth rate'!$B$3:$T$93,7,FALSE)*VLOOKUP($E40,BY_COM_Demand_Drivers!$A$5:$I$100,8,FALSE)</f>
        <v>0</v>
      </c>
      <c r="L40" s="16">
        <f>VLOOKUP($C40,'Growth rate'!$B$3:$T$93,7,FALSE)*VLOOKUP($E40,BY_COM_Demand_Drivers!$A$5:$I$100,9,FALSE)</f>
        <v>0</v>
      </c>
      <c r="M40" s="49">
        <f t="shared" si="4"/>
        <v>0.6</v>
      </c>
    </row>
    <row r="41" spans="2:13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 t="shared" si="0"/>
        <v>538.35965622561287</v>
      </c>
      <c r="G41" s="16">
        <f t="shared" si="1"/>
        <v>0</v>
      </c>
      <c r="H41" s="16">
        <f t="shared" si="2"/>
        <v>0</v>
      </c>
      <c r="J41" s="16">
        <f>VLOOKUP($C41,'Growth rate'!$B$3:$T$93,7,FALSE)*VLOOKUP($E41,BY_COM_Demand_Drivers!$A$5:$I$100,7,FALSE)</f>
        <v>897.26609370935478</v>
      </c>
      <c r="K41" s="16">
        <f>VLOOKUP($C41,'Growth rate'!$B$3:$T$93,7,FALSE)*VLOOKUP($E41,BY_COM_Demand_Drivers!$A$5:$I$100,8,FALSE)</f>
        <v>0</v>
      </c>
      <c r="L41" s="16">
        <f>VLOOKUP($C41,'Growth rate'!$B$3:$T$93,7,FALSE)*VLOOKUP($E41,BY_COM_Demand_Drivers!$A$5:$I$100,9,FALSE)</f>
        <v>0</v>
      </c>
      <c r="M41" s="49">
        <f t="shared" si="4"/>
        <v>0.6</v>
      </c>
    </row>
    <row r="42" spans="2:13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 t="shared" si="0"/>
        <v>546.97341072522272</v>
      </c>
      <c r="G42" s="16">
        <f t="shared" si="1"/>
        <v>0</v>
      </c>
      <c r="H42" s="16">
        <f t="shared" si="2"/>
        <v>0</v>
      </c>
      <c r="J42" s="16">
        <f>VLOOKUP($C42,'Growth rate'!$B$3:$T$93,7,FALSE)*VLOOKUP($E42,BY_COM_Demand_Drivers!$A$5:$I$100,7,FALSE)</f>
        <v>911.62235120870457</v>
      </c>
      <c r="K42" s="16">
        <f>VLOOKUP($C42,'Growth rate'!$B$3:$T$93,7,FALSE)*VLOOKUP($E42,BY_COM_Demand_Drivers!$A$5:$I$100,8,FALSE)</f>
        <v>0</v>
      </c>
      <c r="L42" s="16">
        <f>VLOOKUP($C42,'Growth rate'!$B$3:$T$93,7,FALSE)*VLOOKUP($E42,BY_COM_Demand_Drivers!$A$5:$I$100,9,FALSE)</f>
        <v>0</v>
      </c>
      <c r="M42" s="49">
        <f t="shared" si="4"/>
        <v>0.6</v>
      </c>
    </row>
    <row r="43" spans="2:13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 t="shared" si="0"/>
        <v>555.72498529682639</v>
      </c>
      <c r="G43" s="16">
        <f t="shared" si="1"/>
        <v>0</v>
      </c>
      <c r="H43" s="16">
        <f t="shared" si="2"/>
        <v>0</v>
      </c>
      <c r="J43" s="16">
        <f>VLOOKUP($C43,'Growth rate'!$B$3:$T$93,7,FALSE)*VLOOKUP($E43,BY_COM_Demand_Drivers!$A$5:$I$100,7,FALSE)</f>
        <v>926.20830882804398</v>
      </c>
      <c r="K43" s="16">
        <f>VLOOKUP($C43,'Growth rate'!$B$3:$T$93,7,FALSE)*VLOOKUP($E43,BY_COM_Demand_Drivers!$A$5:$I$100,8,FALSE)</f>
        <v>0</v>
      </c>
      <c r="L43" s="16">
        <f>VLOOKUP($C43,'Growth rate'!$B$3:$T$93,7,FALSE)*VLOOKUP($E43,BY_COM_Demand_Drivers!$A$5:$I$100,9,FALSE)</f>
        <v>0</v>
      </c>
      <c r="M43" s="49">
        <f t="shared" si="4"/>
        <v>0.6</v>
      </c>
    </row>
    <row r="44" spans="2:13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 t="shared" si="0"/>
        <v>564.61658506157551</v>
      </c>
      <c r="G44" s="16">
        <f t="shared" si="1"/>
        <v>0</v>
      </c>
      <c r="H44" s="16">
        <f t="shared" si="2"/>
        <v>0</v>
      </c>
      <c r="J44" s="16">
        <f>VLOOKUP($C44,'Growth rate'!$B$3:$T$93,7,FALSE)*VLOOKUP($E44,BY_COM_Demand_Drivers!$A$5:$I$100,7,FALSE)</f>
        <v>941.02764176929259</v>
      </c>
      <c r="K44" s="16">
        <f>VLOOKUP($C44,'Growth rate'!$B$3:$T$93,7,FALSE)*VLOOKUP($E44,BY_COM_Demand_Drivers!$A$5:$I$100,8,FALSE)</f>
        <v>0</v>
      </c>
      <c r="L44" s="16">
        <f>VLOOKUP($C44,'Growth rate'!$B$3:$T$93,7,FALSE)*VLOOKUP($E44,BY_COM_Demand_Drivers!$A$5:$I$100,9,FALSE)</f>
        <v>0</v>
      </c>
      <c r="M44" s="49">
        <f t="shared" si="4"/>
        <v>0.6</v>
      </c>
    </row>
    <row r="45" spans="2:13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 t="shared" si="0"/>
        <v>573.65045042256065</v>
      </c>
      <c r="G45" s="16">
        <f t="shared" si="1"/>
        <v>0</v>
      </c>
      <c r="H45" s="16">
        <f t="shared" si="2"/>
        <v>0</v>
      </c>
      <c r="J45" s="16">
        <f>VLOOKUP($C45,'Growth rate'!$B$3:$T$93,7,FALSE)*VLOOKUP($E45,BY_COM_Demand_Drivers!$A$5:$I$100,7,FALSE)</f>
        <v>956.0840840376012</v>
      </c>
      <c r="K45" s="16">
        <f>VLOOKUP($C45,'Growth rate'!$B$3:$T$93,7,FALSE)*VLOOKUP($E45,BY_COM_Demand_Drivers!$A$5:$I$100,8,FALSE)</f>
        <v>0</v>
      </c>
      <c r="L45" s="16">
        <f>VLOOKUP($C45,'Growth rate'!$B$3:$T$93,7,FALSE)*VLOOKUP($E45,BY_COM_Demand_Drivers!$A$5:$I$100,9,FALSE)</f>
        <v>0</v>
      </c>
      <c r="M45" s="49">
        <f t="shared" si="4"/>
        <v>0.6</v>
      </c>
    </row>
    <row r="46" spans="2:13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 t="shared" si="0"/>
        <v>582.82885762932176</v>
      </c>
      <c r="G46" s="16">
        <f t="shared" si="1"/>
        <v>0</v>
      </c>
      <c r="H46" s="16">
        <f t="shared" si="2"/>
        <v>0</v>
      </c>
      <c r="J46" s="16">
        <f>VLOOKUP($C46,'Growth rate'!$B$3:$T$93,7,FALSE)*VLOOKUP($E46,BY_COM_Demand_Drivers!$A$5:$I$100,7,FALSE)</f>
        <v>971.3814293822029</v>
      </c>
      <c r="K46" s="16">
        <f>VLOOKUP($C46,'Growth rate'!$B$3:$T$93,7,FALSE)*VLOOKUP($E46,BY_COM_Demand_Drivers!$A$5:$I$100,8,FALSE)</f>
        <v>0</v>
      </c>
      <c r="L46" s="16">
        <f>VLOOKUP($C46,'Growth rate'!$B$3:$T$93,7,FALSE)*VLOOKUP($E46,BY_COM_Demand_Drivers!$A$5:$I$100,9,FALSE)</f>
        <v>0</v>
      </c>
      <c r="M46" s="49">
        <f t="shared" si="4"/>
        <v>0.6</v>
      </c>
    </row>
    <row r="47" spans="2:13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 t="shared" si="0"/>
        <v>592.15411935139093</v>
      </c>
      <c r="G47" s="16">
        <f t="shared" si="1"/>
        <v>0</v>
      </c>
      <c r="H47" s="16">
        <f t="shared" si="2"/>
        <v>0</v>
      </c>
      <c r="J47" s="16">
        <f>VLOOKUP($C47,'Growth rate'!$B$3:$T$93,7,FALSE)*VLOOKUP($E47,BY_COM_Demand_Drivers!$A$5:$I$100,7,FALSE)</f>
        <v>986.92353225231818</v>
      </c>
      <c r="K47" s="16">
        <f>VLOOKUP($C47,'Growth rate'!$B$3:$T$93,7,FALSE)*VLOOKUP($E47,BY_COM_Demand_Drivers!$A$5:$I$100,8,FALSE)</f>
        <v>0</v>
      </c>
      <c r="L47" s="16">
        <f>VLOOKUP($C47,'Growth rate'!$B$3:$T$93,7,FALSE)*VLOOKUP($E47,BY_COM_Demand_Drivers!$A$5:$I$100,9,FALSE)</f>
        <v>0</v>
      </c>
      <c r="M47" s="49">
        <f t="shared" si="4"/>
        <v>0.6</v>
      </c>
    </row>
    <row r="48" spans="2:13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 t="shared" si="0"/>
        <v>601.6285852610132</v>
      </c>
      <c r="G48" s="16">
        <f t="shared" si="1"/>
        <v>0</v>
      </c>
      <c r="H48" s="16">
        <f t="shared" si="2"/>
        <v>0</v>
      </c>
      <c r="J48" s="16">
        <f>VLOOKUP($C48,'Growth rate'!$B$3:$T$93,7,FALSE)*VLOOKUP($E48,BY_COM_Demand_Drivers!$A$5:$I$100,7,FALSE)</f>
        <v>1002.7143087683554</v>
      </c>
      <c r="K48" s="16">
        <f>VLOOKUP($C48,'Growth rate'!$B$3:$T$93,7,FALSE)*VLOOKUP($E48,BY_COM_Demand_Drivers!$A$5:$I$100,8,FALSE)</f>
        <v>0</v>
      </c>
      <c r="L48" s="16">
        <f>VLOOKUP($C48,'Growth rate'!$B$3:$T$93,7,FALSE)*VLOOKUP($E48,BY_COM_Demand_Drivers!$A$5:$I$100,9,FALSE)</f>
        <v>0</v>
      </c>
      <c r="M48" s="49">
        <f t="shared" si="4"/>
        <v>0.6</v>
      </c>
    </row>
    <row r="49" spans="2:13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 t="shared" si="0"/>
        <v>611.25464262518938</v>
      </c>
      <c r="G49" s="16">
        <f t="shared" si="1"/>
        <v>0</v>
      </c>
      <c r="H49" s="16">
        <f t="shared" si="2"/>
        <v>0</v>
      </c>
      <c r="J49" s="16">
        <f>VLOOKUP($C49,'Growth rate'!$B$3:$T$93,7,FALSE)*VLOOKUP($E49,BY_COM_Demand_Drivers!$A$5:$I$100,7,FALSE)</f>
        <v>1018.7577377086491</v>
      </c>
      <c r="K49" s="16">
        <f>VLOOKUP($C49,'Growth rate'!$B$3:$T$93,7,FALSE)*VLOOKUP($E49,BY_COM_Demand_Drivers!$A$5:$I$100,8,FALSE)</f>
        <v>0</v>
      </c>
      <c r="L49" s="16">
        <f>VLOOKUP($C49,'Growth rate'!$B$3:$T$93,7,FALSE)*VLOOKUP($E49,BY_COM_Demand_Drivers!$A$5:$I$100,9,FALSE)</f>
        <v>0</v>
      </c>
      <c r="M49" s="49">
        <f t="shared" si="4"/>
        <v>0.6</v>
      </c>
    </row>
    <row r="50" spans="2:13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 t="shared" si="0"/>
        <v>621.03471690719255</v>
      </c>
      <c r="G50" s="16">
        <f t="shared" si="1"/>
        <v>0</v>
      </c>
      <c r="H50" s="16">
        <f t="shared" si="2"/>
        <v>0</v>
      </c>
      <c r="J50" s="16">
        <f>VLOOKUP($C50,'Growth rate'!$B$3:$T$93,7,FALSE)*VLOOKUP($E50,BY_COM_Demand_Drivers!$A$5:$I$100,7,FALSE)</f>
        <v>1035.0578615119875</v>
      </c>
      <c r="K50" s="16">
        <f>VLOOKUP($C50,'Growth rate'!$B$3:$T$93,7,FALSE)*VLOOKUP($E50,BY_COM_Demand_Drivers!$A$5:$I$100,8,FALSE)</f>
        <v>0</v>
      </c>
      <c r="L50" s="16">
        <f>VLOOKUP($C50,'Growth rate'!$B$3:$T$93,7,FALSE)*VLOOKUP($E50,BY_COM_Demand_Drivers!$A$5:$I$100,9,FALSE)</f>
        <v>0</v>
      </c>
      <c r="M50" s="49">
        <f t="shared" si="4"/>
        <v>0.6</v>
      </c>
    </row>
    <row r="51" spans="2:13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 t="shared" si="0"/>
        <v>630.97127237770758</v>
      </c>
      <c r="G51" s="16">
        <f t="shared" si="1"/>
        <v>0</v>
      </c>
      <c r="H51" s="16">
        <f t="shared" si="2"/>
        <v>0</v>
      </c>
      <c r="J51" s="16">
        <f>VLOOKUP($C51,'Growth rate'!$B$3:$T$93,7,FALSE)*VLOOKUP($E51,BY_COM_Demand_Drivers!$A$5:$I$100,7,FALSE)</f>
        <v>1051.6187872961793</v>
      </c>
      <c r="K51" s="16">
        <f>VLOOKUP($C51,'Growth rate'!$B$3:$T$93,7,FALSE)*VLOOKUP($E51,BY_COM_Demand_Drivers!$A$5:$I$100,8,FALSE)</f>
        <v>0</v>
      </c>
      <c r="L51" s="16">
        <f>VLOOKUP($C51,'Growth rate'!$B$3:$T$93,7,FALSE)*VLOOKUP($E51,BY_COM_Demand_Drivers!$A$5:$I$100,9,FALSE)</f>
        <v>0</v>
      </c>
      <c r="M51" s="49">
        <f t="shared" si="4"/>
        <v>0.6</v>
      </c>
    </row>
    <row r="52" spans="2:13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 t="shared" si="0"/>
        <v>641.06681273575089</v>
      </c>
      <c r="G52" s="16">
        <f t="shared" si="1"/>
        <v>0</v>
      </c>
      <c r="H52" s="16">
        <f t="shared" si="2"/>
        <v>0</v>
      </c>
      <c r="J52" s="16">
        <f>VLOOKUP($C52,'Growth rate'!$B$3:$T$93,7,FALSE)*VLOOKUP($E52,BY_COM_Demand_Drivers!$A$5:$I$100,7,FALSE)</f>
        <v>1068.4446878929182</v>
      </c>
      <c r="K52" s="16">
        <f>VLOOKUP($C52,'Growth rate'!$B$3:$T$93,7,FALSE)*VLOOKUP($E52,BY_COM_Demand_Drivers!$A$5:$I$100,8,FALSE)</f>
        <v>0</v>
      </c>
      <c r="L52" s="16">
        <f>VLOOKUP($C52,'Growth rate'!$B$3:$T$93,7,FALSE)*VLOOKUP($E52,BY_COM_Demand_Drivers!$A$5:$I$100,9,FALSE)</f>
        <v>0</v>
      </c>
      <c r="M52" s="49">
        <f t="shared" si="4"/>
        <v>0.6</v>
      </c>
    </row>
    <row r="53" spans="2:13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 t="shared" si="0"/>
        <v>651.3238817395229</v>
      </c>
      <c r="G53" s="16">
        <f t="shared" si="1"/>
        <v>0</v>
      </c>
      <c r="H53" s="16">
        <f t="shared" si="2"/>
        <v>0</v>
      </c>
      <c r="J53" s="16">
        <f>VLOOKUP($C53,'Growth rate'!$B$3:$T$93,7,FALSE)*VLOOKUP($E53,BY_COM_Demand_Drivers!$A$5:$I$100,7,FALSE)</f>
        <v>1085.5398028992049</v>
      </c>
      <c r="K53" s="16">
        <f>VLOOKUP($C53,'Growth rate'!$B$3:$T$93,7,FALSE)*VLOOKUP($E53,BY_COM_Demand_Drivers!$A$5:$I$100,8,FALSE)</f>
        <v>0</v>
      </c>
      <c r="L53" s="16">
        <f>VLOOKUP($C53,'Growth rate'!$B$3:$T$93,7,FALSE)*VLOOKUP($E53,BY_COM_Demand_Drivers!$A$5:$I$100,9,FALSE)</f>
        <v>0</v>
      </c>
      <c r="M53" s="49">
        <f t="shared" si="4"/>
        <v>0.6</v>
      </c>
    </row>
    <row r="54" spans="2:13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 t="shared" si="0"/>
        <v>661.74506384735514</v>
      </c>
      <c r="G54" s="16">
        <f t="shared" si="1"/>
        <v>0</v>
      </c>
      <c r="H54" s="16">
        <f t="shared" si="2"/>
        <v>0</v>
      </c>
      <c r="J54" s="16">
        <f>VLOOKUP($C54,'Growth rate'!$B$3:$T$93,7,FALSE)*VLOOKUP($E54,BY_COM_Demand_Drivers!$A$5:$I$100,7,FALSE)</f>
        <v>1102.908439745592</v>
      </c>
      <c r="K54" s="16">
        <f>VLOOKUP($C54,'Growth rate'!$B$3:$T$93,7,FALSE)*VLOOKUP($E54,BY_COM_Demand_Drivers!$A$5:$I$100,8,FALSE)</f>
        <v>0</v>
      </c>
      <c r="L54" s="16">
        <f>VLOOKUP($C54,'Growth rate'!$B$3:$T$93,7,FALSE)*VLOOKUP($E54,BY_COM_Demand_Drivers!$A$5:$I$100,9,FALSE)</f>
        <v>0</v>
      </c>
      <c r="M54" s="49">
        <f t="shared" si="4"/>
        <v>0.6</v>
      </c>
    </row>
    <row r="55" spans="2:13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 t="shared" si="0"/>
        <v>672.33298486891294</v>
      </c>
      <c r="G55" s="16">
        <f t="shared" si="1"/>
        <v>0</v>
      </c>
      <c r="H55" s="16">
        <f t="shared" si="2"/>
        <v>0</v>
      </c>
      <c r="J55" s="16">
        <f>VLOOKUP($C55,'Growth rate'!$B$3:$T$93,7,FALSE)*VLOOKUP($E55,BY_COM_Demand_Drivers!$A$5:$I$100,7,FALSE)</f>
        <v>1120.5549747815217</v>
      </c>
      <c r="K55" s="16">
        <f>VLOOKUP($C55,'Growth rate'!$B$3:$T$93,7,FALSE)*VLOOKUP($E55,BY_COM_Demand_Drivers!$A$5:$I$100,8,FALSE)</f>
        <v>0</v>
      </c>
      <c r="L55" s="16">
        <f>VLOOKUP($C55,'Growth rate'!$B$3:$T$93,7,FALSE)*VLOOKUP($E55,BY_COM_Demand_Drivers!$A$5:$I$100,9,FALSE)</f>
        <v>0</v>
      </c>
      <c r="M55" s="49">
        <f t="shared" si="4"/>
        <v>0.6</v>
      </c>
    </row>
    <row r="56" spans="2:13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 t="shared" si="0"/>
        <v>683.0903126268156</v>
      </c>
      <c r="G56" s="16">
        <f t="shared" si="1"/>
        <v>0</v>
      </c>
      <c r="H56" s="16">
        <f t="shared" si="2"/>
        <v>0</v>
      </c>
      <c r="J56" s="16">
        <f>VLOOKUP($C56,'Growth rate'!$B$3:$T$93,7,FALSE)*VLOOKUP($E56,BY_COM_Demand_Drivers!$A$5:$I$100,7,FALSE)</f>
        <v>1138.4838543780261</v>
      </c>
      <c r="K56" s="16">
        <f>VLOOKUP($C56,'Growth rate'!$B$3:$T$93,7,FALSE)*VLOOKUP($E56,BY_COM_Demand_Drivers!$A$5:$I$100,8,FALSE)</f>
        <v>0</v>
      </c>
      <c r="L56" s="16">
        <f>VLOOKUP($C56,'Growth rate'!$B$3:$T$93,7,FALSE)*VLOOKUP($E56,BY_COM_Demand_Drivers!$A$5:$I$100,9,FALSE)</f>
        <v>0</v>
      </c>
      <c r="M56" s="49">
        <f t="shared" si="4"/>
        <v>0.6</v>
      </c>
    </row>
    <row r="57" spans="2:13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 t="shared" si="0"/>
        <v>694.01975762884456</v>
      </c>
      <c r="G57" s="16">
        <f t="shared" si="1"/>
        <v>0</v>
      </c>
      <c r="H57" s="16">
        <f t="shared" si="2"/>
        <v>0</v>
      </c>
      <c r="J57" s="16">
        <f>VLOOKUP($C57,'Growth rate'!$B$3:$T$93,7,FALSE)*VLOOKUP($E57,BY_COM_Demand_Drivers!$A$5:$I$100,7,FALSE)</f>
        <v>1156.6995960480742</v>
      </c>
      <c r="K57" s="16">
        <f>VLOOKUP($C57,'Growth rate'!$B$3:$T$93,7,FALSE)*VLOOKUP($E57,BY_COM_Demand_Drivers!$A$5:$I$100,8,FALSE)</f>
        <v>0</v>
      </c>
      <c r="L57" s="16">
        <f>VLOOKUP($C57,'Growth rate'!$B$3:$T$93,7,FALSE)*VLOOKUP($E57,BY_COM_Demand_Drivers!$A$5:$I$100,9,FALSE)</f>
        <v>0</v>
      </c>
      <c r="M57" s="49">
        <f t="shared" si="4"/>
        <v>0.6</v>
      </c>
    </row>
    <row r="58" spans="2:13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 t="shared" si="0"/>
        <v>705.12407375090618</v>
      </c>
      <c r="G58" s="16">
        <f t="shared" si="1"/>
        <v>0</v>
      </c>
      <c r="H58" s="16">
        <f t="shared" si="2"/>
        <v>0</v>
      </c>
      <c r="J58" s="16">
        <f>VLOOKUP($C58,'Growth rate'!$B$3:$T$93,7,FALSE)*VLOOKUP($E58,BY_COM_Demand_Drivers!$A$5:$I$100,7,FALSE)</f>
        <v>1175.2067895848436</v>
      </c>
      <c r="K58" s="16">
        <f>VLOOKUP($C58,'Growth rate'!$B$3:$T$93,7,FALSE)*VLOOKUP($E58,BY_COM_Demand_Drivers!$A$5:$I$100,8,FALSE)</f>
        <v>0</v>
      </c>
      <c r="L58" s="16">
        <f>VLOOKUP($C58,'Growth rate'!$B$3:$T$93,7,FALSE)*VLOOKUP($E58,BY_COM_Demand_Drivers!$A$5:$I$100,9,FALSE)</f>
        <v>0</v>
      </c>
      <c r="M58" s="49">
        <f t="shared" si="4"/>
        <v>0.6</v>
      </c>
    </row>
    <row r="59" spans="2:13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 t="shared" si="0"/>
        <v>716.40605893092049</v>
      </c>
      <c r="G59" s="16">
        <f t="shared" si="1"/>
        <v>0</v>
      </c>
      <c r="H59" s="16">
        <f t="shared" si="2"/>
        <v>0</v>
      </c>
      <c r="J59" s="16">
        <f>VLOOKUP($C59,'Growth rate'!$B$3:$T$93,7,FALSE)*VLOOKUP($E59,BY_COM_Demand_Drivers!$A$5:$I$100,7,FALSE)</f>
        <v>1194.0100982182009</v>
      </c>
      <c r="K59" s="16">
        <f>VLOOKUP($C59,'Growth rate'!$B$3:$T$93,7,FALSE)*VLOOKUP($E59,BY_COM_Demand_Drivers!$A$5:$I$100,8,FALSE)</f>
        <v>0</v>
      </c>
      <c r="L59" s="16">
        <f>VLOOKUP($C59,'Growth rate'!$B$3:$T$93,7,FALSE)*VLOOKUP($E59,BY_COM_Demand_Drivers!$A$5:$I$100,9,FALSE)</f>
        <v>0</v>
      </c>
      <c r="M59" s="49">
        <f t="shared" si="4"/>
        <v>0.6</v>
      </c>
    </row>
    <row r="60" spans="2:13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 t="shared" si="0"/>
        <v>727.86855587381513</v>
      </c>
      <c r="G60" s="16">
        <f t="shared" si="1"/>
        <v>0</v>
      </c>
      <c r="H60" s="16">
        <f t="shared" si="2"/>
        <v>0</v>
      </c>
      <c r="J60" s="16">
        <f>VLOOKUP($C60,'Growth rate'!$B$3:$T$93,7,FALSE)*VLOOKUP($E60,BY_COM_Demand_Drivers!$A$5:$I$100,7,FALSE)</f>
        <v>1213.1142597896919</v>
      </c>
      <c r="K60" s="16">
        <f>VLOOKUP($C60,'Growth rate'!$B$3:$T$93,7,FALSE)*VLOOKUP($E60,BY_COM_Demand_Drivers!$A$5:$I$100,8,FALSE)</f>
        <v>0</v>
      </c>
      <c r="L60" s="16">
        <f>VLOOKUP($C60,'Growth rate'!$B$3:$T$93,7,FALSE)*VLOOKUP($E60,BY_COM_Demand_Drivers!$A$5:$I$100,9,FALSE)</f>
        <v>0</v>
      </c>
      <c r="M60" s="49">
        <f t="shared" si="4"/>
        <v>0.6</v>
      </c>
    </row>
    <row r="61" spans="2:13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 t="shared" si="0"/>
        <v>739.51445276779634</v>
      </c>
      <c r="G61" s="16">
        <f t="shared" si="1"/>
        <v>0</v>
      </c>
      <c r="H61" s="16">
        <f t="shared" si="2"/>
        <v>0</v>
      </c>
      <c r="J61" s="16">
        <f>VLOOKUP($C61,'Growth rate'!$B$3:$T$93,7,FALSE)*VLOOKUP($E61,BY_COM_Demand_Drivers!$A$5:$I$100,7,FALSE)</f>
        <v>1232.5240879463272</v>
      </c>
      <c r="K61" s="16">
        <f>VLOOKUP($C61,'Growth rate'!$B$3:$T$93,7,FALSE)*VLOOKUP($E61,BY_COM_Demand_Drivers!$A$5:$I$100,8,FALSE)</f>
        <v>0</v>
      </c>
      <c r="L61" s="16">
        <f>VLOOKUP($C61,'Growth rate'!$B$3:$T$93,7,FALSE)*VLOOKUP($E61,BY_COM_Demand_Drivers!$A$5:$I$100,9,FALSE)</f>
        <v>0</v>
      </c>
      <c r="M61" s="49">
        <f t="shared" si="4"/>
        <v>0.6</v>
      </c>
    </row>
    <row r="62" spans="2:13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 t="shared" si="0"/>
        <v>751.34668401208091</v>
      </c>
      <c r="G62" s="16">
        <f t="shared" si="1"/>
        <v>0</v>
      </c>
      <c r="H62" s="16">
        <f t="shared" si="2"/>
        <v>0</v>
      </c>
      <c r="J62" s="16">
        <f>VLOOKUP($C62,'Growth rate'!$B$3:$T$93,7,FALSE)*VLOOKUP($E62,BY_COM_Demand_Drivers!$A$5:$I$100,7,FALSE)</f>
        <v>1252.2444733534683</v>
      </c>
      <c r="K62" s="16">
        <f>VLOOKUP($C62,'Growth rate'!$B$3:$T$93,7,FALSE)*VLOOKUP($E62,BY_COM_Demand_Drivers!$A$5:$I$100,8,FALSE)</f>
        <v>0</v>
      </c>
      <c r="L62" s="16">
        <f>VLOOKUP($C62,'Growth rate'!$B$3:$T$93,7,FALSE)*VLOOKUP($E62,BY_COM_Demand_Drivers!$A$5:$I$100,9,FALSE)</f>
        <v>0</v>
      </c>
      <c r="M62" s="49">
        <f t="shared" si="4"/>
        <v>0.6</v>
      </c>
    </row>
    <row r="63" spans="2:13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 t="shared" si="0"/>
        <v>763.36823095627437</v>
      </c>
      <c r="G63" s="16">
        <f t="shared" si="1"/>
        <v>0</v>
      </c>
      <c r="H63" s="16">
        <f t="shared" si="2"/>
        <v>0</v>
      </c>
      <c r="J63" s="16">
        <f>VLOOKUP($C63,'Growth rate'!$B$3:$T$93,7,FALSE)*VLOOKUP($E63,BY_COM_Demand_Drivers!$A$5:$I$100,7,FALSE)</f>
        <v>1272.280384927124</v>
      </c>
      <c r="K63" s="16">
        <f>VLOOKUP($C63,'Growth rate'!$B$3:$T$93,7,FALSE)*VLOOKUP($E63,BY_COM_Demand_Drivers!$A$5:$I$100,8,FALSE)</f>
        <v>0</v>
      </c>
      <c r="L63" s="16">
        <f>VLOOKUP($C63,'Growth rate'!$B$3:$T$93,7,FALSE)*VLOOKUP($E63,BY_COM_Demand_Drivers!$A$5:$I$100,9,FALSE)</f>
        <v>0</v>
      </c>
      <c r="M63" s="49">
        <f t="shared" si="4"/>
        <v>0.6</v>
      </c>
    </row>
    <row r="64" spans="2:13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 t="shared" si="0"/>
        <v>775.58212265157488</v>
      </c>
      <c r="G64" s="16">
        <f t="shared" si="1"/>
        <v>0</v>
      </c>
      <c r="H64" s="16">
        <f t="shared" si="2"/>
        <v>0</v>
      </c>
      <c r="J64" s="16">
        <f>VLOOKUP($C64,'Growth rate'!$B$3:$T$93,7,FALSE)*VLOOKUP($E64,BY_COM_Demand_Drivers!$A$5:$I$100,7,FALSE)</f>
        <v>1292.6368710859581</v>
      </c>
      <c r="K64" s="16">
        <f>VLOOKUP($C64,'Growth rate'!$B$3:$T$93,7,FALSE)*VLOOKUP($E64,BY_COM_Demand_Drivers!$A$5:$I$100,8,FALSE)</f>
        <v>0</v>
      </c>
      <c r="L64" s="16">
        <f>VLOOKUP($C64,'Growth rate'!$B$3:$T$93,7,FALSE)*VLOOKUP($E64,BY_COM_Demand_Drivers!$A$5:$I$100,9,FALSE)</f>
        <v>0</v>
      </c>
      <c r="M64" s="49">
        <f t="shared" si="4"/>
        <v>0.6</v>
      </c>
    </row>
    <row r="65" spans="2:13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 t="shared" si="0"/>
        <v>787.99143661400001</v>
      </c>
      <c r="G65" s="16">
        <f t="shared" si="1"/>
        <v>0</v>
      </c>
      <c r="H65" s="16">
        <f t="shared" si="2"/>
        <v>0</v>
      </c>
      <c r="J65" s="16">
        <f>VLOOKUP($C65,'Growth rate'!$B$3:$T$93,7,FALSE)*VLOOKUP($E65,BY_COM_Demand_Drivers!$A$5:$I$100,7,FALSE)</f>
        <v>1313.3190610233335</v>
      </c>
      <c r="K65" s="16">
        <f>VLOOKUP($C65,'Growth rate'!$B$3:$T$93,7,FALSE)*VLOOKUP($E65,BY_COM_Demand_Drivers!$A$5:$I$100,8,FALSE)</f>
        <v>0</v>
      </c>
      <c r="L65" s="16">
        <f>VLOOKUP($C65,'Growth rate'!$B$3:$T$93,7,FALSE)*VLOOKUP($E65,BY_COM_Demand_Drivers!$A$5:$I$100,9,FALSE)</f>
        <v>0</v>
      </c>
      <c r="M65" s="49">
        <f t="shared" si="4"/>
        <v>0.6</v>
      </c>
    </row>
    <row r="66" spans="2:13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 t="shared" si="0"/>
        <v>800.59929959982412</v>
      </c>
      <c r="G66" s="16">
        <f t="shared" si="1"/>
        <v>0</v>
      </c>
      <c r="H66" s="16">
        <f t="shared" si="2"/>
        <v>0</v>
      </c>
      <c r="J66" s="16">
        <f>VLOOKUP($C66,'Growth rate'!$B$3:$T$93,7,FALSE)*VLOOKUP($E66,BY_COM_Demand_Drivers!$A$5:$I$100,7,FALSE)</f>
        <v>1334.3321659997068</v>
      </c>
      <c r="K66" s="16">
        <f>VLOOKUP($C66,'Growth rate'!$B$3:$T$93,7,FALSE)*VLOOKUP($E66,BY_COM_Demand_Drivers!$A$5:$I$100,8,FALSE)</f>
        <v>0</v>
      </c>
      <c r="L66" s="16">
        <f>VLOOKUP($C66,'Growth rate'!$B$3:$T$93,7,FALSE)*VLOOKUP($E66,BY_COM_Demand_Drivers!$A$5:$I$100,9,FALSE)</f>
        <v>0</v>
      </c>
      <c r="M66" s="49">
        <f t="shared" si="4"/>
        <v>0.6</v>
      </c>
    </row>
    <row r="67" spans="2:13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 t="shared" si="0"/>
        <v>813.40888839342142</v>
      </c>
      <c r="G67" s="16">
        <f t="shared" si="1"/>
        <v>0</v>
      </c>
      <c r="H67" s="16">
        <f t="shared" si="2"/>
        <v>0</v>
      </c>
      <c r="J67" s="16">
        <f>VLOOKUP($C67,'Growth rate'!$B$3:$T$93,7,FALSE)*VLOOKUP($E67,BY_COM_Demand_Drivers!$A$5:$I$100,7,FALSE)</f>
        <v>1355.6814806557024</v>
      </c>
      <c r="K67" s="16">
        <f>VLOOKUP($C67,'Growth rate'!$B$3:$T$93,7,FALSE)*VLOOKUP($E67,BY_COM_Demand_Drivers!$A$5:$I$100,8,FALSE)</f>
        <v>0</v>
      </c>
      <c r="L67" s="16">
        <f>VLOOKUP($C67,'Growth rate'!$B$3:$T$93,7,FALSE)*VLOOKUP($E67,BY_COM_Demand_Drivers!$A$5:$I$100,9,FALSE)</f>
        <v>0</v>
      </c>
      <c r="M67" s="49">
        <f t="shared" si="4"/>
        <v>0.6</v>
      </c>
    </row>
    <row r="68" spans="2:13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 t="shared" si="0"/>
        <v>826.42343060771589</v>
      </c>
      <c r="G68" s="16">
        <f t="shared" si="1"/>
        <v>0</v>
      </c>
      <c r="H68" s="16">
        <f t="shared" si="2"/>
        <v>0</v>
      </c>
      <c r="J68" s="16">
        <f>VLOOKUP($C68,'Growth rate'!$B$3:$T$93,7,FALSE)*VLOOKUP($E68,BY_COM_Demand_Drivers!$A$5:$I$100,7,FALSE)</f>
        <v>1377.3723843461933</v>
      </c>
      <c r="K68" s="16">
        <f>VLOOKUP($C68,'Growth rate'!$B$3:$T$93,7,FALSE)*VLOOKUP($E68,BY_COM_Demand_Drivers!$A$5:$I$100,8,FALSE)</f>
        <v>0</v>
      </c>
      <c r="L68" s="16">
        <f>VLOOKUP($C68,'Growth rate'!$B$3:$T$93,7,FALSE)*VLOOKUP($E68,BY_COM_Demand_Drivers!$A$5:$I$100,9,FALSE)</f>
        <v>0</v>
      </c>
      <c r="M68" s="49">
        <f t="shared" si="4"/>
        <v>0.6</v>
      </c>
    </row>
    <row r="69" spans="2:13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 t="shared" ref="F69:F132" si="5">J69*$M69</f>
        <v>839.64620549743961</v>
      </c>
      <c r="G69" s="16">
        <f t="shared" ref="G69:G132" si="6">K69*$M69</f>
        <v>0</v>
      </c>
      <c r="H69" s="16">
        <f t="shared" ref="H69:H132" si="7">L69*$M69</f>
        <v>0</v>
      </c>
      <c r="J69" s="16">
        <f>VLOOKUP($C69,'Growth rate'!$B$3:$T$93,7,FALSE)*VLOOKUP($E69,BY_COM_Demand_Drivers!$A$5:$I$100,7,FALSE)</f>
        <v>1399.4103424957327</v>
      </c>
      <c r="K69" s="16">
        <f>VLOOKUP($C69,'Growth rate'!$B$3:$T$93,7,FALSE)*VLOOKUP($E69,BY_COM_Demand_Drivers!$A$5:$I$100,8,FALSE)</f>
        <v>0</v>
      </c>
      <c r="L69" s="16">
        <f>VLOOKUP($C69,'Growth rate'!$B$3:$T$93,7,FALSE)*VLOOKUP($E69,BY_COM_Demand_Drivers!$A$5:$I$100,9,FALSE)</f>
        <v>0</v>
      </c>
      <c r="M69" s="49">
        <f t="shared" si="4"/>
        <v>0.6</v>
      </c>
    </row>
    <row r="70" spans="2:13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 t="shared" si="5"/>
        <v>853.08054478539862</v>
      </c>
      <c r="G70" s="16">
        <f t="shared" si="6"/>
        <v>0</v>
      </c>
      <c r="H70" s="16">
        <f t="shared" si="7"/>
        <v>0</v>
      </c>
      <c r="J70" s="16">
        <f>VLOOKUP($C70,'Growth rate'!$B$3:$T$93,7,FALSE)*VLOOKUP($E70,BY_COM_Demand_Drivers!$A$5:$I$100,7,FALSE)</f>
        <v>1421.8009079756644</v>
      </c>
      <c r="K70" s="16">
        <f>VLOOKUP($C70,'Growth rate'!$B$3:$T$93,7,FALSE)*VLOOKUP($E70,BY_COM_Demand_Drivers!$A$5:$I$100,8,FALSE)</f>
        <v>0</v>
      </c>
      <c r="L70" s="16">
        <f>VLOOKUP($C70,'Growth rate'!$B$3:$T$93,7,FALSE)*VLOOKUP($E70,BY_COM_Demand_Drivers!$A$5:$I$100,9,FALSE)</f>
        <v>0</v>
      </c>
      <c r="M70" s="49">
        <f t="shared" si="4"/>
        <v>0.6</v>
      </c>
    </row>
    <row r="71" spans="2:13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 t="shared" si="5"/>
        <v>866.729833501965</v>
      </c>
      <c r="G71" s="16">
        <f t="shared" si="6"/>
        <v>0</v>
      </c>
      <c r="H71" s="16">
        <f t="shared" si="7"/>
        <v>0</v>
      </c>
      <c r="J71" s="16">
        <f>VLOOKUP($C71,'Growth rate'!$B$3:$T$93,7,FALSE)*VLOOKUP($E71,BY_COM_Demand_Drivers!$A$5:$I$100,7,FALSE)</f>
        <v>1444.549722503275</v>
      </c>
      <c r="K71" s="16">
        <f>VLOOKUP($C71,'Growth rate'!$B$3:$T$93,7,FALSE)*VLOOKUP($E71,BY_COM_Demand_Drivers!$A$5:$I$100,8,FALSE)</f>
        <v>0</v>
      </c>
      <c r="L71" s="16">
        <f>VLOOKUP($C71,'Growth rate'!$B$3:$T$93,7,FALSE)*VLOOKUP($E71,BY_COM_Demand_Drivers!$A$5:$I$100,9,FALSE)</f>
        <v>0</v>
      </c>
      <c r="M71" s="49">
        <f t="shared" si="4"/>
        <v>0.6</v>
      </c>
    </row>
    <row r="72" spans="2:13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 t="shared" si="5"/>
        <v>880.59751083799654</v>
      </c>
      <c r="G72" s="16">
        <f t="shared" si="6"/>
        <v>0</v>
      </c>
      <c r="H72" s="16">
        <f t="shared" si="7"/>
        <v>0</v>
      </c>
      <c r="J72" s="16">
        <f>VLOOKUP($C72,'Growth rate'!$B$3:$T$93,7,FALSE)*VLOOKUP($E72,BY_COM_Demand_Drivers!$A$5:$I$100,7,FALSE)</f>
        <v>1467.6625180633275</v>
      </c>
      <c r="K72" s="16">
        <f>VLOOKUP($C72,'Growth rate'!$B$3:$T$93,7,FALSE)*VLOOKUP($E72,BY_COM_Demand_Drivers!$A$5:$I$100,8,FALSE)</f>
        <v>0</v>
      </c>
      <c r="L72" s="16">
        <f>VLOOKUP($C72,'Growth rate'!$B$3:$T$93,7,FALSE)*VLOOKUP($E72,BY_COM_Demand_Drivers!$A$5:$I$100,9,FALSE)</f>
        <v>0</v>
      </c>
      <c r="M72" s="49">
        <f t="shared" si="4"/>
        <v>0.6</v>
      </c>
    </row>
    <row r="73" spans="2:13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 t="shared" si="5"/>
        <v>894.68707101140456</v>
      </c>
      <c r="G73" s="16">
        <f t="shared" si="6"/>
        <v>0</v>
      </c>
      <c r="H73" s="16">
        <f t="shared" si="7"/>
        <v>0</v>
      </c>
      <c r="J73" s="16">
        <f>VLOOKUP($C73,'Growth rate'!$B$3:$T$93,7,FALSE)*VLOOKUP($E73,BY_COM_Demand_Drivers!$A$5:$I$100,7,FALSE)</f>
        <v>1491.1451183523409</v>
      </c>
      <c r="K73" s="16">
        <f>VLOOKUP($C73,'Growth rate'!$B$3:$T$93,7,FALSE)*VLOOKUP($E73,BY_COM_Demand_Drivers!$A$5:$I$100,8,FALSE)</f>
        <v>0</v>
      </c>
      <c r="L73" s="16">
        <f>VLOOKUP($C73,'Growth rate'!$B$3:$T$93,7,FALSE)*VLOOKUP($E73,BY_COM_Demand_Drivers!$A$5:$I$100,9,FALSE)</f>
        <v>0</v>
      </c>
      <c r="M73" s="49">
        <f t="shared" si="4"/>
        <v>0.6</v>
      </c>
    </row>
    <row r="74" spans="2:13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 t="shared" si="5"/>
        <v>909.00206414758691</v>
      </c>
      <c r="G74" s="16">
        <f t="shared" si="6"/>
        <v>0</v>
      </c>
      <c r="H74" s="16">
        <f t="shared" si="7"/>
        <v>0</v>
      </c>
      <c r="J74" s="16">
        <f>VLOOKUP($C74,'Growth rate'!$B$3:$T$93,7,FALSE)*VLOOKUP($E74,BY_COM_Demand_Drivers!$A$5:$I$100,7,FALSE)</f>
        <v>1515.0034402459783</v>
      </c>
      <c r="K74" s="16">
        <f>VLOOKUP($C74,'Growth rate'!$B$3:$T$93,7,FALSE)*VLOOKUP($E74,BY_COM_Demand_Drivers!$A$5:$I$100,8,FALSE)</f>
        <v>0</v>
      </c>
      <c r="L74" s="16">
        <f>VLOOKUP($C74,'Growth rate'!$B$3:$T$93,7,FALSE)*VLOOKUP($E74,BY_COM_Demand_Drivers!$A$5:$I$100,9,FALSE)</f>
        <v>0</v>
      </c>
      <c r="M74" s="49">
        <f t="shared" si="4"/>
        <v>0.6</v>
      </c>
    </row>
    <row r="75" spans="2:13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 t="shared" si="5"/>
        <v>923.5460971739484</v>
      </c>
      <c r="G75" s="16">
        <f t="shared" si="6"/>
        <v>0</v>
      </c>
      <c r="H75" s="16">
        <f t="shared" si="7"/>
        <v>0</v>
      </c>
      <c r="J75" s="16">
        <f>VLOOKUP($C75,'Growth rate'!$B$3:$T$93,7,FALSE)*VLOOKUP($E75,BY_COM_Demand_Drivers!$A$5:$I$100,7,FALSE)</f>
        <v>1539.2434952899141</v>
      </c>
      <c r="K75" s="16">
        <f>VLOOKUP($C75,'Growth rate'!$B$3:$T$93,7,FALSE)*VLOOKUP($E75,BY_COM_Demand_Drivers!$A$5:$I$100,8,FALSE)</f>
        <v>0</v>
      </c>
      <c r="L75" s="16">
        <f>VLOOKUP($C75,'Growth rate'!$B$3:$T$93,7,FALSE)*VLOOKUP($E75,BY_COM_Demand_Drivers!$A$5:$I$100,9,FALSE)</f>
        <v>0</v>
      </c>
      <c r="M75" s="49">
        <f t="shared" si="4"/>
        <v>0.6</v>
      </c>
    </row>
    <row r="76" spans="2:13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 t="shared" si="5"/>
        <v>938.32283472873155</v>
      </c>
      <c r="G76" s="16">
        <f t="shared" si="6"/>
        <v>0</v>
      </c>
      <c r="H76" s="16">
        <f t="shared" si="7"/>
        <v>0</v>
      </c>
      <c r="J76" s="16">
        <f>VLOOKUP($C76,'Growth rate'!$B$3:$T$93,7,FALSE)*VLOOKUP($E76,BY_COM_Demand_Drivers!$A$5:$I$100,7,FALSE)</f>
        <v>1563.8713912145527</v>
      </c>
      <c r="K76" s="16">
        <f>VLOOKUP($C76,'Growth rate'!$B$3:$T$93,7,FALSE)*VLOOKUP($E76,BY_COM_Demand_Drivers!$A$5:$I$100,8,FALSE)</f>
        <v>0</v>
      </c>
      <c r="L76" s="16">
        <f>VLOOKUP($C76,'Growth rate'!$B$3:$T$93,7,FALSE)*VLOOKUP($E76,BY_COM_Demand_Drivers!$A$5:$I$100,9,FALSE)</f>
        <v>0</v>
      </c>
      <c r="M76" s="49">
        <f t="shared" si="4"/>
        <v>0.6</v>
      </c>
    </row>
    <row r="77" spans="2:13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 t="shared" si="5"/>
        <v>953.33600008439134</v>
      </c>
      <c r="G77" s="16">
        <f t="shared" si="6"/>
        <v>0</v>
      </c>
      <c r="H77" s="16">
        <f t="shared" si="7"/>
        <v>0</v>
      </c>
      <c r="J77" s="16">
        <f>VLOOKUP($C77,'Growth rate'!$B$3:$T$93,7,FALSE)*VLOOKUP($E77,BY_COM_Demand_Drivers!$A$5:$I$100,7,FALSE)</f>
        <v>1588.8933334739856</v>
      </c>
      <c r="K77" s="16">
        <f>VLOOKUP($C77,'Growth rate'!$B$3:$T$93,7,FALSE)*VLOOKUP($E77,BY_COM_Demand_Drivers!$A$5:$I$100,8,FALSE)</f>
        <v>0</v>
      </c>
      <c r="L77" s="16">
        <f>VLOOKUP($C77,'Growth rate'!$B$3:$T$93,7,FALSE)*VLOOKUP($E77,BY_COM_Demand_Drivers!$A$5:$I$100,9,FALSE)</f>
        <v>0</v>
      </c>
      <c r="M77" s="49">
        <f t="shared" si="4"/>
        <v>0.6</v>
      </c>
    </row>
    <row r="78" spans="2:13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 t="shared" si="5"/>
        <v>968.58937608574161</v>
      </c>
      <c r="G78" s="16">
        <f t="shared" si="6"/>
        <v>0</v>
      </c>
      <c r="H78" s="16">
        <f t="shared" si="7"/>
        <v>0</v>
      </c>
      <c r="J78" s="16">
        <f>VLOOKUP($C78,'Growth rate'!$B$3:$T$93,7,FALSE)*VLOOKUP($E78,BY_COM_Demand_Drivers!$A$5:$I$100,7,FALSE)</f>
        <v>1614.3156268095695</v>
      </c>
      <c r="K78" s="16">
        <f>VLOOKUP($C78,'Growth rate'!$B$3:$T$93,7,FALSE)*VLOOKUP($E78,BY_COM_Demand_Drivers!$A$5:$I$100,8,FALSE)</f>
        <v>0</v>
      </c>
      <c r="L78" s="16">
        <f>VLOOKUP($C78,'Growth rate'!$B$3:$T$93,7,FALSE)*VLOOKUP($E78,BY_COM_Demand_Drivers!$A$5:$I$100,9,FALSE)</f>
        <v>0</v>
      </c>
      <c r="M78" s="49">
        <f t="shared" si="4"/>
        <v>0.6</v>
      </c>
    </row>
    <row r="79" spans="2:13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 t="shared" si="5"/>
        <v>984.08680610311353</v>
      </c>
      <c r="G79" s="16">
        <f t="shared" si="6"/>
        <v>0</v>
      </c>
      <c r="H79" s="16">
        <f t="shared" si="7"/>
        <v>0</v>
      </c>
      <c r="J79" s="16">
        <f>VLOOKUP($C79,'Growth rate'!$B$3:$T$93,7,FALSE)*VLOOKUP($E79,BY_COM_Demand_Drivers!$A$5:$I$100,7,FALSE)</f>
        <v>1640.1446768385226</v>
      </c>
      <c r="K79" s="16">
        <f>VLOOKUP($C79,'Growth rate'!$B$3:$T$93,7,FALSE)*VLOOKUP($E79,BY_COM_Demand_Drivers!$A$5:$I$100,8,FALSE)</f>
        <v>0</v>
      </c>
      <c r="L79" s="16">
        <f>VLOOKUP($C79,'Growth rate'!$B$3:$T$93,7,FALSE)*VLOOKUP($E79,BY_COM_Demand_Drivers!$A$5:$I$100,9,FALSE)</f>
        <v>0</v>
      </c>
      <c r="M79" s="49">
        <f t="shared" si="4"/>
        <v>0.6</v>
      </c>
    </row>
    <row r="80" spans="2:13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 t="shared" si="5"/>
        <v>999.83219500076348</v>
      </c>
      <c r="G80" s="16">
        <f t="shared" si="6"/>
        <v>0</v>
      </c>
      <c r="H80" s="16">
        <f t="shared" si="7"/>
        <v>0</v>
      </c>
      <c r="J80" s="16">
        <f>VLOOKUP($C80,'Growth rate'!$B$3:$T$93,7,FALSE)*VLOOKUP($E80,BY_COM_Demand_Drivers!$A$5:$I$100,7,FALSE)</f>
        <v>1666.3869916679391</v>
      </c>
      <c r="K80" s="16">
        <f>VLOOKUP($C80,'Growth rate'!$B$3:$T$93,7,FALSE)*VLOOKUP($E80,BY_COM_Demand_Drivers!$A$5:$I$100,8,FALSE)</f>
        <v>0</v>
      </c>
      <c r="L80" s="16">
        <f>VLOOKUP($C80,'Growth rate'!$B$3:$T$93,7,FALSE)*VLOOKUP($E80,BY_COM_Demand_Drivers!$A$5:$I$100,9,FALSE)</f>
        <v>0</v>
      </c>
      <c r="M80" s="49">
        <f t="shared" si="4"/>
        <v>0.6</v>
      </c>
    </row>
    <row r="81" spans="2:13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 t="shared" si="5"/>
        <v>1015.8295101207757</v>
      </c>
      <c r="G81" s="16">
        <f t="shared" si="6"/>
        <v>0</v>
      </c>
      <c r="H81" s="16">
        <f t="shared" si="7"/>
        <v>0</v>
      </c>
      <c r="J81" s="16">
        <f>VLOOKUP($C81,'Growth rate'!$B$3:$T$93,7,FALSE)*VLOOKUP($E81,BY_COM_Demand_Drivers!$A$5:$I$100,7,FALSE)</f>
        <v>1693.0491835346263</v>
      </c>
      <c r="K81" s="16">
        <f>VLOOKUP($C81,'Growth rate'!$B$3:$T$93,7,FALSE)*VLOOKUP($E81,BY_COM_Demand_Drivers!$A$5:$I$100,8,FALSE)</f>
        <v>0</v>
      </c>
      <c r="L81" s="16">
        <f>VLOOKUP($C81,'Growth rate'!$B$3:$T$93,7,FALSE)*VLOOKUP($E81,BY_COM_Demand_Drivers!$A$5:$I$100,9,FALSE)</f>
        <v>0</v>
      </c>
      <c r="M81" s="49">
        <f t="shared" si="4"/>
        <v>0.6</v>
      </c>
    </row>
    <row r="82" spans="2:13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 t="shared" si="5"/>
        <v>1032.0827822827082</v>
      </c>
      <c r="G82" s="16">
        <f t="shared" si="6"/>
        <v>0</v>
      </c>
      <c r="H82" s="16">
        <f t="shared" si="7"/>
        <v>0</v>
      </c>
      <c r="J82" s="16">
        <f>VLOOKUP($C82,'Growth rate'!$B$3:$T$93,7,FALSE)*VLOOKUP($E82,BY_COM_Demand_Drivers!$A$5:$I$100,7,FALSE)</f>
        <v>1720.1379704711803</v>
      </c>
      <c r="K82" s="16">
        <f>VLOOKUP($C82,'Growth rate'!$B$3:$T$93,7,FALSE)*VLOOKUP($E82,BY_COM_Demand_Drivers!$A$5:$I$100,8,FALSE)</f>
        <v>0</v>
      </c>
      <c r="L82" s="16">
        <f>VLOOKUP($C82,'Growth rate'!$B$3:$T$93,7,FALSE)*VLOOKUP($E82,BY_COM_Demand_Drivers!$A$5:$I$100,9,FALSE)</f>
        <v>0</v>
      </c>
      <c r="M82" s="49">
        <f t="shared" si="4"/>
        <v>0.6</v>
      </c>
    </row>
    <row r="83" spans="2:13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 t="shared" si="5"/>
        <v>1048.5961067992314</v>
      </c>
      <c r="G83" s="16">
        <f t="shared" si="6"/>
        <v>0</v>
      </c>
      <c r="H83" s="16">
        <f t="shared" si="7"/>
        <v>0</v>
      </c>
      <c r="J83" s="16">
        <f>VLOOKUP($C83,'Growth rate'!$B$3:$T$93,7,FALSE)*VLOOKUP($E83,BY_COM_Demand_Drivers!$A$5:$I$100,7,FALSE)</f>
        <v>1747.6601779987191</v>
      </c>
      <c r="K83" s="16">
        <f>VLOOKUP($C83,'Growth rate'!$B$3:$T$93,7,FALSE)*VLOOKUP($E83,BY_COM_Demand_Drivers!$A$5:$I$100,8,FALSE)</f>
        <v>0</v>
      </c>
      <c r="L83" s="16">
        <f>VLOOKUP($C83,'Growth rate'!$B$3:$T$93,7,FALSE)*VLOOKUP($E83,BY_COM_Demand_Drivers!$A$5:$I$100,9,FALSE)</f>
        <v>0</v>
      </c>
      <c r="M83" s="49">
        <f t="shared" si="4"/>
        <v>0.6</v>
      </c>
    </row>
    <row r="84" spans="2:13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 t="shared" si="5"/>
        <v>1065.3736445080192</v>
      </c>
      <c r="G84" s="16">
        <f t="shared" si="6"/>
        <v>0</v>
      </c>
      <c r="H84" s="16">
        <f t="shared" si="7"/>
        <v>0</v>
      </c>
      <c r="J84" s="16">
        <f>VLOOKUP($C84,'Growth rate'!$B$3:$T$93,7,FALSE)*VLOOKUP($E84,BY_COM_Demand_Drivers!$A$5:$I$100,7,FALSE)</f>
        <v>1775.6227408466987</v>
      </c>
      <c r="K84" s="16">
        <f>VLOOKUP($C84,'Growth rate'!$B$3:$T$93,7,FALSE)*VLOOKUP($E84,BY_COM_Demand_Drivers!$A$5:$I$100,8,FALSE)</f>
        <v>0</v>
      </c>
      <c r="L84" s="16">
        <f>VLOOKUP($C84,'Growth rate'!$B$3:$T$93,7,FALSE)*VLOOKUP($E84,BY_COM_Demand_Drivers!$A$5:$I$100,9,FALSE)</f>
        <v>0</v>
      </c>
      <c r="M84" s="49">
        <f t="shared" si="4"/>
        <v>0.6</v>
      </c>
    </row>
    <row r="85" spans="2:13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 t="shared" si="5"/>
        <v>1082.4196228201477</v>
      </c>
      <c r="G85" s="16">
        <f t="shared" si="6"/>
        <v>0</v>
      </c>
      <c r="H85" s="16">
        <f t="shared" si="7"/>
        <v>0</v>
      </c>
      <c r="J85" s="16">
        <f>VLOOKUP($C85,'Growth rate'!$B$3:$T$93,7,FALSE)*VLOOKUP($E85,BY_COM_Demand_Drivers!$A$5:$I$100,7,FALSE)</f>
        <v>1804.0327047002461</v>
      </c>
      <c r="K85" s="16">
        <f>VLOOKUP($C85,'Growth rate'!$B$3:$T$93,7,FALSE)*VLOOKUP($E85,BY_COM_Demand_Drivers!$A$5:$I$100,8,FALSE)</f>
        <v>0</v>
      </c>
      <c r="L85" s="16">
        <f>VLOOKUP($C85,'Growth rate'!$B$3:$T$93,7,FALSE)*VLOOKUP($E85,BY_COM_Demand_Drivers!$A$5:$I$100,9,FALSE)</f>
        <v>0</v>
      </c>
      <c r="M85" s="49">
        <f t="shared" si="4"/>
        <v>0.6</v>
      </c>
    </row>
    <row r="86" spans="2:13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 t="shared" si="5"/>
        <v>410.83199999999999</v>
      </c>
      <c r="G86" s="16">
        <f t="shared" si="6"/>
        <v>0</v>
      </c>
      <c r="H86" s="16">
        <f t="shared" si="7"/>
        <v>0</v>
      </c>
      <c r="J86" s="16">
        <f>VLOOKUP($C86,'Growth rate'!$B$3:$T$93,7,FALSE)*VLOOKUP($E86,BY_COM_Demand_Drivers!$A$5:$I$100,7,FALSE)</f>
        <v>410.83199999999999</v>
      </c>
      <c r="K86" s="16">
        <f>VLOOKUP($C86,'Growth rate'!$B$3:$T$93,7,FALSE)*VLOOKUP($E86,BY_COM_Demand_Drivers!$A$5:$I$100,8,FALSE)</f>
        <v>0</v>
      </c>
      <c r="L86" s="16">
        <f>VLOOKUP($C86,'Growth rate'!$B$3:$T$93,7,FALSE)*VLOOKUP($E86,BY_COM_Demand_Drivers!$A$5:$I$100,9,FALSE)</f>
        <v>0</v>
      </c>
      <c r="M86" s="49">
        <f t="shared" ref="M86:M91" si="8">M4</f>
        <v>1</v>
      </c>
    </row>
    <row r="87" spans="2:13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 t="shared" si="5"/>
        <v>417.61410530788601</v>
      </c>
      <c r="G87" s="16">
        <f t="shared" si="6"/>
        <v>0</v>
      </c>
      <c r="H87" s="16">
        <f t="shared" si="7"/>
        <v>0</v>
      </c>
      <c r="J87" s="16">
        <f>VLOOKUP($C87,'Growth rate'!$B$3:$T$93,7,FALSE)*VLOOKUP($E87,BY_COM_Demand_Drivers!$A$5:$I$100,7,FALSE)</f>
        <v>417.61410530788601</v>
      </c>
      <c r="K87" s="16">
        <f>VLOOKUP($C87,'Growth rate'!$B$3:$T$93,7,FALSE)*VLOOKUP($E87,BY_COM_Demand_Drivers!$A$5:$I$100,8,FALSE)</f>
        <v>0</v>
      </c>
      <c r="L87" s="16">
        <f>VLOOKUP($C87,'Growth rate'!$B$3:$T$93,7,FALSE)*VLOOKUP($E87,BY_COM_Demand_Drivers!$A$5:$I$100,9,FALSE)</f>
        <v>0</v>
      </c>
      <c r="M87" s="49">
        <f t="shared" si="8"/>
        <v>1</v>
      </c>
    </row>
    <row r="88" spans="2:13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 t="shared" si="5"/>
        <v>424.39621061577196</v>
      </c>
      <c r="G88" s="16">
        <f t="shared" si="6"/>
        <v>0</v>
      </c>
      <c r="H88" s="16">
        <f t="shared" si="7"/>
        <v>0</v>
      </c>
      <c r="J88" s="16">
        <f>VLOOKUP($C88,'Growth rate'!$B$3:$T$93,7,FALSE)*VLOOKUP($E88,BY_COM_Demand_Drivers!$A$5:$I$100,7,FALSE)</f>
        <v>424.39621061577196</v>
      </c>
      <c r="K88" s="16">
        <f>VLOOKUP($C88,'Growth rate'!$B$3:$T$93,7,FALSE)*VLOOKUP($E88,BY_COM_Demand_Drivers!$A$5:$I$100,8,FALSE)</f>
        <v>0</v>
      </c>
      <c r="L88" s="16">
        <f>VLOOKUP($C88,'Growth rate'!$B$3:$T$93,7,FALSE)*VLOOKUP($E88,BY_COM_Demand_Drivers!$A$5:$I$100,9,FALSE)</f>
        <v>0</v>
      </c>
      <c r="M88" s="49">
        <f t="shared" si="8"/>
        <v>1</v>
      </c>
    </row>
    <row r="89" spans="2:13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 t="shared" si="5"/>
        <v>431.17831592365798</v>
      </c>
      <c r="G89" s="16">
        <f t="shared" si="6"/>
        <v>0</v>
      </c>
      <c r="H89" s="16">
        <f t="shared" si="7"/>
        <v>0</v>
      </c>
      <c r="J89" s="16">
        <f>VLOOKUP($C89,'Growth rate'!$B$3:$T$93,7,FALSE)*VLOOKUP($E89,BY_COM_Demand_Drivers!$A$5:$I$100,7,FALSE)</f>
        <v>431.17831592365798</v>
      </c>
      <c r="K89" s="16">
        <f>VLOOKUP($C89,'Growth rate'!$B$3:$T$93,7,FALSE)*VLOOKUP($E89,BY_COM_Demand_Drivers!$A$5:$I$100,8,FALSE)</f>
        <v>0</v>
      </c>
      <c r="L89" s="16">
        <f>VLOOKUP($C89,'Growth rate'!$B$3:$T$93,7,FALSE)*VLOOKUP($E89,BY_COM_Demand_Drivers!$A$5:$I$100,9,FALSE)</f>
        <v>0</v>
      </c>
      <c r="M89" s="49">
        <f t="shared" si="8"/>
        <v>1</v>
      </c>
    </row>
    <row r="90" spans="2:13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 t="shared" si="5"/>
        <v>437.96042123154399</v>
      </c>
      <c r="G90" s="16">
        <f t="shared" si="6"/>
        <v>0</v>
      </c>
      <c r="H90" s="16">
        <f t="shared" si="7"/>
        <v>0</v>
      </c>
      <c r="J90" s="16">
        <f>VLOOKUP($C90,'Growth rate'!$B$3:$T$93,7,FALSE)*VLOOKUP($E90,BY_COM_Demand_Drivers!$A$5:$I$100,7,FALSE)</f>
        <v>437.96042123154399</v>
      </c>
      <c r="K90" s="16">
        <f>VLOOKUP($C90,'Growth rate'!$B$3:$T$93,7,FALSE)*VLOOKUP($E90,BY_COM_Demand_Drivers!$A$5:$I$100,8,FALSE)</f>
        <v>0</v>
      </c>
      <c r="L90" s="16">
        <f>VLOOKUP($C90,'Growth rate'!$B$3:$T$93,7,FALSE)*VLOOKUP($E90,BY_COM_Demand_Drivers!$A$5:$I$100,9,FALSE)</f>
        <v>0</v>
      </c>
      <c r="M90" s="49">
        <f t="shared" si="8"/>
        <v>1</v>
      </c>
    </row>
    <row r="91" spans="2:13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 t="shared" si="5"/>
        <v>444.74252653943</v>
      </c>
      <c r="G91" s="16">
        <f t="shared" si="6"/>
        <v>0</v>
      </c>
      <c r="H91" s="16">
        <f t="shared" si="7"/>
        <v>0</v>
      </c>
      <c r="J91" s="16">
        <f>VLOOKUP($C91,'Growth rate'!$B$3:$T$93,7,FALSE)*VLOOKUP($E91,BY_COM_Demand_Drivers!$A$5:$I$100,7,FALSE)</f>
        <v>444.74252653943</v>
      </c>
      <c r="K91" s="16">
        <f>VLOOKUP($C91,'Growth rate'!$B$3:$T$93,7,FALSE)*VLOOKUP($E91,BY_COM_Demand_Drivers!$A$5:$I$100,8,FALSE)</f>
        <v>0</v>
      </c>
      <c r="L91" s="16">
        <f>VLOOKUP($C91,'Growth rate'!$B$3:$T$93,7,FALSE)*VLOOKUP($E91,BY_COM_Demand_Drivers!$A$5:$I$100,9,FALSE)</f>
        <v>0</v>
      </c>
      <c r="M91" s="49">
        <f t="shared" si="8"/>
        <v>1</v>
      </c>
    </row>
    <row r="92" spans="2:13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 t="shared" si="5"/>
        <v>406.37216866258433</v>
      </c>
      <c r="G92" s="16">
        <f t="shared" si="6"/>
        <v>0</v>
      </c>
      <c r="H92" s="16">
        <f t="shared" si="7"/>
        <v>0</v>
      </c>
      <c r="J92" s="16">
        <f>VLOOKUP($C92,'Growth rate'!$B$3:$T$93,7,FALSE)*VLOOKUP($E92,BY_COM_Demand_Drivers!$A$5:$I$100,7,FALSE)</f>
        <v>451.5246318473159</v>
      </c>
      <c r="K92" s="16">
        <f>VLOOKUP($C92,'Growth rate'!$B$3:$T$93,7,FALSE)*VLOOKUP($E92,BY_COM_Demand_Drivers!$A$5:$I$100,8,FALSE)</f>
        <v>0</v>
      </c>
      <c r="L92" s="16">
        <f>VLOOKUP($C92,'Growth rate'!$B$3:$T$93,7,FALSE)*VLOOKUP($E92,BY_COM_Demand_Drivers!$A$5:$I$100,9,FALSE)</f>
        <v>0</v>
      </c>
      <c r="M92" s="49">
        <f>M10</f>
        <v>0.9</v>
      </c>
    </row>
    <row r="93" spans="2:13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 t="shared" si="5"/>
        <v>407.89299606812978</v>
      </c>
      <c r="G93" s="16">
        <f t="shared" si="6"/>
        <v>0</v>
      </c>
      <c r="H93" s="16">
        <f t="shared" si="7"/>
        <v>0</v>
      </c>
      <c r="J93" s="16">
        <f>VLOOKUP($C93,'Growth rate'!$B$3:$T$93,7,FALSE)*VLOOKUP($E93,BY_COM_Demand_Drivers!$A$5:$I$100,7,FALSE)</f>
        <v>458.30673715520197</v>
      </c>
      <c r="K93" s="16">
        <f>VLOOKUP($C93,'Growth rate'!$B$3:$T$93,7,FALSE)*VLOOKUP($E93,BY_COM_Demand_Drivers!$A$5:$I$100,8,FALSE)</f>
        <v>0</v>
      </c>
      <c r="L93" s="16">
        <f>VLOOKUP($C93,'Growth rate'!$B$3:$T$93,7,FALSE)*VLOOKUP($E93,BY_COM_Demand_Drivers!$A$5:$I$100,9,FALSE)</f>
        <v>0</v>
      </c>
      <c r="M93" s="49">
        <f t="shared" ref="M93:M156" si="9">M11</f>
        <v>0.89</v>
      </c>
    </row>
    <row r="94" spans="2:13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 t="shared" si="5"/>
        <v>409.27818136751745</v>
      </c>
      <c r="G94" s="16">
        <f t="shared" si="6"/>
        <v>0</v>
      </c>
      <c r="H94" s="16">
        <f t="shared" si="7"/>
        <v>0</v>
      </c>
      <c r="J94" s="16">
        <f>VLOOKUP($C94,'Growth rate'!$B$3:$T$93,7,FALSE)*VLOOKUP($E94,BY_COM_Demand_Drivers!$A$5:$I$100,7,FALSE)</f>
        <v>465.08884246308799</v>
      </c>
      <c r="K94" s="16">
        <f>VLOOKUP($C94,'Growth rate'!$B$3:$T$93,7,FALSE)*VLOOKUP($E94,BY_COM_Demand_Drivers!$A$5:$I$100,8,FALSE)</f>
        <v>0</v>
      </c>
      <c r="L94" s="16">
        <f>VLOOKUP($C94,'Growth rate'!$B$3:$T$93,7,FALSE)*VLOOKUP($E94,BY_COM_Demand_Drivers!$A$5:$I$100,9,FALSE)</f>
        <v>0</v>
      </c>
      <c r="M94" s="49">
        <f t="shared" si="9"/>
        <v>0.88</v>
      </c>
    </row>
    <row r="95" spans="2:13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 t="shared" si="5"/>
        <v>410.5277245607474</v>
      </c>
      <c r="G95" s="16">
        <f t="shared" si="6"/>
        <v>0</v>
      </c>
      <c r="H95" s="16">
        <f t="shared" si="7"/>
        <v>0</v>
      </c>
      <c r="J95" s="16">
        <f>VLOOKUP($C95,'Growth rate'!$B$3:$T$93,7,FALSE)*VLOOKUP($E95,BY_COM_Demand_Drivers!$A$5:$I$100,7,FALSE)</f>
        <v>471.870947770974</v>
      </c>
      <c r="K95" s="16">
        <f>VLOOKUP($C95,'Growth rate'!$B$3:$T$93,7,FALSE)*VLOOKUP($E95,BY_COM_Demand_Drivers!$A$5:$I$100,8,FALSE)</f>
        <v>0</v>
      </c>
      <c r="L95" s="16">
        <f>VLOOKUP($C95,'Growth rate'!$B$3:$T$93,7,FALSE)*VLOOKUP($E95,BY_COM_Demand_Drivers!$A$5:$I$100,9,FALSE)</f>
        <v>0</v>
      </c>
      <c r="M95" s="49">
        <f t="shared" si="9"/>
        <v>0.87</v>
      </c>
    </row>
    <row r="96" spans="2:13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 t="shared" si="5"/>
        <v>411.64162564781952</v>
      </c>
      <c r="G96" s="16">
        <f t="shared" si="6"/>
        <v>0</v>
      </c>
      <c r="H96" s="16">
        <f t="shared" si="7"/>
        <v>0</v>
      </c>
      <c r="J96" s="16">
        <f>VLOOKUP($C96,'Growth rate'!$B$3:$T$93,7,FALSE)*VLOOKUP($E96,BY_COM_Demand_Drivers!$A$5:$I$100,7,FALSE)</f>
        <v>478.6530530788599</v>
      </c>
      <c r="K96" s="16">
        <f>VLOOKUP($C96,'Growth rate'!$B$3:$T$93,7,FALSE)*VLOOKUP($E96,BY_COM_Demand_Drivers!$A$5:$I$100,8,FALSE)</f>
        <v>0</v>
      </c>
      <c r="L96" s="16">
        <f>VLOOKUP($C96,'Growth rate'!$B$3:$T$93,7,FALSE)*VLOOKUP($E96,BY_COM_Demand_Drivers!$A$5:$I$100,9,FALSE)</f>
        <v>0</v>
      </c>
      <c r="M96" s="49">
        <f t="shared" si="9"/>
        <v>0.86</v>
      </c>
    </row>
    <row r="97" spans="2:13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 t="shared" si="5"/>
        <v>412.61988462873404</v>
      </c>
      <c r="G97" s="16">
        <f t="shared" si="6"/>
        <v>0</v>
      </c>
      <c r="H97" s="16">
        <f t="shared" si="7"/>
        <v>0</v>
      </c>
      <c r="J97" s="16">
        <f>VLOOKUP($C97,'Growth rate'!$B$3:$T$93,7,FALSE)*VLOOKUP($E97,BY_COM_Demand_Drivers!$A$5:$I$100,7,FALSE)</f>
        <v>485.43515838674591</v>
      </c>
      <c r="K97" s="16">
        <f>VLOOKUP($C97,'Growth rate'!$B$3:$T$93,7,FALSE)*VLOOKUP($E97,BY_COM_Demand_Drivers!$A$5:$I$100,8,FALSE)</f>
        <v>0</v>
      </c>
      <c r="L97" s="16">
        <f>VLOOKUP($C97,'Growth rate'!$B$3:$T$93,7,FALSE)*VLOOKUP($E97,BY_COM_Demand_Drivers!$A$5:$I$100,9,FALSE)</f>
        <v>0</v>
      </c>
      <c r="M97" s="49">
        <f t="shared" si="9"/>
        <v>0.85</v>
      </c>
    </row>
    <row r="98" spans="2:13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 t="shared" si="5"/>
        <v>412.23195834425422</v>
      </c>
      <c r="G98" s="16">
        <f t="shared" si="6"/>
        <v>0</v>
      </c>
      <c r="H98" s="16">
        <f t="shared" si="7"/>
        <v>0</v>
      </c>
      <c r="J98" s="16">
        <f>VLOOKUP($C98,'Growth rate'!$B$3:$T$93,7,FALSE)*VLOOKUP($E98,BY_COM_Demand_Drivers!$A$5:$I$100,7,FALSE)</f>
        <v>492.21726369463192</v>
      </c>
      <c r="K98" s="16">
        <f>VLOOKUP($C98,'Growth rate'!$B$3:$T$93,7,FALSE)*VLOOKUP($E98,BY_COM_Demand_Drivers!$A$5:$I$100,8,FALSE)</f>
        <v>0</v>
      </c>
      <c r="L98" s="16">
        <f>VLOOKUP($C98,'Growth rate'!$B$3:$T$93,7,FALSE)*VLOOKUP($E98,BY_COM_Demand_Drivers!$A$5:$I$100,9,FALSE)</f>
        <v>0</v>
      </c>
      <c r="M98" s="49">
        <f t="shared" si="9"/>
        <v>0.83750000000000002</v>
      </c>
    </row>
    <row r="99" spans="2:13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 t="shared" si="5"/>
        <v>411.6744794270773</v>
      </c>
      <c r="G99" s="16">
        <f t="shared" si="6"/>
        <v>0</v>
      </c>
      <c r="H99" s="16">
        <f t="shared" si="7"/>
        <v>0</v>
      </c>
      <c r="J99" s="16">
        <f>VLOOKUP($C99,'Growth rate'!$B$3:$T$93,7,FALSE)*VLOOKUP($E99,BY_COM_Demand_Drivers!$A$5:$I$100,7,FALSE)</f>
        <v>498.99936900251799</v>
      </c>
      <c r="K99" s="16">
        <f>VLOOKUP($C99,'Growth rate'!$B$3:$T$93,7,FALSE)*VLOOKUP($E99,BY_COM_Demand_Drivers!$A$5:$I$100,8,FALSE)</f>
        <v>0</v>
      </c>
      <c r="L99" s="16">
        <f>VLOOKUP($C99,'Growth rate'!$B$3:$T$93,7,FALSE)*VLOOKUP($E99,BY_COM_Demand_Drivers!$A$5:$I$100,9,FALSE)</f>
        <v>0</v>
      </c>
      <c r="M99" s="49">
        <f t="shared" si="9"/>
        <v>0.82499999999999996</v>
      </c>
    </row>
    <row r="100" spans="2:13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 t="shared" si="5"/>
        <v>410.94744787720316</v>
      </c>
      <c r="G100" s="16">
        <f t="shared" si="6"/>
        <v>0</v>
      </c>
      <c r="H100" s="16">
        <f t="shared" si="7"/>
        <v>0</v>
      </c>
      <c r="J100" s="16">
        <f>VLOOKUP($C100,'Growth rate'!$B$3:$T$93,7,FALSE)*VLOOKUP($E100,BY_COM_Demand_Drivers!$A$5:$I$100,7,FALSE)</f>
        <v>505.78147431040389</v>
      </c>
      <c r="K100" s="16">
        <f>VLOOKUP($C100,'Growth rate'!$B$3:$T$93,7,FALSE)*VLOOKUP($E100,BY_COM_Demand_Drivers!$A$5:$I$100,8,FALSE)</f>
        <v>0</v>
      </c>
      <c r="L100" s="16">
        <f>VLOOKUP($C100,'Growth rate'!$B$3:$T$93,7,FALSE)*VLOOKUP($E100,BY_COM_Demand_Drivers!$A$5:$I$100,9,FALSE)</f>
        <v>0</v>
      </c>
      <c r="M100" s="49">
        <f t="shared" si="9"/>
        <v>0.8125</v>
      </c>
    </row>
    <row r="101" spans="2:13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 t="shared" si="5"/>
        <v>410.05086369463191</v>
      </c>
      <c r="G101" s="16">
        <f t="shared" si="6"/>
        <v>0</v>
      </c>
      <c r="H101" s="16">
        <f t="shared" si="7"/>
        <v>0</v>
      </c>
      <c r="J101" s="16">
        <f>VLOOKUP($C101,'Growth rate'!$B$3:$T$93,7,FALSE)*VLOOKUP($E101,BY_COM_Demand_Drivers!$A$5:$I$100,7,FALSE)</f>
        <v>512.56357961828996</v>
      </c>
      <c r="K101" s="16">
        <f>VLOOKUP($C101,'Growth rate'!$B$3:$T$93,7,FALSE)*VLOOKUP($E101,BY_COM_Demand_Drivers!$A$5:$I$100,8,FALSE)</f>
        <v>0</v>
      </c>
      <c r="L101" s="16">
        <f>VLOOKUP($C101,'Growth rate'!$B$3:$T$93,7,FALSE)*VLOOKUP($E101,BY_COM_Demand_Drivers!$A$5:$I$100,9,FALSE)</f>
        <v>0</v>
      </c>
      <c r="M101" s="49">
        <f t="shared" si="9"/>
        <v>0.79999999999999993</v>
      </c>
    </row>
    <row r="102" spans="2:13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 t="shared" si="5"/>
        <v>408.98472687936356</v>
      </c>
      <c r="G102" s="16">
        <f t="shared" si="6"/>
        <v>0</v>
      </c>
      <c r="H102" s="16">
        <f t="shared" si="7"/>
        <v>0</v>
      </c>
      <c r="J102" s="16">
        <f>VLOOKUP($C102,'Growth rate'!$B$3:$T$93,7,FALSE)*VLOOKUP($E102,BY_COM_Demand_Drivers!$A$5:$I$100,7,FALSE)</f>
        <v>519.34568492617598</v>
      </c>
      <c r="K102" s="16">
        <f>VLOOKUP($C102,'Growth rate'!$B$3:$T$93,7,FALSE)*VLOOKUP($E102,BY_COM_Demand_Drivers!$A$5:$I$100,8,FALSE)</f>
        <v>0</v>
      </c>
      <c r="L102" s="16">
        <f>VLOOKUP($C102,'Growth rate'!$B$3:$T$93,7,FALSE)*VLOOKUP($E102,BY_COM_Demand_Drivers!$A$5:$I$100,9,FALSE)</f>
        <v>0</v>
      </c>
      <c r="M102" s="49">
        <f t="shared" si="9"/>
        <v>0.78749999999999998</v>
      </c>
    </row>
    <row r="103" spans="2:13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 t="shared" si="5"/>
        <v>407.74903743139788</v>
      </c>
      <c r="G103" s="16">
        <f t="shared" si="6"/>
        <v>0</v>
      </c>
      <c r="H103" s="16">
        <f t="shared" si="7"/>
        <v>0</v>
      </c>
      <c r="J103" s="16">
        <f>VLOOKUP($C103,'Growth rate'!$B$3:$T$93,7,FALSE)*VLOOKUP($E103,BY_COM_Demand_Drivers!$A$5:$I$100,7,FALSE)</f>
        <v>526.12779023406188</v>
      </c>
      <c r="K103" s="16">
        <f>VLOOKUP($C103,'Growth rate'!$B$3:$T$93,7,FALSE)*VLOOKUP($E103,BY_COM_Demand_Drivers!$A$5:$I$100,8,FALSE)</f>
        <v>0</v>
      </c>
      <c r="L103" s="16">
        <f>VLOOKUP($C103,'Growth rate'!$B$3:$T$93,7,FALSE)*VLOOKUP($E103,BY_COM_Demand_Drivers!$A$5:$I$100,9,FALSE)</f>
        <v>0</v>
      </c>
      <c r="M103" s="49">
        <f t="shared" si="9"/>
        <v>0.77499999999999991</v>
      </c>
    </row>
    <row r="104" spans="2:13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 t="shared" si="5"/>
        <v>406.34379535073526</v>
      </c>
      <c r="G104" s="16">
        <f t="shared" si="6"/>
        <v>0</v>
      </c>
      <c r="H104" s="16">
        <f t="shared" si="7"/>
        <v>0</v>
      </c>
      <c r="J104" s="16">
        <f>VLOOKUP($C104,'Growth rate'!$B$3:$T$93,7,FALSE)*VLOOKUP($E104,BY_COM_Demand_Drivers!$A$5:$I$100,7,FALSE)</f>
        <v>532.90989554194789</v>
      </c>
      <c r="K104" s="16">
        <f>VLOOKUP($C104,'Growth rate'!$B$3:$T$93,7,FALSE)*VLOOKUP($E104,BY_COM_Demand_Drivers!$A$5:$I$100,8,FALSE)</f>
        <v>0</v>
      </c>
      <c r="L104" s="16">
        <f>VLOOKUP($C104,'Growth rate'!$B$3:$T$93,7,FALSE)*VLOOKUP($E104,BY_COM_Demand_Drivers!$A$5:$I$100,9,FALSE)</f>
        <v>0</v>
      </c>
      <c r="M104" s="49">
        <f t="shared" si="9"/>
        <v>0.76249999999999996</v>
      </c>
    </row>
    <row r="105" spans="2:13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 t="shared" si="5"/>
        <v>404.76900063737543</v>
      </c>
      <c r="G105" s="16">
        <f t="shared" si="6"/>
        <v>0</v>
      </c>
      <c r="H105" s="16">
        <f t="shared" si="7"/>
        <v>0</v>
      </c>
      <c r="J105" s="16">
        <f>VLOOKUP($C105,'Growth rate'!$B$3:$T$93,7,FALSE)*VLOOKUP($E105,BY_COM_Demand_Drivers!$A$5:$I$100,7,FALSE)</f>
        <v>539.6920008498339</v>
      </c>
      <c r="K105" s="16">
        <f>VLOOKUP($C105,'Growth rate'!$B$3:$T$93,7,FALSE)*VLOOKUP($E105,BY_COM_Demand_Drivers!$A$5:$I$100,8,FALSE)</f>
        <v>0</v>
      </c>
      <c r="L105" s="16">
        <f>VLOOKUP($C105,'Growth rate'!$B$3:$T$93,7,FALSE)*VLOOKUP($E105,BY_COM_Demand_Drivers!$A$5:$I$100,9,FALSE)</f>
        <v>0</v>
      </c>
      <c r="M105" s="49">
        <f t="shared" si="9"/>
        <v>0.75</v>
      </c>
    </row>
    <row r="106" spans="2:13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 t="shared" si="5"/>
        <v>403.02465329131843</v>
      </c>
      <c r="G106" s="16">
        <f t="shared" si="6"/>
        <v>0</v>
      </c>
      <c r="H106" s="16">
        <f t="shared" si="7"/>
        <v>0</v>
      </c>
      <c r="J106" s="16">
        <f>VLOOKUP($C106,'Growth rate'!$B$3:$T$93,7,FALSE)*VLOOKUP($E106,BY_COM_Demand_Drivers!$A$5:$I$100,7,FALSE)</f>
        <v>546.47410615771992</v>
      </c>
      <c r="K106" s="16">
        <f>VLOOKUP($C106,'Growth rate'!$B$3:$T$93,7,FALSE)*VLOOKUP($E106,BY_COM_Demand_Drivers!$A$5:$I$100,8,FALSE)</f>
        <v>0</v>
      </c>
      <c r="L106" s="16">
        <f>VLOOKUP($C106,'Growth rate'!$B$3:$T$93,7,FALSE)*VLOOKUP($E106,BY_COM_Demand_Drivers!$A$5:$I$100,9,FALSE)</f>
        <v>0</v>
      </c>
      <c r="M106" s="49">
        <f t="shared" si="9"/>
        <v>0.73749999999999993</v>
      </c>
    </row>
    <row r="107" spans="2:13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 t="shared" si="5"/>
        <v>401.11075331256427</v>
      </c>
      <c r="G107" s="16">
        <f t="shared" si="6"/>
        <v>0</v>
      </c>
      <c r="H107" s="16">
        <f t="shared" si="7"/>
        <v>0</v>
      </c>
      <c r="J107" s="16">
        <f>VLOOKUP($C107,'Growth rate'!$B$3:$T$93,7,FALSE)*VLOOKUP($E107,BY_COM_Demand_Drivers!$A$5:$I$100,7,FALSE)</f>
        <v>553.25621146560593</v>
      </c>
      <c r="K107" s="16">
        <f>VLOOKUP($C107,'Growth rate'!$B$3:$T$93,7,FALSE)*VLOOKUP($E107,BY_COM_Demand_Drivers!$A$5:$I$100,8,FALSE)</f>
        <v>0</v>
      </c>
      <c r="L107" s="16">
        <f>VLOOKUP($C107,'Growth rate'!$B$3:$T$93,7,FALSE)*VLOOKUP($E107,BY_COM_Demand_Drivers!$A$5:$I$100,9,FALSE)</f>
        <v>0</v>
      </c>
      <c r="M107" s="49">
        <f t="shared" si="9"/>
        <v>0.72499999999999998</v>
      </c>
    </row>
    <row r="108" spans="2:13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 t="shared" si="5"/>
        <v>399.02730070111289</v>
      </c>
      <c r="G108" s="16">
        <f t="shared" si="6"/>
        <v>0</v>
      </c>
      <c r="H108" s="16">
        <f t="shared" si="7"/>
        <v>0</v>
      </c>
      <c r="J108" s="16">
        <f>VLOOKUP($C108,'Growth rate'!$B$3:$T$93,7,FALSE)*VLOOKUP($E108,BY_COM_Demand_Drivers!$A$5:$I$100,7,FALSE)</f>
        <v>560.03831677349183</v>
      </c>
      <c r="K108" s="16">
        <f>VLOOKUP($C108,'Growth rate'!$B$3:$T$93,7,FALSE)*VLOOKUP($E108,BY_COM_Demand_Drivers!$A$5:$I$100,8,FALSE)</f>
        <v>0</v>
      </c>
      <c r="L108" s="16">
        <f>VLOOKUP($C108,'Growth rate'!$B$3:$T$93,7,FALSE)*VLOOKUP($E108,BY_COM_Demand_Drivers!$A$5:$I$100,9,FALSE)</f>
        <v>0</v>
      </c>
      <c r="M108" s="49">
        <f t="shared" si="9"/>
        <v>0.71249999999999991</v>
      </c>
    </row>
    <row r="109" spans="2:13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 t="shared" si="5"/>
        <v>396.77429545696447</v>
      </c>
      <c r="G109" s="16">
        <f t="shared" si="6"/>
        <v>0</v>
      </c>
      <c r="H109" s="16">
        <f t="shared" si="7"/>
        <v>0</v>
      </c>
      <c r="J109" s="16">
        <f>VLOOKUP($C109,'Growth rate'!$B$3:$T$93,7,FALSE)*VLOOKUP($E109,BY_COM_Demand_Drivers!$A$5:$I$100,7,FALSE)</f>
        <v>566.82042208137784</v>
      </c>
      <c r="K109" s="16">
        <f>VLOOKUP($C109,'Growth rate'!$B$3:$T$93,7,FALSE)*VLOOKUP($E109,BY_COM_Demand_Drivers!$A$5:$I$100,8,FALSE)</f>
        <v>0</v>
      </c>
      <c r="L109" s="16">
        <f>VLOOKUP($C109,'Growth rate'!$B$3:$T$93,7,FALSE)*VLOOKUP($E109,BY_COM_Demand_Drivers!$A$5:$I$100,9,FALSE)</f>
        <v>0</v>
      </c>
      <c r="M109" s="49">
        <f t="shared" si="9"/>
        <v>0.7</v>
      </c>
    </row>
    <row r="110" spans="2:13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 t="shared" si="5"/>
        <v>394.35173758011888</v>
      </c>
      <c r="G110" s="16">
        <f t="shared" si="6"/>
        <v>0</v>
      </c>
      <c r="H110" s="16">
        <f t="shared" si="7"/>
        <v>0</v>
      </c>
      <c r="J110" s="16">
        <f>VLOOKUP($C110,'Growth rate'!$B$3:$T$93,7,FALSE)*VLOOKUP($E110,BY_COM_Demand_Drivers!$A$5:$I$100,7,FALSE)</f>
        <v>573.60252738926386</v>
      </c>
      <c r="K110" s="16">
        <f>VLOOKUP($C110,'Growth rate'!$B$3:$T$93,7,FALSE)*VLOOKUP($E110,BY_COM_Demand_Drivers!$A$5:$I$100,8,FALSE)</f>
        <v>0</v>
      </c>
      <c r="L110" s="16">
        <f>VLOOKUP($C110,'Growth rate'!$B$3:$T$93,7,FALSE)*VLOOKUP($E110,BY_COM_Demand_Drivers!$A$5:$I$100,9,FALSE)</f>
        <v>0</v>
      </c>
      <c r="M110" s="49">
        <f t="shared" si="9"/>
        <v>0.6875</v>
      </c>
    </row>
    <row r="111" spans="2:13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 t="shared" si="5"/>
        <v>391.75962707057613</v>
      </c>
      <c r="G111" s="16">
        <f t="shared" si="6"/>
        <v>0</v>
      </c>
      <c r="H111" s="16">
        <f t="shared" si="7"/>
        <v>0</v>
      </c>
      <c r="J111" s="16">
        <f>VLOOKUP($C111,'Growth rate'!$B$3:$T$93,7,FALSE)*VLOOKUP($E111,BY_COM_Demand_Drivers!$A$5:$I$100,7,FALSE)</f>
        <v>580.38463269714987</v>
      </c>
      <c r="K111" s="16">
        <f>VLOOKUP($C111,'Growth rate'!$B$3:$T$93,7,FALSE)*VLOOKUP($E111,BY_COM_Demand_Drivers!$A$5:$I$100,8,FALSE)</f>
        <v>0</v>
      </c>
      <c r="L111" s="16">
        <f>VLOOKUP($C111,'Growth rate'!$B$3:$T$93,7,FALSE)*VLOOKUP($E111,BY_COM_Demand_Drivers!$A$5:$I$100,9,FALSE)</f>
        <v>0</v>
      </c>
      <c r="M111" s="49">
        <f t="shared" si="9"/>
        <v>0.67499999999999993</v>
      </c>
    </row>
    <row r="112" spans="2:13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 t="shared" si="5"/>
        <v>388.99796392833628</v>
      </c>
      <c r="G112" s="16">
        <f t="shared" si="6"/>
        <v>0</v>
      </c>
      <c r="H112" s="16">
        <f t="shared" si="7"/>
        <v>0</v>
      </c>
      <c r="J112" s="16">
        <f>VLOOKUP($C112,'Growth rate'!$B$3:$T$93,7,FALSE)*VLOOKUP($E112,BY_COM_Demand_Drivers!$A$5:$I$100,7,FALSE)</f>
        <v>587.16673800503588</v>
      </c>
      <c r="K112" s="16">
        <f>VLOOKUP($C112,'Growth rate'!$B$3:$T$93,7,FALSE)*VLOOKUP($E112,BY_COM_Demand_Drivers!$A$5:$I$100,8,FALSE)</f>
        <v>0</v>
      </c>
      <c r="L112" s="16">
        <f>VLOOKUP($C112,'Growth rate'!$B$3:$T$93,7,FALSE)*VLOOKUP($E112,BY_COM_Demand_Drivers!$A$5:$I$100,9,FALSE)</f>
        <v>0</v>
      </c>
      <c r="M112" s="49">
        <f t="shared" si="9"/>
        <v>0.66249999999999998</v>
      </c>
    </row>
    <row r="113" spans="2:13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 t="shared" si="5"/>
        <v>386.0667481533992</v>
      </c>
      <c r="G113" s="16">
        <f t="shared" si="6"/>
        <v>0</v>
      </c>
      <c r="H113" s="16">
        <f t="shared" si="7"/>
        <v>0</v>
      </c>
      <c r="J113" s="16">
        <f>VLOOKUP($C113,'Growth rate'!$B$3:$T$93,7,FALSE)*VLOOKUP($E113,BY_COM_Demand_Drivers!$A$5:$I$100,7,FALSE)</f>
        <v>593.94884331292189</v>
      </c>
      <c r="K113" s="16">
        <f>VLOOKUP($C113,'Growth rate'!$B$3:$T$93,7,FALSE)*VLOOKUP($E113,BY_COM_Demand_Drivers!$A$5:$I$100,8,FALSE)</f>
        <v>0</v>
      </c>
      <c r="L113" s="16">
        <f>VLOOKUP($C113,'Growth rate'!$B$3:$T$93,7,FALSE)*VLOOKUP($E113,BY_COM_Demand_Drivers!$A$5:$I$100,9,FALSE)</f>
        <v>0</v>
      </c>
      <c r="M113" s="49">
        <f t="shared" si="9"/>
        <v>0.64999999999999991</v>
      </c>
    </row>
    <row r="114" spans="2:13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 t="shared" si="5"/>
        <v>382.96597974576497</v>
      </c>
      <c r="G114" s="16">
        <f t="shared" si="6"/>
        <v>0</v>
      </c>
      <c r="H114" s="16">
        <f t="shared" si="7"/>
        <v>0</v>
      </c>
      <c r="J114" s="16">
        <f>VLOOKUP($C114,'Growth rate'!$B$3:$T$93,7,FALSE)*VLOOKUP($E114,BY_COM_Demand_Drivers!$A$5:$I$100,7,FALSE)</f>
        <v>600.73094862080779</v>
      </c>
      <c r="K114" s="16">
        <f>VLOOKUP($C114,'Growth rate'!$B$3:$T$93,7,FALSE)*VLOOKUP($E114,BY_COM_Demand_Drivers!$A$5:$I$100,8,FALSE)</f>
        <v>0</v>
      </c>
      <c r="L114" s="16">
        <f>VLOOKUP($C114,'Growth rate'!$B$3:$T$93,7,FALSE)*VLOOKUP($E114,BY_COM_Demand_Drivers!$A$5:$I$100,9,FALSE)</f>
        <v>0</v>
      </c>
      <c r="M114" s="49">
        <f t="shared" si="9"/>
        <v>0.63749999999999996</v>
      </c>
    </row>
    <row r="115" spans="2:13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 t="shared" si="5"/>
        <v>379.69565870543363</v>
      </c>
      <c r="G115" s="16">
        <f t="shared" si="6"/>
        <v>0</v>
      </c>
      <c r="H115" s="16">
        <f t="shared" si="7"/>
        <v>0</v>
      </c>
      <c r="J115" s="16">
        <f>VLOOKUP($C115,'Growth rate'!$B$3:$T$93,7,FALSE)*VLOOKUP($E115,BY_COM_Demand_Drivers!$A$5:$I$100,7,FALSE)</f>
        <v>607.51305392869381</v>
      </c>
      <c r="K115" s="16">
        <f>VLOOKUP($C115,'Growth rate'!$B$3:$T$93,7,FALSE)*VLOOKUP($E115,BY_COM_Demand_Drivers!$A$5:$I$100,8,FALSE)</f>
        <v>0</v>
      </c>
      <c r="L115" s="16">
        <f>VLOOKUP($C115,'Growth rate'!$B$3:$T$93,7,FALSE)*VLOOKUP($E115,BY_COM_Demand_Drivers!$A$5:$I$100,9,FALSE)</f>
        <v>0</v>
      </c>
      <c r="M115" s="49">
        <f t="shared" si="9"/>
        <v>0.625</v>
      </c>
    </row>
    <row r="116" spans="2:13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 t="shared" si="5"/>
        <v>376.25578503240507</v>
      </c>
      <c r="G116" s="16">
        <f t="shared" si="6"/>
        <v>0</v>
      </c>
      <c r="H116" s="16">
        <f t="shared" si="7"/>
        <v>0</v>
      </c>
      <c r="J116" s="16">
        <f>VLOOKUP($C116,'Growth rate'!$B$3:$T$93,7,FALSE)*VLOOKUP($E116,BY_COM_Demand_Drivers!$A$5:$I$100,7,FALSE)</f>
        <v>614.29515923657982</v>
      </c>
      <c r="K116" s="16">
        <f>VLOOKUP($C116,'Growth rate'!$B$3:$T$93,7,FALSE)*VLOOKUP($E116,BY_COM_Demand_Drivers!$A$5:$I$100,8,FALSE)</f>
        <v>0</v>
      </c>
      <c r="L116" s="16">
        <f>VLOOKUP($C116,'Growth rate'!$B$3:$T$93,7,FALSE)*VLOOKUP($E116,BY_COM_Demand_Drivers!$A$5:$I$100,9,FALSE)</f>
        <v>0</v>
      </c>
      <c r="M116" s="49">
        <f t="shared" si="9"/>
        <v>0.61249999999999993</v>
      </c>
    </row>
    <row r="117" spans="2:13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 t="shared" si="5"/>
        <v>372.64635872667947</v>
      </c>
      <c r="G117" s="16">
        <f t="shared" si="6"/>
        <v>0</v>
      </c>
      <c r="H117" s="16">
        <f t="shared" si="7"/>
        <v>0</v>
      </c>
      <c r="J117" s="16">
        <f>VLOOKUP($C117,'Growth rate'!$B$3:$T$93,7,FALSE)*VLOOKUP($E117,BY_COM_Demand_Drivers!$A$5:$I$100,7,FALSE)</f>
        <v>621.07726454446583</v>
      </c>
      <c r="K117" s="16">
        <f>VLOOKUP($C117,'Growth rate'!$B$3:$T$93,7,FALSE)*VLOOKUP($E117,BY_COM_Demand_Drivers!$A$5:$I$100,8,FALSE)</f>
        <v>0</v>
      </c>
      <c r="L117" s="16">
        <f>VLOOKUP($C117,'Growth rate'!$B$3:$T$93,7,FALSE)*VLOOKUP($E117,BY_COM_Demand_Drivers!$A$5:$I$100,9,FALSE)</f>
        <v>0</v>
      </c>
      <c r="M117" s="49">
        <f t="shared" si="9"/>
        <v>0.6</v>
      </c>
    </row>
    <row r="118" spans="2:13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 t="shared" si="5"/>
        <v>378.6087004663064</v>
      </c>
      <c r="G118" s="16">
        <f t="shared" si="6"/>
        <v>0</v>
      </c>
      <c r="H118" s="16">
        <f t="shared" si="7"/>
        <v>0</v>
      </c>
      <c r="J118" s="16">
        <f>VLOOKUP($C118,'Growth rate'!$B$3:$T$93,7,FALSE)*VLOOKUP($E118,BY_COM_Demand_Drivers!$A$5:$I$100,7,FALSE)</f>
        <v>631.01450077717732</v>
      </c>
      <c r="K118" s="16">
        <f>VLOOKUP($C118,'Growth rate'!$B$3:$T$93,7,FALSE)*VLOOKUP($E118,BY_COM_Demand_Drivers!$A$5:$I$100,8,FALSE)</f>
        <v>0</v>
      </c>
      <c r="L118" s="16">
        <f>VLOOKUP($C118,'Growth rate'!$B$3:$T$93,7,FALSE)*VLOOKUP($E118,BY_COM_Demand_Drivers!$A$5:$I$100,9,FALSE)</f>
        <v>0</v>
      </c>
      <c r="M118" s="49">
        <f t="shared" si="9"/>
        <v>0.6</v>
      </c>
    </row>
    <row r="119" spans="2:13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 t="shared" si="5"/>
        <v>384.66643967376729</v>
      </c>
      <c r="G119" s="16">
        <f t="shared" si="6"/>
        <v>0</v>
      </c>
      <c r="H119" s="16">
        <f t="shared" si="7"/>
        <v>0</v>
      </c>
      <c r="J119" s="16">
        <f>VLOOKUP($C119,'Growth rate'!$B$3:$T$93,7,FALSE)*VLOOKUP($E119,BY_COM_Demand_Drivers!$A$5:$I$100,7,FALSE)</f>
        <v>641.11073278961214</v>
      </c>
      <c r="K119" s="16">
        <f>VLOOKUP($C119,'Growth rate'!$B$3:$T$93,7,FALSE)*VLOOKUP($E119,BY_COM_Demand_Drivers!$A$5:$I$100,8,FALSE)</f>
        <v>0</v>
      </c>
      <c r="L119" s="16">
        <f>VLOOKUP($C119,'Growth rate'!$B$3:$T$93,7,FALSE)*VLOOKUP($E119,BY_COM_Demand_Drivers!$A$5:$I$100,9,FALSE)</f>
        <v>0</v>
      </c>
      <c r="M119" s="49">
        <f t="shared" si="9"/>
        <v>0.6</v>
      </c>
    </row>
    <row r="120" spans="2:13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 t="shared" si="5"/>
        <v>390.82110270854758</v>
      </c>
      <c r="G120" s="16">
        <f t="shared" si="6"/>
        <v>0</v>
      </c>
      <c r="H120" s="16">
        <f t="shared" si="7"/>
        <v>0</v>
      </c>
      <c r="J120" s="16">
        <f>VLOOKUP($C120,'Growth rate'!$B$3:$T$93,7,FALSE)*VLOOKUP($E120,BY_COM_Demand_Drivers!$A$5:$I$100,7,FALSE)</f>
        <v>651.36850451424596</v>
      </c>
      <c r="K120" s="16">
        <f>VLOOKUP($C120,'Growth rate'!$B$3:$T$93,7,FALSE)*VLOOKUP($E120,BY_COM_Demand_Drivers!$A$5:$I$100,8,FALSE)</f>
        <v>0</v>
      </c>
      <c r="L120" s="16">
        <f>VLOOKUP($C120,'Growth rate'!$B$3:$T$93,7,FALSE)*VLOOKUP($E120,BY_COM_Demand_Drivers!$A$5:$I$100,9,FALSE)</f>
        <v>0</v>
      </c>
      <c r="M120" s="49">
        <f t="shared" si="9"/>
        <v>0.6</v>
      </c>
    </row>
    <row r="121" spans="2:13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 t="shared" si="5"/>
        <v>397.07424035188438</v>
      </c>
      <c r="G121" s="16">
        <f t="shared" si="6"/>
        <v>0</v>
      </c>
      <c r="H121" s="16">
        <f t="shared" si="7"/>
        <v>0</v>
      </c>
      <c r="J121" s="16">
        <f>VLOOKUP($C121,'Growth rate'!$B$3:$T$93,7,FALSE)*VLOOKUP($E121,BY_COM_Demand_Drivers!$A$5:$I$100,7,FALSE)</f>
        <v>661.79040058647399</v>
      </c>
      <c r="K121" s="16">
        <f>VLOOKUP($C121,'Growth rate'!$B$3:$T$93,7,FALSE)*VLOOKUP($E121,BY_COM_Demand_Drivers!$A$5:$I$100,8,FALSE)</f>
        <v>0</v>
      </c>
      <c r="L121" s="16">
        <f>VLOOKUP($C121,'Growth rate'!$B$3:$T$93,7,FALSE)*VLOOKUP($E121,BY_COM_Demand_Drivers!$A$5:$I$100,9,FALSE)</f>
        <v>0</v>
      </c>
      <c r="M121" s="49">
        <f t="shared" si="9"/>
        <v>0.6</v>
      </c>
    </row>
    <row r="122" spans="2:13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 t="shared" si="5"/>
        <v>403.42742819751442</v>
      </c>
      <c r="G122" s="16">
        <f t="shared" si="6"/>
        <v>0</v>
      </c>
      <c r="H122" s="16">
        <f t="shared" si="7"/>
        <v>0</v>
      </c>
      <c r="J122" s="16">
        <f>VLOOKUP($C122,'Growth rate'!$B$3:$T$93,7,FALSE)*VLOOKUP($E122,BY_COM_Demand_Drivers!$A$5:$I$100,7,FALSE)</f>
        <v>672.37904699585738</v>
      </c>
      <c r="K122" s="16">
        <f>VLOOKUP($C122,'Growth rate'!$B$3:$T$93,7,FALSE)*VLOOKUP($E122,BY_COM_Demand_Drivers!$A$5:$I$100,8,FALSE)</f>
        <v>0</v>
      </c>
      <c r="L122" s="16">
        <f>VLOOKUP($C122,'Growth rate'!$B$3:$T$93,7,FALSE)*VLOOKUP($E122,BY_COM_Demand_Drivers!$A$5:$I$100,9,FALSE)</f>
        <v>0</v>
      </c>
      <c r="M122" s="49">
        <f t="shared" si="9"/>
        <v>0.6</v>
      </c>
    </row>
    <row r="123" spans="2:13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 t="shared" si="5"/>
        <v>409.88226704867463</v>
      </c>
      <c r="G123" s="16">
        <f t="shared" si="6"/>
        <v>0</v>
      </c>
      <c r="H123" s="16">
        <f t="shared" si="7"/>
        <v>0</v>
      </c>
      <c r="J123" s="16">
        <f>VLOOKUP($C123,'Growth rate'!$B$3:$T$93,7,FALSE)*VLOOKUP($E123,BY_COM_Demand_Drivers!$A$5:$I$100,7,FALSE)</f>
        <v>683.1371117477911</v>
      </c>
      <c r="K123" s="16">
        <f>VLOOKUP($C123,'Growth rate'!$B$3:$T$93,7,FALSE)*VLOOKUP($E123,BY_COM_Demand_Drivers!$A$5:$I$100,8,FALSE)</f>
        <v>0</v>
      </c>
      <c r="L123" s="16">
        <f>VLOOKUP($C123,'Growth rate'!$B$3:$T$93,7,FALSE)*VLOOKUP($E123,BY_COM_Demand_Drivers!$A$5:$I$100,9,FALSE)</f>
        <v>0</v>
      </c>
      <c r="M123" s="49">
        <f t="shared" si="9"/>
        <v>0.6</v>
      </c>
    </row>
    <row r="124" spans="2:13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 t="shared" si="5"/>
        <v>416.44038332145351</v>
      </c>
      <c r="G124" s="16">
        <f t="shared" si="6"/>
        <v>0</v>
      </c>
      <c r="H124" s="16">
        <f t="shared" si="7"/>
        <v>0</v>
      </c>
      <c r="J124" s="16">
        <f>VLOOKUP($C124,'Growth rate'!$B$3:$T$93,7,FALSE)*VLOOKUP($E124,BY_COM_Demand_Drivers!$A$5:$I$100,7,FALSE)</f>
        <v>694.06730553575585</v>
      </c>
      <c r="K124" s="16">
        <f>VLOOKUP($C124,'Growth rate'!$B$3:$T$93,7,FALSE)*VLOOKUP($E124,BY_COM_Demand_Drivers!$A$5:$I$100,8,FALSE)</f>
        <v>0</v>
      </c>
      <c r="L124" s="16">
        <f>VLOOKUP($C124,'Growth rate'!$B$3:$T$93,7,FALSE)*VLOOKUP($E124,BY_COM_Demand_Drivers!$A$5:$I$100,9,FALSE)</f>
        <v>0</v>
      </c>
      <c r="M124" s="49">
        <f t="shared" si="9"/>
        <v>0.6</v>
      </c>
    </row>
    <row r="125" spans="2:13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 t="shared" si="5"/>
        <v>423.10342945459678</v>
      </c>
      <c r="G125" s="16">
        <f t="shared" si="6"/>
        <v>0</v>
      </c>
      <c r="H125" s="16">
        <f t="shared" si="7"/>
        <v>0</v>
      </c>
      <c r="J125" s="16">
        <f>VLOOKUP($C125,'Growth rate'!$B$3:$T$93,7,FALSE)*VLOOKUP($E125,BY_COM_Demand_Drivers!$A$5:$I$100,7,FALSE)</f>
        <v>705.17238242432802</v>
      </c>
      <c r="K125" s="16">
        <f>VLOOKUP($C125,'Growth rate'!$B$3:$T$93,7,FALSE)*VLOOKUP($E125,BY_COM_Demand_Drivers!$A$5:$I$100,8,FALSE)</f>
        <v>0</v>
      </c>
      <c r="L125" s="16">
        <f>VLOOKUP($C125,'Growth rate'!$B$3:$T$93,7,FALSE)*VLOOKUP($E125,BY_COM_Demand_Drivers!$A$5:$I$100,9,FALSE)</f>
        <v>0</v>
      </c>
      <c r="M125" s="49">
        <f t="shared" si="9"/>
        <v>0.6</v>
      </c>
    </row>
    <row r="126" spans="2:13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 t="shared" si="5"/>
        <v>429.87308432587031</v>
      </c>
      <c r="G126" s="16">
        <f t="shared" si="6"/>
        <v>0</v>
      </c>
      <c r="H126" s="16">
        <f t="shared" si="7"/>
        <v>0</v>
      </c>
      <c r="J126" s="16">
        <f>VLOOKUP($C126,'Growth rate'!$B$3:$T$93,7,FALSE)*VLOOKUP($E126,BY_COM_Demand_Drivers!$A$5:$I$100,7,FALSE)</f>
        <v>716.45514054311718</v>
      </c>
      <c r="K126" s="16">
        <f>VLOOKUP($C126,'Growth rate'!$B$3:$T$93,7,FALSE)*VLOOKUP($E126,BY_COM_Demand_Drivers!$A$5:$I$100,8,FALSE)</f>
        <v>0</v>
      </c>
      <c r="L126" s="16">
        <f>VLOOKUP($C126,'Growth rate'!$B$3:$T$93,7,FALSE)*VLOOKUP($E126,BY_COM_Demand_Drivers!$A$5:$I$100,9,FALSE)</f>
        <v>0</v>
      </c>
      <c r="M126" s="49">
        <f t="shared" si="9"/>
        <v>0.6</v>
      </c>
    </row>
    <row r="127" spans="2:13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 t="shared" si="5"/>
        <v>436.75105367508422</v>
      </c>
      <c r="G127" s="16">
        <f t="shared" si="6"/>
        <v>0</v>
      </c>
      <c r="H127" s="16">
        <f t="shared" si="7"/>
        <v>0</v>
      </c>
      <c r="J127" s="16">
        <f>VLOOKUP($C127,'Growth rate'!$B$3:$T$93,7,FALSE)*VLOOKUP($E127,BY_COM_Demand_Drivers!$A$5:$I$100,7,FALSE)</f>
        <v>727.91842279180707</v>
      </c>
      <c r="K127" s="16">
        <f>VLOOKUP($C127,'Growth rate'!$B$3:$T$93,7,FALSE)*VLOOKUP($E127,BY_COM_Demand_Drivers!$A$5:$I$100,8,FALSE)</f>
        <v>0</v>
      </c>
      <c r="L127" s="16">
        <f>VLOOKUP($C127,'Growth rate'!$B$3:$T$93,7,FALSE)*VLOOKUP($E127,BY_COM_Demand_Drivers!$A$5:$I$100,9,FALSE)</f>
        <v>0</v>
      </c>
      <c r="M127" s="49">
        <f t="shared" si="9"/>
        <v>0.6</v>
      </c>
    </row>
    <row r="128" spans="2:13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 t="shared" si="5"/>
        <v>443.73907053388558</v>
      </c>
      <c r="G128" s="16">
        <f t="shared" si="6"/>
        <v>0</v>
      </c>
      <c r="H128" s="16">
        <f t="shared" si="7"/>
        <v>0</v>
      </c>
      <c r="J128" s="16">
        <f>VLOOKUP($C128,'Growth rate'!$B$3:$T$93,7,FALSE)*VLOOKUP($E128,BY_COM_Demand_Drivers!$A$5:$I$100,7,FALSE)</f>
        <v>739.56511755647603</v>
      </c>
      <c r="K128" s="16">
        <f>VLOOKUP($C128,'Growth rate'!$B$3:$T$93,7,FALSE)*VLOOKUP($E128,BY_COM_Demand_Drivers!$A$5:$I$100,8,FALSE)</f>
        <v>0</v>
      </c>
      <c r="L128" s="16">
        <f>VLOOKUP($C128,'Growth rate'!$B$3:$T$93,7,FALSE)*VLOOKUP($E128,BY_COM_Demand_Drivers!$A$5:$I$100,9,FALSE)</f>
        <v>0</v>
      </c>
      <c r="M128" s="49">
        <f t="shared" si="9"/>
        <v>0.6</v>
      </c>
    </row>
    <row r="129" spans="2:13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 t="shared" si="5"/>
        <v>450.83889566242777</v>
      </c>
      <c r="G129" s="16">
        <f t="shared" si="6"/>
        <v>0</v>
      </c>
      <c r="H129" s="16">
        <f t="shared" si="7"/>
        <v>0</v>
      </c>
      <c r="J129" s="16">
        <f>VLOOKUP($C129,'Growth rate'!$B$3:$T$93,7,FALSE)*VLOOKUP($E129,BY_COM_Demand_Drivers!$A$5:$I$100,7,FALSE)</f>
        <v>751.3981594373796</v>
      </c>
      <c r="K129" s="16">
        <f>VLOOKUP($C129,'Growth rate'!$B$3:$T$93,7,FALSE)*VLOOKUP($E129,BY_COM_Demand_Drivers!$A$5:$I$100,8,FALSE)</f>
        <v>0</v>
      </c>
      <c r="L129" s="16">
        <f>VLOOKUP($C129,'Growth rate'!$B$3:$T$93,7,FALSE)*VLOOKUP($E129,BY_COM_Demand_Drivers!$A$5:$I$100,9,FALSE)</f>
        <v>0</v>
      </c>
      <c r="M129" s="49">
        <f t="shared" si="9"/>
        <v>0.6</v>
      </c>
    </row>
    <row r="130" spans="2:13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 t="shared" si="5"/>
        <v>458.05231799302663</v>
      </c>
      <c r="G130" s="16">
        <f t="shared" si="6"/>
        <v>0</v>
      </c>
      <c r="H130" s="16">
        <f t="shared" si="7"/>
        <v>0</v>
      </c>
      <c r="J130" s="16">
        <f>VLOOKUP($C130,'Growth rate'!$B$3:$T$93,7,FALSE)*VLOOKUP($E130,BY_COM_Demand_Drivers!$A$5:$I$100,7,FALSE)</f>
        <v>763.42052998837778</v>
      </c>
      <c r="K130" s="16">
        <f>VLOOKUP($C130,'Growth rate'!$B$3:$T$93,7,FALSE)*VLOOKUP($E130,BY_COM_Demand_Drivers!$A$5:$I$100,8,FALSE)</f>
        <v>0</v>
      </c>
      <c r="L130" s="16">
        <f>VLOOKUP($C130,'Growth rate'!$B$3:$T$93,7,FALSE)*VLOOKUP($E130,BY_COM_Demand_Drivers!$A$5:$I$100,9,FALSE)</f>
        <v>0</v>
      </c>
      <c r="M130" s="49">
        <f t="shared" si="9"/>
        <v>0.6</v>
      </c>
    </row>
    <row r="131" spans="2:13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 t="shared" si="5"/>
        <v>465.38115508091511</v>
      </c>
      <c r="G131" s="16">
        <f t="shared" si="6"/>
        <v>0</v>
      </c>
      <c r="H131" s="16">
        <f t="shared" si="7"/>
        <v>0</v>
      </c>
      <c r="J131" s="16">
        <f>VLOOKUP($C131,'Growth rate'!$B$3:$T$93,7,FALSE)*VLOOKUP($E131,BY_COM_Demand_Drivers!$A$5:$I$100,7,FALSE)</f>
        <v>775.63525846819186</v>
      </c>
      <c r="K131" s="16">
        <f>VLOOKUP($C131,'Growth rate'!$B$3:$T$93,7,FALSE)*VLOOKUP($E131,BY_COM_Demand_Drivers!$A$5:$I$100,8,FALSE)</f>
        <v>0</v>
      </c>
      <c r="L131" s="16">
        <f>VLOOKUP($C131,'Growth rate'!$B$3:$T$93,7,FALSE)*VLOOKUP($E131,BY_COM_Demand_Drivers!$A$5:$I$100,9,FALSE)</f>
        <v>0</v>
      </c>
      <c r="M131" s="49">
        <f t="shared" si="9"/>
        <v>0.6</v>
      </c>
    </row>
    <row r="132" spans="2:13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 t="shared" si="5"/>
        <v>472.82725356220976</v>
      </c>
      <c r="G132" s="16">
        <f t="shared" si="6"/>
        <v>0</v>
      </c>
      <c r="H132" s="16">
        <f t="shared" si="7"/>
        <v>0</v>
      </c>
      <c r="J132" s="16">
        <f>VLOOKUP($C132,'Growth rate'!$B$3:$T$93,7,FALSE)*VLOOKUP($E132,BY_COM_Demand_Drivers!$A$5:$I$100,7,FALSE)</f>
        <v>788.04542260368294</v>
      </c>
      <c r="K132" s="16">
        <f>VLOOKUP($C132,'Growth rate'!$B$3:$T$93,7,FALSE)*VLOOKUP($E132,BY_COM_Demand_Drivers!$A$5:$I$100,8,FALSE)</f>
        <v>0</v>
      </c>
      <c r="L132" s="16">
        <f>VLOOKUP($C132,'Growth rate'!$B$3:$T$93,7,FALSE)*VLOOKUP($E132,BY_COM_Demand_Drivers!$A$5:$I$100,9,FALSE)</f>
        <v>0</v>
      </c>
      <c r="M132" s="49">
        <f t="shared" si="9"/>
        <v>0.6</v>
      </c>
    </row>
    <row r="133" spans="2:13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 t="shared" ref="F133:F196" si="10">J133*$M133</f>
        <v>480.39248961920509</v>
      </c>
      <c r="G133" s="16">
        <f t="shared" ref="G133:G196" si="11">K133*$M133</f>
        <v>0</v>
      </c>
      <c r="H133" s="16">
        <f t="shared" ref="H133:H196" si="12">L133*$M133</f>
        <v>0</v>
      </c>
      <c r="J133" s="16">
        <f>VLOOKUP($C133,'Growth rate'!$B$3:$T$93,7,FALSE)*VLOOKUP($E133,BY_COM_Demand_Drivers!$A$5:$I$100,7,FALSE)</f>
        <v>800.65414936534182</v>
      </c>
      <c r="K133" s="16">
        <f>VLOOKUP($C133,'Growth rate'!$B$3:$T$93,7,FALSE)*VLOOKUP($E133,BY_COM_Demand_Drivers!$A$5:$I$100,8,FALSE)</f>
        <v>0</v>
      </c>
      <c r="L133" s="16">
        <f>VLOOKUP($C133,'Growth rate'!$B$3:$T$93,7,FALSE)*VLOOKUP($E133,BY_COM_Demand_Drivers!$A$5:$I$100,9,FALSE)</f>
        <v>0</v>
      </c>
      <c r="M133" s="49">
        <f t="shared" si="9"/>
        <v>0.6</v>
      </c>
    </row>
    <row r="134" spans="2:13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 t="shared" si="10"/>
        <v>488.07876945311244</v>
      </c>
      <c r="G134" s="16">
        <f t="shared" si="11"/>
        <v>0</v>
      </c>
      <c r="H134" s="16">
        <f t="shared" si="12"/>
        <v>0</v>
      </c>
      <c r="J134" s="16">
        <f>VLOOKUP($C134,'Growth rate'!$B$3:$T$93,7,FALSE)*VLOOKUP($E134,BY_COM_Demand_Drivers!$A$5:$I$100,7,FALSE)</f>
        <v>813.46461575518742</v>
      </c>
      <c r="K134" s="16">
        <f>VLOOKUP($C134,'Growth rate'!$B$3:$T$93,7,FALSE)*VLOOKUP($E134,BY_COM_Demand_Drivers!$A$5:$I$100,8,FALSE)</f>
        <v>0</v>
      </c>
      <c r="L134" s="16">
        <f>VLOOKUP($C134,'Growth rate'!$B$3:$T$93,7,FALSE)*VLOOKUP($E134,BY_COM_Demand_Drivers!$A$5:$I$100,9,FALSE)</f>
        <v>0</v>
      </c>
      <c r="M134" s="49">
        <f t="shared" si="9"/>
        <v>0.6</v>
      </c>
    </row>
    <row r="135" spans="2:13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 t="shared" si="10"/>
        <v>495.88802976436222</v>
      </c>
      <c r="G135" s="16">
        <f t="shared" si="11"/>
        <v>0</v>
      </c>
      <c r="H135" s="16">
        <f t="shared" si="12"/>
        <v>0</v>
      </c>
      <c r="J135" s="16">
        <f>VLOOKUP($C135,'Growth rate'!$B$3:$T$93,7,FALSE)*VLOOKUP($E135,BY_COM_Demand_Drivers!$A$5:$I$100,7,FALSE)</f>
        <v>826.48004960727042</v>
      </c>
      <c r="K135" s="16">
        <f>VLOOKUP($C135,'Growth rate'!$B$3:$T$93,7,FALSE)*VLOOKUP($E135,BY_COM_Demand_Drivers!$A$5:$I$100,8,FALSE)</f>
        <v>0</v>
      </c>
      <c r="L135" s="16">
        <f>VLOOKUP($C135,'Growth rate'!$B$3:$T$93,7,FALSE)*VLOOKUP($E135,BY_COM_Demand_Drivers!$A$5:$I$100,9,FALSE)</f>
        <v>0</v>
      </c>
      <c r="M135" s="49">
        <f t="shared" si="9"/>
        <v>0.6</v>
      </c>
    </row>
    <row r="136" spans="2:13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 t="shared" si="10"/>
        <v>503.82223824059196</v>
      </c>
      <c r="G136" s="16">
        <f t="shared" si="11"/>
        <v>0</v>
      </c>
      <c r="H136" s="16">
        <f t="shared" si="12"/>
        <v>0</v>
      </c>
      <c r="J136" s="16">
        <f>VLOOKUP($C136,'Growth rate'!$B$3:$T$93,7,FALSE)*VLOOKUP($E136,BY_COM_Demand_Drivers!$A$5:$I$100,7,FALSE)</f>
        <v>839.70373040098661</v>
      </c>
      <c r="K136" s="16">
        <f>VLOOKUP($C136,'Growth rate'!$B$3:$T$93,7,FALSE)*VLOOKUP($E136,BY_COM_Demand_Drivers!$A$5:$I$100,8,FALSE)</f>
        <v>0</v>
      </c>
      <c r="L136" s="16">
        <f>VLOOKUP($C136,'Growth rate'!$B$3:$T$93,7,FALSE)*VLOOKUP($E136,BY_COM_Demand_Drivers!$A$5:$I$100,9,FALSE)</f>
        <v>0</v>
      </c>
      <c r="M136" s="49">
        <f t="shared" si="9"/>
        <v>0.6</v>
      </c>
    </row>
    <row r="137" spans="2:13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 t="shared" si="10"/>
        <v>511.88339405244147</v>
      </c>
      <c r="G137" s="16">
        <f t="shared" si="11"/>
        <v>0</v>
      </c>
      <c r="H137" s="16">
        <f t="shared" si="12"/>
        <v>0</v>
      </c>
      <c r="J137" s="16">
        <f>VLOOKUP($C137,'Growth rate'!$B$3:$T$93,7,FALSE)*VLOOKUP($E137,BY_COM_Demand_Drivers!$A$5:$I$100,7,FALSE)</f>
        <v>853.13899008740248</v>
      </c>
      <c r="K137" s="16">
        <f>VLOOKUP($C137,'Growth rate'!$B$3:$T$93,7,FALSE)*VLOOKUP($E137,BY_COM_Demand_Drivers!$A$5:$I$100,8,FALSE)</f>
        <v>0</v>
      </c>
      <c r="L137" s="16">
        <f>VLOOKUP($C137,'Growth rate'!$B$3:$T$93,7,FALSE)*VLOOKUP($E137,BY_COM_Demand_Drivers!$A$5:$I$100,9,FALSE)</f>
        <v>0</v>
      </c>
      <c r="M137" s="49">
        <f t="shared" si="9"/>
        <v>0.6</v>
      </c>
    </row>
    <row r="138" spans="2:13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 t="shared" si="10"/>
        <v>520.07352835728057</v>
      </c>
      <c r="G138" s="16">
        <f t="shared" si="11"/>
        <v>0</v>
      </c>
      <c r="H138" s="16">
        <f t="shared" si="12"/>
        <v>0</v>
      </c>
      <c r="J138" s="16">
        <f>VLOOKUP($C138,'Growth rate'!$B$3:$T$93,7,FALSE)*VLOOKUP($E138,BY_COM_Demand_Drivers!$A$5:$I$100,7,FALSE)</f>
        <v>866.7892139288009</v>
      </c>
      <c r="K138" s="16">
        <f>VLOOKUP($C138,'Growth rate'!$B$3:$T$93,7,FALSE)*VLOOKUP($E138,BY_COM_Demand_Drivers!$A$5:$I$100,8,FALSE)</f>
        <v>0</v>
      </c>
      <c r="L138" s="16">
        <f>VLOOKUP($C138,'Growth rate'!$B$3:$T$93,7,FALSE)*VLOOKUP($E138,BY_COM_Demand_Drivers!$A$5:$I$100,9,FALSE)</f>
        <v>0</v>
      </c>
      <c r="M138" s="49">
        <f t="shared" si="9"/>
        <v>0.6</v>
      </c>
    </row>
    <row r="139" spans="2:13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 t="shared" si="10"/>
        <v>528.39470481099693</v>
      </c>
      <c r="G139" s="16">
        <f t="shared" si="11"/>
        <v>0</v>
      </c>
      <c r="H139" s="16">
        <f t="shared" si="12"/>
        <v>0</v>
      </c>
      <c r="J139" s="16">
        <f>VLOOKUP($C139,'Growth rate'!$B$3:$T$93,7,FALSE)*VLOOKUP($E139,BY_COM_Demand_Drivers!$A$5:$I$100,7,FALSE)</f>
        <v>880.65784135166166</v>
      </c>
      <c r="K139" s="16">
        <f>VLOOKUP($C139,'Growth rate'!$B$3:$T$93,7,FALSE)*VLOOKUP($E139,BY_COM_Demand_Drivers!$A$5:$I$100,8,FALSE)</f>
        <v>0</v>
      </c>
      <c r="L139" s="16">
        <f>VLOOKUP($C139,'Growth rate'!$B$3:$T$93,7,FALSE)*VLOOKUP($E139,BY_COM_Demand_Drivers!$A$5:$I$100,9,FALSE)</f>
        <v>0</v>
      </c>
      <c r="M139" s="49">
        <f t="shared" si="9"/>
        <v>0.6</v>
      </c>
    </row>
    <row r="140" spans="2:13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 t="shared" si="10"/>
        <v>536.84902008797303</v>
      </c>
      <c r="G140" s="16">
        <f t="shared" si="11"/>
        <v>0</v>
      </c>
      <c r="H140" s="16">
        <f t="shared" si="12"/>
        <v>0</v>
      </c>
      <c r="J140" s="16">
        <f>VLOOKUP($C140,'Growth rate'!$B$3:$T$93,7,FALSE)*VLOOKUP($E140,BY_COM_Demand_Drivers!$A$5:$I$100,7,FALSE)</f>
        <v>894.74836681328838</v>
      </c>
      <c r="K140" s="16">
        <f>VLOOKUP($C140,'Growth rate'!$B$3:$T$93,7,FALSE)*VLOOKUP($E140,BY_COM_Demand_Drivers!$A$5:$I$100,8,FALSE)</f>
        <v>0</v>
      </c>
      <c r="L140" s="16">
        <f>VLOOKUP($C140,'Growth rate'!$B$3:$T$93,7,FALSE)*VLOOKUP($E140,BY_COM_Demand_Drivers!$A$5:$I$100,9,FALSE)</f>
        <v>0</v>
      </c>
      <c r="M140" s="49">
        <f t="shared" si="9"/>
        <v>0.6</v>
      </c>
    </row>
    <row r="141" spans="2:13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 t="shared" si="10"/>
        <v>545.43860440938056</v>
      </c>
      <c r="G141" s="16">
        <f t="shared" si="11"/>
        <v>0</v>
      </c>
      <c r="H141" s="16">
        <f t="shared" si="12"/>
        <v>0</v>
      </c>
      <c r="J141" s="16">
        <f>VLOOKUP($C141,'Growth rate'!$B$3:$T$93,7,FALSE)*VLOOKUP($E141,BY_COM_Demand_Drivers!$A$5:$I$100,7,FALSE)</f>
        <v>909.06434068230089</v>
      </c>
      <c r="K141" s="16">
        <f>VLOOKUP($C141,'Growth rate'!$B$3:$T$93,7,FALSE)*VLOOKUP($E141,BY_COM_Demand_Drivers!$A$5:$I$100,8,FALSE)</f>
        <v>0</v>
      </c>
      <c r="L141" s="16">
        <f>VLOOKUP($C141,'Growth rate'!$B$3:$T$93,7,FALSE)*VLOOKUP($E141,BY_COM_Demand_Drivers!$A$5:$I$100,9,FALSE)</f>
        <v>0</v>
      </c>
      <c r="M141" s="49">
        <f t="shared" si="9"/>
        <v>0.6</v>
      </c>
    </row>
    <row r="142" spans="2:13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 t="shared" si="10"/>
        <v>554.16562207993047</v>
      </c>
      <c r="G142" s="16">
        <f t="shared" si="11"/>
        <v>0</v>
      </c>
      <c r="H142" s="16">
        <f t="shared" si="12"/>
        <v>0</v>
      </c>
      <c r="J142" s="16">
        <f>VLOOKUP($C142,'Growth rate'!$B$3:$T$93,7,FALSE)*VLOOKUP($E142,BY_COM_Demand_Drivers!$A$5:$I$100,7,FALSE)</f>
        <v>923.60937013321745</v>
      </c>
      <c r="K142" s="16">
        <f>VLOOKUP($C142,'Growth rate'!$B$3:$T$93,7,FALSE)*VLOOKUP($E142,BY_COM_Demand_Drivers!$A$5:$I$100,8,FALSE)</f>
        <v>0</v>
      </c>
      <c r="L142" s="16">
        <f>VLOOKUP($C142,'Growth rate'!$B$3:$T$93,7,FALSE)*VLOOKUP($E142,BY_COM_Demand_Drivers!$A$5:$I$100,9,FALSE)</f>
        <v>0</v>
      </c>
      <c r="M142" s="49">
        <f t="shared" si="9"/>
        <v>0.6</v>
      </c>
    </row>
    <row r="143" spans="2:13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 t="shared" si="10"/>
        <v>563.03227203320944</v>
      </c>
      <c r="G143" s="16">
        <f t="shared" si="11"/>
        <v>0</v>
      </c>
      <c r="H143" s="16">
        <f t="shared" si="12"/>
        <v>0</v>
      </c>
      <c r="J143" s="16">
        <f>VLOOKUP($C143,'Growth rate'!$B$3:$T$93,7,FALSE)*VLOOKUP($E143,BY_COM_Demand_Drivers!$A$5:$I$100,7,FALSE)</f>
        <v>938.3871200553491</v>
      </c>
      <c r="K143" s="16">
        <f>VLOOKUP($C143,'Growth rate'!$B$3:$T$93,7,FALSE)*VLOOKUP($E143,BY_COM_Demand_Drivers!$A$5:$I$100,8,FALSE)</f>
        <v>0</v>
      </c>
      <c r="L143" s="16">
        <f>VLOOKUP($C143,'Growth rate'!$B$3:$T$93,7,FALSE)*VLOOKUP($E143,BY_COM_Demand_Drivers!$A$5:$I$100,9,FALSE)</f>
        <v>0</v>
      </c>
      <c r="M143" s="49">
        <f t="shared" si="9"/>
        <v>0.6</v>
      </c>
    </row>
    <row r="144" spans="2:13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 t="shared" si="10"/>
        <v>572.04078838574071</v>
      </c>
      <c r="G144" s="16">
        <f t="shared" si="11"/>
        <v>0</v>
      </c>
      <c r="H144" s="16">
        <f t="shared" si="12"/>
        <v>0</v>
      </c>
      <c r="J144" s="16">
        <f>VLOOKUP($C144,'Growth rate'!$B$3:$T$93,7,FALSE)*VLOOKUP($E144,BY_COM_Demand_Drivers!$A$5:$I$100,7,FALSE)</f>
        <v>953.40131397623452</v>
      </c>
      <c r="K144" s="16">
        <f>VLOOKUP($C144,'Growth rate'!$B$3:$T$93,7,FALSE)*VLOOKUP($E144,BY_COM_Demand_Drivers!$A$5:$I$100,8,FALSE)</f>
        <v>0</v>
      </c>
      <c r="L144" s="16">
        <f>VLOOKUP($C144,'Growth rate'!$B$3:$T$93,7,FALSE)*VLOOKUP($E144,BY_COM_Demand_Drivers!$A$5:$I$100,9,FALSE)</f>
        <v>0</v>
      </c>
      <c r="M144" s="49">
        <f t="shared" si="9"/>
        <v>0.6</v>
      </c>
    </row>
    <row r="145" spans="2:13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 t="shared" si="10"/>
        <v>581.1934409999127</v>
      </c>
      <c r="G145" s="16">
        <f t="shared" si="11"/>
        <v>0</v>
      </c>
      <c r="H145" s="16">
        <f t="shared" si="12"/>
        <v>0</v>
      </c>
      <c r="J145" s="16">
        <f>VLOOKUP($C145,'Growth rate'!$B$3:$T$93,7,FALSE)*VLOOKUP($E145,BY_COM_Demand_Drivers!$A$5:$I$100,7,FALSE)</f>
        <v>968.65573499985453</v>
      </c>
      <c r="K145" s="16">
        <f>VLOOKUP($C145,'Growth rate'!$B$3:$T$93,7,FALSE)*VLOOKUP($E145,BY_COM_Demand_Drivers!$A$5:$I$100,8,FALSE)</f>
        <v>0</v>
      </c>
      <c r="L145" s="16">
        <f>VLOOKUP($C145,'Growth rate'!$B$3:$T$93,7,FALSE)*VLOOKUP($E145,BY_COM_Demand_Drivers!$A$5:$I$100,9,FALSE)</f>
        <v>0</v>
      </c>
      <c r="M145" s="49">
        <f t="shared" si="9"/>
        <v>0.6</v>
      </c>
    </row>
    <row r="146" spans="2:13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 t="shared" si="10"/>
        <v>590.49253605591127</v>
      </c>
      <c r="G146" s="16">
        <f t="shared" si="11"/>
        <v>0</v>
      </c>
      <c r="H146" s="16">
        <f t="shared" si="12"/>
        <v>0</v>
      </c>
      <c r="J146" s="16">
        <f>VLOOKUP($C146,'Growth rate'!$B$3:$T$93,7,FALSE)*VLOOKUP($E146,BY_COM_Demand_Drivers!$A$5:$I$100,7,FALSE)</f>
        <v>984.15422675985224</v>
      </c>
      <c r="K146" s="16">
        <f>VLOOKUP($C146,'Growth rate'!$B$3:$T$93,7,FALSE)*VLOOKUP($E146,BY_COM_Demand_Drivers!$A$5:$I$100,8,FALSE)</f>
        <v>0</v>
      </c>
      <c r="L146" s="16">
        <f>VLOOKUP($C146,'Growth rate'!$B$3:$T$93,7,FALSE)*VLOOKUP($E146,BY_COM_Demand_Drivers!$A$5:$I$100,9,FALSE)</f>
        <v>0</v>
      </c>
      <c r="M146" s="49">
        <f t="shared" si="9"/>
        <v>0.6</v>
      </c>
    </row>
    <row r="147" spans="2:13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 t="shared" si="10"/>
        <v>599.94041663280598</v>
      </c>
      <c r="G147" s="16">
        <f t="shared" si="11"/>
        <v>0</v>
      </c>
      <c r="H147" s="16">
        <f t="shared" si="12"/>
        <v>0</v>
      </c>
      <c r="J147" s="16">
        <f>VLOOKUP($C147,'Growth rate'!$B$3:$T$93,7,FALSE)*VLOOKUP($E147,BY_COM_Demand_Drivers!$A$5:$I$100,7,FALSE)</f>
        <v>999.90069438800992</v>
      </c>
      <c r="K147" s="16">
        <f>VLOOKUP($C147,'Growth rate'!$B$3:$T$93,7,FALSE)*VLOOKUP($E147,BY_COM_Demand_Drivers!$A$5:$I$100,8,FALSE)</f>
        <v>0</v>
      </c>
      <c r="L147" s="16">
        <f>VLOOKUP($C147,'Growth rate'!$B$3:$T$93,7,FALSE)*VLOOKUP($E147,BY_COM_Demand_Drivers!$A$5:$I$100,9,FALSE)</f>
        <v>0</v>
      </c>
      <c r="M147" s="49">
        <f t="shared" si="9"/>
        <v>0.6</v>
      </c>
    </row>
    <row r="148" spans="2:13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 t="shared" si="10"/>
        <v>609.53946329893074</v>
      </c>
      <c r="G148" s="16">
        <f t="shared" si="11"/>
        <v>0</v>
      </c>
      <c r="H148" s="16">
        <f t="shared" si="12"/>
        <v>0</v>
      </c>
      <c r="J148" s="16">
        <f>VLOOKUP($C148,'Growth rate'!$B$3:$T$93,7,FALSE)*VLOOKUP($E148,BY_COM_Demand_Drivers!$A$5:$I$100,7,FALSE)</f>
        <v>1015.899105498218</v>
      </c>
      <c r="K148" s="16">
        <f>VLOOKUP($C148,'Growth rate'!$B$3:$T$93,7,FALSE)*VLOOKUP($E148,BY_COM_Demand_Drivers!$A$5:$I$100,8,FALSE)</f>
        <v>0</v>
      </c>
      <c r="L148" s="16">
        <f>VLOOKUP($C148,'Growth rate'!$B$3:$T$93,7,FALSE)*VLOOKUP($E148,BY_COM_Demand_Drivers!$A$5:$I$100,9,FALSE)</f>
        <v>0</v>
      </c>
      <c r="M148" s="49">
        <f t="shared" si="9"/>
        <v>0.6</v>
      </c>
    </row>
    <row r="149" spans="2:13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 t="shared" si="10"/>
        <v>619.29209471171384</v>
      </c>
      <c r="G149" s="16">
        <f t="shared" si="11"/>
        <v>0</v>
      </c>
      <c r="H149" s="16">
        <f t="shared" si="12"/>
        <v>0</v>
      </c>
      <c r="J149" s="16">
        <f>VLOOKUP($C149,'Growth rate'!$B$3:$T$93,7,FALSE)*VLOOKUP($E149,BY_COM_Demand_Drivers!$A$5:$I$100,7,FALSE)</f>
        <v>1032.1534911861897</v>
      </c>
      <c r="K149" s="16">
        <f>VLOOKUP($C149,'Growth rate'!$B$3:$T$93,7,FALSE)*VLOOKUP($E149,BY_COM_Demand_Drivers!$A$5:$I$100,8,FALSE)</f>
        <v>0</v>
      </c>
      <c r="L149" s="16">
        <f>VLOOKUP($C149,'Growth rate'!$B$3:$T$93,7,FALSE)*VLOOKUP($E149,BY_COM_Demand_Drivers!$A$5:$I$100,9,FALSE)</f>
        <v>0</v>
      </c>
      <c r="M149" s="49">
        <f t="shared" si="9"/>
        <v>0.6</v>
      </c>
    </row>
    <row r="150" spans="2:13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 t="shared" si="10"/>
        <v>629.20076822710109</v>
      </c>
      <c r="G150" s="16">
        <f t="shared" si="11"/>
        <v>0</v>
      </c>
      <c r="H150" s="16">
        <f t="shared" si="12"/>
        <v>0</v>
      </c>
      <c r="J150" s="16">
        <f>VLOOKUP($C150,'Growth rate'!$B$3:$T$93,7,FALSE)*VLOOKUP($E150,BY_COM_Demand_Drivers!$A$5:$I$100,7,FALSE)</f>
        <v>1048.6679470451686</v>
      </c>
      <c r="K150" s="16">
        <f>VLOOKUP($C150,'Growth rate'!$B$3:$T$93,7,FALSE)*VLOOKUP($E150,BY_COM_Demand_Drivers!$A$5:$I$100,8,FALSE)</f>
        <v>0</v>
      </c>
      <c r="L150" s="16">
        <f>VLOOKUP($C150,'Growth rate'!$B$3:$T$93,7,FALSE)*VLOOKUP($E150,BY_COM_Demand_Drivers!$A$5:$I$100,9,FALSE)</f>
        <v>0</v>
      </c>
      <c r="M150" s="49">
        <f t="shared" si="9"/>
        <v>0.6</v>
      </c>
    </row>
    <row r="151" spans="2:13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 t="shared" si="10"/>
        <v>639.26798051873482</v>
      </c>
      <c r="G151" s="16">
        <f t="shared" si="11"/>
        <v>0</v>
      </c>
      <c r="H151" s="16">
        <f t="shared" si="12"/>
        <v>0</v>
      </c>
      <c r="J151" s="16">
        <f>VLOOKUP($C151,'Growth rate'!$B$3:$T$93,7,FALSE)*VLOOKUP($E151,BY_COM_Demand_Drivers!$A$5:$I$100,7,FALSE)</f>
        <v>1065.4466341978914</v>
      </c>
      <c r="K151" s="16">
        <f>VLOOKUP($C151,'Growth rate'!$B$3:$T$93,7,FALSE)*VLOOKUP($E151,BY_COM_Demand_Drivers!$A$5:$I$100,8,FALSE)</f>
        <v>0</v>
      </c>
      <c r="L151" s="16">
        <f>VLOOKUP($C151,'Growth rate'!$B$3:$T$93,7,FALSE)*VLOOKUP($E151,BY_COM_Demand_Drivers!$A$5:$I$100,9,FALSE)</f>
        <v>0</v>
      </c>
      <c r="M151" s="49">
        <f t="shared" si="9"/>
        <v>0.6</v>
      </c>
    </row>
    <row r="152" spans="2:13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 t="shared" si="10"/>
        <v>649.49626820703463</v>
      </c>
      <c r="G152" s="16">
        <f t="shared" si="11"/>
        <v>0</v>
      </c>
      <c r="H152" s="16">
        <f t="shared" si="12"/>
        <v>0</v>
      </c>
      <c r="J152" s="16">
        <f>VLOOKUP($C152,'Growth rate'!$B$3:$T$93,7,FALSE)*VLOOKUP($E152,BY_COM_Demand_Drivers!$A$5:$I$100,7,FALSE)</f>
        <v>1082.4937803450578</v>
      </c>
      <c r="K152" s="16">
        <f>VLOOKUP($C152,'Growth rate'!$B$3:$T$93,7,FALSE)*VLOOKUP($E152,BY_COM_Demand_Drivers!$A$5:$I$100,8,FALSE)</f>
        <v>0</v>
      </c>
      <c r="L152" s="16">
        <f>VLOOKUP($C152,'Growth rate'!$B$3:$T$93,7,FALSE)*VLOOKUP($E152,BY_COM_Demand_Drivers!$A$5:$I$100,9,FALSE)</f>
        <v>0</v>
      </c>
      <c r="M152" s="49">
        <f t="shared" si="9"/>
        <v>0.6</v>
      </c>
    </row>
    <row r="153" spans="2:13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 t="shared" si="10"/>
        <v>659.88820849834724</v>
      </c>
      <c r="G153" s="16">
        <f t="shared" si="11"/>
        <v>0</v>
      </c>
      <c r="H153" s="16">
        <f t="shared" si="12"/>
        <v>0</v>
      </c>
      <c r="J153" s="16">
        <f>VLOOKUP($C153,'Growth rate'!$B$3:$T$93,7,FALSE)*VLOOKUP($E153,BY_COM_Demand_Drivers!$A$5:$I$100,7,FALSE)</f>
        <v>1099.8136808305787</v>
      </c>
      <c r="K153" s="16">
        <f>VLOOKUP($C153,'Growth rate'!$B$3:$T$93,7,FALSE)*VLOOKUP($E153,BY_COM_Demand_Drivers!$A$5:$I$100,8,FALSE)</f>
        <v>0</v>
      </c>
      <c r="L153" s="16">
        <f>VLOOKUP($C153,'Growth rate'!$B$3:$T$93,7,FALSE)*VLOOKUP($E153,BY_COM_Demand_Drivers!$A$5:$I$100,9,FALSE)</f>
        <v>0</v>
      </c>
      <c r="M153" s="49">
        <f t="shared" si="9"/>
        <v>0.6</v>
      </c>
    </row>
    <row r="154" spans="2:13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 t="shared" si="10"/>
        <v>670.44641983432075</v>
      </c>
      <c r="G154" s="16">
        <f t="shared" si="11"/>
        <v>0</v>
      </c>
      <c r="H154" s="16">
        <f t="shared" si="12"/>
        <v>0</v>
      </c>
      <c r="J154" s="16">
        <f>VLOOKUP($C154,'Growth rate'!$B$3:$T$93,7,FALSE)*VLOOKUP($E154,BY_COM_Demand_Drivers!$A$5:$I$100,7,FALSE)</f>
        <v>1117.410699723868</v>
      </c>
      <c r="K154" s="16">
        <f>VLOOKUP($C154,'Growth rate'!$B$3:$T$93,7,FALSE)*VLOOKUP($E154,BY_COM_Demand_Drivers!$A$5:$I$100,8,FALSE)</f>
        <v>0</v>
      </c>
      <c r="L154" s="16">
        <f>VLOOKUP($C154,'Growth rate'!$B$3:$T$93,7,FALSE)*VLOOKUP($E154,BY_COM_Demand_Drivers!$A$5:$I$100,9,FALSE)</f>
        <v>0</v>
      </c>
      <c r="M154" s="49">
        <f t="shared" si="9"/>
        <v>0.6</v>
      </c>
    </row>
    <row r="155" spans="2:13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 t="shared" si="10"/>
        <v>681.17356255166999</v>
      </c>
      <c r="G155" s="16">
        <f t="shared" si="11"/>
        <v>0</v>
      </c>
      <c r="H155" s="16">
        <f t="shared" si="12"/>
        <v>0</v>
      </c>
      <c r="J155" s="16">
        <f>VLOOKUP($C155,'Growth rate'!$B$3:$T$93,7,FALSE)*VLOOKUP($E155,BY_COM_Demand_Drivers!$A$5:$I$100,7,FALSE)</f>
        <v>1135.28927091945</v>
      </c>
      <c r="K155" s="16">
        <f>VLOOKUP($C155,'Growth rate'!$B$3:$T$93,7,FALSE)*VLOOKUP($E155,BY_COM_Demand_Drivers!$A$5:$I$100,8,FALSE)</f>
        <v>0</v>
      </c>
      <c r="L155" s="16">
        <f>VLOOKUP($C155,'Growth rate'!$B$3:$T$93,7,FALSE)*VLOOKUP($E155,BY_COM_Demand_Drivers!$A$5:$I$100,9,FALSE)</f>
        <v>0</v>
      </c>
      <c r="M155" s="49">
        <f t="shared" si="9"/>
        <v>0.6</v>
      </c>
    </row>
    <row r="156" spans="2:13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 t="shared" si="10"/>
        <v>692.0723395524966</v>
      </c>
      <c r="G156" s="16">
        <f t="shared" si="11"/>
        <v>0</v>
      </c>
      <c r="H156" s="16">
        <f t="shared" si="12"/>
        <v>0</v>
      </c>
      <c r="J156" s="16">
        <f>VLOOKUP($C156,'Growth rate'!$B$3:$T$93,7,FALSE)*VLOOKUP($E156,BY_COM_Demand_Drivers!$A$5:$I$100,7,FALSE)</f>
        <v>1153.4538992541611</v>
      </c>
      <c r="K156" s="16">
        <f>VLOOKUP($C156,'Growth rate'!$B$3:$T$93,7,FALSE)*VLOOKUP($E156,BY_COM_Demand_Drivers!$A$5:$I$100,8,FALSE)</f>
        <v>0</v>
      </c>
      <c r="L156" s="16">
        <f>VLOOKUP($C156,'Growth rate'!$B$3:$T$93,7,FALSE)*VLOOKUP($E156,BY_COM_Demand_Drivers!$A$5:$I$100,9,FALSE)</f>
        <v>0</v>
      </c>
      <c r="M156" s="49">
        <f t="shared" si="9"/>
        <v>0.6</v>
      </c>
    </row>
    <row r="157" spans="2:13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 t="shared" si="10"/>
        <v>703.14549698533676</v>
      </c>
      <c r="G157" s="16">
        <f t="shared" si="11"/>
        <v>0</v>
      </c>
      <c r="H157" s="16">
        <f t="shared" si="12"/>
        <v>0</v>
      </c>
      <c r="J157" s="16">
        <f>VLOOKUP($C157,'Growth rate'!$B$3:$T$93,7,FALSE)*VLOOKUP($E157,BY_COM_Demand_Drivers!$A$5:$I$100,7,FALSE)</f>
        <v>1171.9091616422279</v>
      </c>
      <c r="K157" s="16">
        <f>VLOOKUP($C157,'Growth rate'!$B$3:$T$93,7,FALSE)*VLOOKUP($E157,BY_COM_Demand_Drivers!$A$5:$I$100,8,FALSE)</f>
        <v>0</v>
      </c>
      <c r="L157" s="16">
        <f>VLOOKUP($C157,'Growth rate'!$B$3:$T$93,7,FALSE)*VLOOKUP($E157,BY_COM_Demand_Drivers!$A$5:$I$100,9,FALSE)</f>
        <v>0</v>
      </c>
      <c r="M157" s="49">
        <f t="shared" ref="M157:M173" si="13">M75</f>
        <v>0.6</v>
      </c>
    </row>
    <row r="158" spans="2:13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 t="shared" si="10"/>
        <v>714.39582493710202</v>
      </c>
      <c r="G158" s="16">
        <f t="shared" si="11"/>
        <v>0</v>
      </c>
      <c r="H158" s="16">
        <f t="shared" si="12"/>
        <v>0</v>
      </c>
      <c r="J158" s="16">
        <f>VLOOKUP($C158,'Growth rate'!$B$3:$T$93,7,FALSE)*VLOOKUP($E158,BY_COM_Demand_Drivers!$A$5:$I$100,7,FALSE)</f>
        <v>1190.6597082285034</v>
      </c>
      <c r="K158" s="16">
        <f>VLOOKUP($C158,'Growth rate'!$B$3:$T$93,7,FALSE)*VLOOKUP($E158,BY_COM_Demand_Drivers!$A$5:$I$100,8,FALSE)</f>
        <v>0</v>
      </c>
      <c r="L158" s="16">
        <f>VLOOKUP($C158,'Growth rate'!$B$3:$T$93,7,FALSE)*VLOOKUP($E158,BY_COM_Demand_Drivers!$A$5:$I$100,9,FALSE)</f>
        <v>0</v>
      </c>
      <c r="M158" s="49">
        <f t="shared" si="13"/>
        <v>0.6</v>
      </c>
    </row>
    <row r="159" spans="2:13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 t="shared" si="10"/>
        <v>725.82615813609573</v>
      </c>
      <c r="G159" s="16">
        <f t="shared" si="11"/>
        <v>0</v>
      </c>
      <c r="H159" s="16">
        <f t="shared" si="12"/>
        <v>0</v>
      </c>
      <c r="J159" s="16">
        <f>VLOOKUP($C159,'Growth rate'!$B$3:$T$93,7,FALSE)*VLOOKUP($E159,BY_COM_Demand_Drivers!$A$5:$I$100,7,FALSE)</f>
        <v>1209.7102635601595</v>
      </c>
      <c r="K159" s="16">
        <f>VLOOKUP($C159,'Growth rate'!$B$3:$T$93,7,FALSE)*VLOOKUP($E159,BY_COM_Demand_Drivers!$A$5:$I$100,8,FALSE)</f>
        <v>0</v>
      </c>
      <c r="L159" s="16">
        <f>VLOOKUP($C159,'Growth rate'!$B$3:$T$93,7,FALSE)*VLOOKUP($E159,BY_COM_Demand_Drivers!$A$5:$I$100,9,FALSE)</f>
        <v>0</v>
      </c>
      <c r="M159" s="49">
        <f t="shared" si="13"/>
        <v>0.6</v>
      </c>
    </row>
    <row r="160" spans="2:13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 t="shared" si="10"/>
        <v>737.43937666627335</v>
      </c>
      <c r="G160" s="16">
        <f t="shared" si="11"/>
        <v>0</v>
      </c>
      <c r="H160" s="16">
        <f t="shared" si="12"/>
        <v>0</v>
      </c>
      <c r="J160" s="16">
        <f>VLOOKUP($C160,'Growth rate'!$B$3:$T$93,7,FALSE)*VLOOKUP($E160,BY_COM_Demand_Drivers!$A$5:$I$100,7,FALSE)</f>
        <v>1229.0656277771222</v>
      </c>
      <c r="K160" s="16">
        <f>VLOOKUP($C160,'Growth rate'!$B$3:$T$93,7,FALSE)*VLOOKUP($E160,BY_COM_Demand_Drivers!$A$5:$I$100,8,FALSE)</f>
        <v>0</v>
      </c>
      <c r="L160" s="16">
        <f>VLOOKUP($C160,'Growth rate'!$B$3:$T$93,7,FALSE)*VLOOKUP($E160,BY_COM_Demand_Drivers!$A$5:$I$100,9,FALSE)</f>
        <v>0</v>
      </c>
      <c r="M160" s="49">
        <f t="shared" si="13"/>
        <v>0.6</v>
      </c>
    </row>
    <row r="161" spans="2:13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 t="shared" si="10"/>
        <v>749.23840669293361</v>
      </c>
      <c r="G161" s="16">
        <f t="shared" si="11"/>
        <v>0</v>
      </c>
      <c r="H161" s="16">
        <f t="shared" si="12"/>
        <v>0</v>
      </c>
      <c r="J161" s="16">
        <f>VLOOKUP($C161,'Growth rate'!$B$3:$T$93,7,FALSE)*VLOOKUP($E161,BY_COM_Demand_Drivers!$A$5:$I$100,7,FALSE)</f>
        <v>1248.7306778215561</v>
      </c>
      <c r="K161" s="16">
        <f>VLOOKUP($C161,'Growth rate'!$B$3:$T$93,7,FALSE)*VLOOKUP($E161,BY_COM_Demand_Drivers!$A$5:$I$100,8,FALSE)</f>
        <v>0</v>
      </c>
      <c r="L161" s="16">
        <f>VLOOKUP($C161,'Growth rate'!$B$3:$T$93,7,FALSE)*VLOOKUP($E161,BY_COM_Demand_Drivers!$A$5:$I$100,9,FALSE)</f>
        <v>0</v>
      </c>
      <c r="M161" s="49">
        <f t="shared" si="13"/>
        <v>0.6</v>
      </c>
    </row>
    <row r="162" spans="2:13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 t="shared" si="10"/>
        <v>761.22622120002075</v>
      </c>
      <c r="G162" s="16">
        <f t="shared" si="11"/>
        <v>0</v>
      </c>
      <c r="H162" s="16">
        <f t="shared" si="12"/>
        <v>0</v>
      </c>
      <c r="J162" s="16">
        <f>VLOOKUP($C162,'Growth rate'!$B$3:$T$93,7,FALSE)*VLOOKUP($E162,BY_COM_Demand_Drivers!$A$5:$I$100,7,FALSE)</f>
        <v>1268.7103686667012</v>
      </c>
      <c r="K162" s="16">
        <f>VLOOKUP($C162,'Growth rate'!$B$3:$T$93,7,FALSE)*VLOOKUP($E162,BY_COM_Demand_Drivers!$A$5:$I$100,8,FALSE)</f>
        <v>0</v>
      </c>
      <c r="L162" s="16">
        <f>VLOOKUP($C162,'Growth rate'!$B$3:$T$93,7,FALSE)*VLOOKUP($E162,BY_COM_Demand_Drivers!$A$5:$I$100,9,FALSE)</f>
        <v>0</v>
      </c>
      <c r="M162" s="49">
        <f t="shared" si="13"/>
        <v>0.6</v>
      </c>
    </row>
    <row r="163" spans="2:13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 t="shared" si="10"/>
        <v>773.40584073922105</v>
      </c>
      <c r="G163" s="16">
        <f t="shared" si="11"/>
        <v>0</v>
      </c>
      <c r="H163" s="16">
        <f t="shared" si="12"/>
        <v>0</v>
      </c>
      <c r="J163" s="16">
        <f>VLOOKUP($C163,'Growth rate'!$B$3:$T$93,7,FALSE)*VLOOKUP($E163,BY_COM_Demand_Drivers!$A$5:$I$100,7,FALSE)</f>
        <v>1289.0097345653685</v>
      </c>
      <c r="K163" s="16">
        <f>VLOOKUP($C163,'Growth rate'!$B$3:$T$93,7,FALSE)*VLOOKUP($E163,BY_COM_Demand_Drivers!$A$5:$I$100,8,FALSE)</f>
        <v>0</v>
      </c>
      <c r="L163" s="16">
        <f>VLOOKUP($C163,'Growth rate'!$B$3:$T$93,7,FALSE)*VLOOKUP($E163,BY_COM_Demand_Drivers!$A$5:$I$100,9,FALSE)</f>
        <v>0</v>
      </c>
      <c r="M163" s="49">
        <f t="shared" si="13"/>
        <v>0.6</v>
      </c>
    </row>
    <row r="164" spans="2:13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 t="shared" si="10"/>
        <v>785.78033419104861</v>
      </c>
      <c r="G164" s="16">
        <f t="shared" si="11"/>
        <v>0</v>
      </c>
      <c r="H164" s="16">
        <f t="shared" si="12"/>
        <v>0</v>
      </c>
      <c r="J164" s="16">
        <f>VLOOKUP($C164,'Growth rate'!$B$3:$T$93,7,FALSE)*VLOOKUP($E164,BY_COM_Demand_Drivers!$A$5:$I$100,7,FALSE)</f>
        <v>1309.6338903184144</v>
      </c>
      <c r="K164" s="16">
        <f>VLOOKUP($C164,'Growth rate'!$B$3:$T$93,7,FALSE)*VLOOKUP($E164,BY_COM_Demand_Drivers!$A$5:$I$100,8,FALSE)</f>
        <v>0</v>
      </c>
      <c r="L164" s="16">
        <f>VLOOKUP($C164,'Growth rate'!$B$3:$T$93,7,FALSE)*VLOOKUP($E164,BY_COM_Demand_Drivers!$A$5:$I$100,9,FALSE)</f>
        <v>0</v>
      </c>
      <c r="M164" s="49">
        <f t="shared" si="13"/>
        <v>0.6</v>
      </c>
    </row>
    <row r="165" spans="2:13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 t="shared" si="10"/>
        <v>798.35281953810534</v>
      </c>
      <c r="G165" s="16">
        <f t="shared" si="11"/>
        <v>0</v>
      </c>
      <c r="H165" s="16">
        <f t="shared" si="12"/>
        <v>0</v>
      </c>
      <c r="J165" s="16">
        <f>VLOOKUP($C165,'Growth rate'!$B$3:$T$93,7,FALSE)*VLOOKUP($E165,BY_COM_Demand_Drivers!$A$5:$I$100,7,FALSE)</f>
        <v>1330.5880325635089</v>
      </c>
      <c r="K165" s="16">
        <f>VLOOKUP($C165,'Growth rate'!$B$3:$T$93,7,FALSE)*VLOOKUP($E165,BY_COM_Demand_Drivers!$A$5:$I$100,8,FALSE)</f>
        <v>0</v>
      </c>
      <c r="L165" s="16">
        <f>VLOOKUP($C165,'Growth rate'!$B$3:$T$93,7,FALSE)*VLOOKUP($E165,BY_COM_Demand_Drivers!$A$5:$I$100,9,FALSE)</f>
        <v>0</v>
      </c>
      <c r="M165" s="49">
        <f t="shared" si="13"/>
        <v>0.6</v>
      </c>
    </row>
    <row r="166" spans="2:13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 t="shared" si="10"/>
        <v>811.12646465071509</v>
      </c>
      <c r="G166" s="16">
        <f t="shared" si="11"/>
        <v>0</v>
      </c>
      <c r="H166" s="16">
        <f t="shared" si="12"/>
        <v>0</v>
      </c>
      <c r="J166" s="16">
        <f>VLOOKUP($C166,'Growth rate'!$B$3:$T$93,7,FALSE)*VLOOKUP($E166,BY_COM_Demand_Drivers!$A$5:$I$100,7,FALSE)</f>
        <v>1351.8774410845251</v>
      </c>
      <c r="K166" s="16">
        <f>VLOOKUP($C166,'Growth rate'!$B$3:$T$93,7,FALSE)*VLOOKUP($E166,BY_COM_Demand_Drivers!$A$5:$I$100,8,FALSE)</f>
        <v>0</v>
      </c>
      <c r="L166" s="16">
        <f>VLOOKUP($C166,'Growth rate'!$B$3:$T$93,7,FALSE)*VLOOKUP($E166,BY_COM_Demand_Drivers!$A$5:$I$100,9,FALSE)</f>
        <v>0</v>
      </c>
      <c r="M166" s="49">
        <f t="shared" si="13"/>
        <v>0.6</v>
      </c>
    </row>
    <row r="167" spans="2:13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 t="shared" si="10"/>
        <v>824.1044880851266</v>
      </c>
      <c r="G167" s="16">
        <f t="shared" si="11"/>
        <v>0</v>
      </c>
      <c r="H167" s="16">
        <f t="shared" si="12"/>
        <v>0</v>
      </c>
      <c r="J167" s="16">
        <f>VLOOKUP($C167,'Growth rate'!$B$3:$T$93,7,FALSE)*VLOOKUP($E167,BY_COM_Demand_Drivers!$A$5:$I$100,7,FALSE)</f>
        <v>1373.5074801418777</v>
      </c>
      <c r="K167" s="16">
        <f>VLOOKUP($C167,'Growth rate'!$B$3:$T$93,7,FALSE)*VLOOKUP($E167,BY_COM_Demand_Drivers!$A$5:$I$100,8,FALSE)</f>
        <v>0</v>
      </c>
      <c r="L167" s="16">
        <f>VLOOKUP($C167,'Growth rate'!$B$3:$T$93,7,FALSE)*VLOOKUP($E167,BY_COM_Demand_Drivers!$A$5:$I$100,9,FALSE)</f>
        <v>0</v>
      </c>
      <c r="M167" s="49">
        <f t="shared" si="13"/>
        <v>0.6</v>
      </c>
    </row>
    <row r="168" spans="2:13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 t="shared" si="10"/>
        <v>378.392917510102</v>
      </c>
      <c r="G168" s="16">
        <f t="shared" si="11"/>
        <v>0</v>
      </c>
      <c r="H168" s="16">
        <f t="shared" si="12"/>
        <v>0</v>
      </c>
      <c r="J168" s="16">
        <f>VLOOKUP($C168,'Growth rate'!$B$3:$T$93,7,FALSE)*VLOOKUP($E168,BY_COM_Demand_Drivers!$A$5:$I$100,7,FALSE)</f>
        <v>378.392917510102</v>
      </c>
      <c r="K168" s="16">
        <f>VLOOKUP($C168,'Growth rate'!$B$3:$T$93,7,FALSE)*VLOOKUP($E168,BY_COM_Demand_Drivers!$A$5:$I$100,8,FALSE)</f>
        <v>0</v>
      </c>
      <c r="L168" s="16">
        <f>VLOOKUP($C168,'Growth rate'!$B$3:$T$93,7,FALSE)*VLOOKUP($E168,BY_COM_Demand_Drivers!$A$5:$I$100,9,FALSE)</f>
        <v>0</v>
      </c>
      <c r="M168" s="49">
        <f t="shared" si="13"/>
        <v>1</v>
      </c>
    </row>
    <row r="169" spans="2:13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 t="shared" si="10"/>
        <v>384.63951128641867</v>
      </c>
      <c r="G169" s="16">
        <f t="shared" si="11"/>
        <v>0</v>
      </c>
      <c r="H169" s="16">
        <f t="shared" si="12"/>
        <v>0</v>
      </c>
      <c r="J169" s="16">
        <f>VLOOKUP($C169,'Growth rate'!$B$3:$T$93,7,FALSE)*VLOOKUP($E169,BY_COM_Demand_Drivers!$A$5:$I$100,7,FALSE)</f>
        <v>384.63951128641867</v>
      </c>
      <c r="K169" s="16">
        <f>VLOOKUP($C169,'Growth rate'!$B$3:$T$93,7,FALSE)*VLOOKUP($E169,BY_COM_Demand_Drivers!$A$5:$I$100,8,FALSE)</f>
        <v>0</v>
      </c>
      <c r="L169" s="16">
        <f>VLOOKUP($C169,'Growth rate'!$B$3:$T$93,7,FALSE)*VLOOKUP($E169,BY_COM_Demand_Drivers!$A$5:$I$100,9,FALSE)</f>
        <v>0</v>
      </c>
      <c r="M169" s="49">
        <f t="shared" si="13"/>
        <v>1</v>
      </c>
    </row>
    <row r="170" spans="2:13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 t="shared" si="10"/>
        <v>390.88610506273528</v>
      </c>
      <c r="G170" s="16">
        <f t="shared" si="11"/>
        <v>0</v>
      </c>
      <c r="H170" s="16">
        <f t="shared" si="12"/>
        <v>0</v>
      </c>
      <c r="J170" s="16">
        <f>VLOOKUP($C170,'Growth rate'!$B$3:$T$93,7,FALSE)*VLOOKUP($E170,BY_COM_Demand_Drivers!$A$5:$I$100,7,FALSE)</f>
        <v>390.88610506273528</v>
      </c>
      <c r="K170" s="16">
        <f>VLOOKUP($C170,'Growth rate'!$B$3:$T$93,7,FALSE)*VLOOKUP($E170,BY_COM_Demand_Drivers!$A$5:$I$100,8,FALSE)</f>
        <v>0</v>
      </c>
      <c r="L170" s="16">
        <f>VLOOKUP($C170,'Growth rate'!$B$3:$T$93,7,FALSE)*VLOOKUP($E170,BY_COM_Demand_Drivers!$A$5:$I$100,9,FALSE)</f>
        <v>0</v>
      </c>
      <c r="M170" s="49">
        <f t="shared" si="13"/>
        <v>1</v>
      </c>
    </row>
    <row r="171" spans="2:13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 t="shared" si="10"/>
        <v>397.13269883905201</v>
      </c>
      <c r="G171" s="16">
        <f t="shared" si="11"/>
        <v>0</v>
      </c>
      <c r="H171" s="16">
        <f t="shared" si="12"/>
        <v>0</v>
      </c>
      <c r="J171" s="16">
        <f>VLOOKUP($C171,'Growth rate'!$B$3:$T$93,7,FALSE)*VLOOKUP($E171,BY_COM_Demand_Drivers!$A$5:$I$100,7,FALSE)</f>
        <v>397.13269883905201</v>
      </c>
      <c r="K171" s="16">
        <f>VLOOKUP($C171,'Growth rate'!$B$3:$T$93,7,FALSE)*VLOOKUP($E171,BY_COM_Demand_Drivers!$A$5:$I$100,8,FALSE)</f>
        <v>0</v>
      </c>
      <c r="L171" s="16">
        <f>VLOOKUP($C171,'Growth rate'!$B$3:$T$93,7,FALSE)*VLOOKUP($E171,BY_COM_Demand_Drivers!$A$5:$I$100,9,FALSE)</f>
        <v>0</v>
      </c>
      <c r="M171" s="49">
        <f t="shared" si="13"/>
        <v>1</v>
      </c>
    </row>
    <row r="172" spans="2:13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 t="shared" si="10"/>
        <v>403.37929261536868</v>
      </c>
      <c r="G172" s="16">
        <f t="shared" si="11"/>
        <v>0</v>
      </c>
      <c r="H172" s="16">
        <f t="shared" si="12"/>
        <v>0</v>
      </c>
      <c r="J172" s="16">
        <f>VLOOKUP($C172,'Growth rate'!$B$3:$T$93,7,FALSE)*VLOOKUP($E172,BY_COM_Demand_Drivers!$A$5:$I$100,7,FALSE)</f>
        <v>403.37929261536868</v>
      </c>
      <c r="K172" s="16">
        <f>VLOOKUP($C172,'Growth rate'!$B$3:$T$93,7,FALSE)*VLOOKUP($E172,BY_COM_Demand_Drivers!$A$5:$I$100,8,FALSE)</f>
        <v>0</v>
      </c>
      <c r="L172" s="16">
        <f>VLOOKUP($C172,'Growth rate'!$B$3:$T$93,7,FALSE)*VLOOKUP($E172,BY_COM_Demand_Drivers!$A$5:$I$100,9,FALSE)</f>
        <v>0</v>
      </c>
      <c r="M172" s="49">
        <f t="shared" si="13"/>
        <v>1</v>
      </c>
    </row>
    <row r="173" spans="2:13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 t="shared" si="10"/>
        <v>409.62588639168536</v>
      </c>
      <c r="G173" s="16">
        <f t="shared" si="11"/>
        <v>0</v>
      </c>
      <c r="H173" s="16">
        <f t="shared" si="12"/>
        <v>0</v>
      </c>
      <c r="J173" s="16">
        <f>VLOOKUP($C173,'Growth rate'!$B$3:$T$93,7,FALSE)*VLOOKUP($E173,BY_COM_Demand_Drivers!$A$5:$I$100,7,FALSE)</f>
        <v>409.62588639168536</v>
      </c>
      <c r="K173" s="16">
        <f>VLOOKUP($C173,'Growth rate'!$B$3:$T$93,7,FALSE)*VLOOKUP($E173,BY_COM_Demand_Drivers!$A$5:$I$100,8,FALSE)</f>
        <v>0</v>
      </c>
      <c r="L173" s="16">
        <f>VLOOKUP($C173,'Growth rate'!$B$3:$T$93,7,FALSE)*VLOOKUP($E173,BY_COM_Demand_Drivers!$A$5:$I$100,9,FALSE)</f>
        <v>0</v>
      </c>
      <c r="M173" s="49">
        <f t="shared" si="13"/>
        <v>1</v>
      </c>
    </row>
    <row r="174" spans="2:13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 t="shared" si="10"/>
        <v>374.2852321512018</v>
      </c>
      <c r="G174" s="16">
        <f t="shared" si="11"/>
        <v>0</v>
      </c>
      <c r="H174" s="16">
        <f t="shared" si="12"/>
        <v>0</v>
      </c>
      <c r="J174" s="16">
        <f>VLOOKUP($C174,'Growth rate'!$B$3:$T$93,7,FALSE)*VLOOKUP($E174,BY_COM_Demand_Drivers!$A$5:$I$100,7,FALSE)</f>
        <v>415.87248016800197</v>
      </c>
      <c r="K174" s="16">
        <f>VLOOKUP($C174,'Growth rate'!$B$3:$T$93,7,FALSE)*VLOOKUP($E174,BY_COM_Demand_Drivers!$A$5:$I$100,8,FALSE)</f>
        <v>0</v>
      </c>
      <c r="L174" s="16">
        <f>VLOOKUP($C174,'Growth rate'!$B$3:$T$93,7,FALSE)*VLOOKUP($E174,BY_COM_Demand_Drivers!$A$5:$I$100,9,FALSE)</f>
        <v>0</v>
      </c>
      <c r="M174" s="49">
        <f>M92</f>
        <v>0.9</v>
      </c>
    </row>
    <row r="175" spans="2:13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 t="shared" si="10"/>
        <v>375.68597581044367</v>
      </c>
      <c r="G175" s="16">
        <f t="shared" si="11"/>
        <v>0</v>
      </c>
      <c r="H175" s="16">
        <f t="shared" si="12"/>
        <v>0</v>
      </c>
      <c r="J175" s="16">
        <f>VLOOKUP($C175,'Growth rate'!$B$3:$T$93,7,FALSE)*VLOOKUP($E175,BY_COM_Demand_Drivers!$A$5:$I$100,7,FALSE)</f>
        <v>422.1190739443187</v>
      </c>
      <c r="K175" s="16">
        <f>VLOOKUP($C175,'Growth rate'!$B$3:$T$93,7,FALSE)*VLOOKUP($E175,BY_COM_Demand_Drivers!$A$5:$I$100,8,FALSE)</f>
        <v>0</v>
      </c>
      <c r="L175" s="16">
        <f>VLOOKUP($C175,'Growth rate'!$B$3:$T$93,7,FALSE)*VLOOKUP($E175,BY_COM_Demand_Drivers!$A$5:$I$100,9,FALSE)</f>
        <v>0</v>
      </c>
      <c r="M175" s="49">
        <f t="shared" ref="M175:M238" si="14">M93</f>
        <v>0.89</v>
      </c>
    </row>
    <row r="176" spans="2:13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 t="shared" si="10"/>
        <v>376.96178759415915</v>
      </c>
      <c r="G176" s="16">
        <f t="shared" si="11"/>
        <v>0</v>
      </c>
      <c r="H176" s="16">
        <f t="shared" si="12"/>
        <v>0</v>
      </c>
      <c r="J176" s="16">
        <f>VLOOKUP($C176,'Growth rate'!$B$3:$T$93,7,FALSE)*VLOOKUP($E176,BY_COM_Demand_Drivers!$A$5:$I$100,7,FALSE)</f>
        <v>428.36566772063537</v>
      </c>
      <c r="K176" s="16">
        <f>VLOOKUP($C176,'Growth rate'!$B$3:$T$93,7,FALSE)*VLOOKUP($E176,BY_COM_Demand_Drivers!$A$5:$I$100,8,FALSE)</f>
        <v>0</v>
      </c>
      <c r="L176" s="16">
        <f>VLOOKUP($C176,'Growth rate'!$B$3:$T$93,7,FALSE)*VLOOKUP($E176,BY_COM_Demand_Drivers!$A$5:$I$100,9,FALSE)</f>
        <v>0</v>
      </c>
      <c r="M176" s="49">
        <f t="shared" si="14"/>
        <v>0.88</v>
      </c>
    </row>
    <row r="177" spans="2:13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 t="shared" si="10"/>
        <v>378.1126675023483</v>
      </c>
      <c r="G177" s="16">
        <f t="shared" si="11"/>
        <v>0</v>
      </c>
      <c r="H177" s="16">
        <f t="shared" si="12"/>
        <v>0</v>
      </c>
      <c r="J177" s="16">
        <f>VLOOKUP($C177,'Growth rate'!$B$3:$T$93,7,FALSE)*VLOOKUP($E177,BY_COM_Demand_Drivers!$A$5:$I$100,7,FALSE)</f>
        <v>434.61226149695204</v>
      </c>
      <c r="K177" s="16">
        <f>VLOOKUP($C177,'Growth rate'!$B$3:$T$93,7,FALSE)*VLOOKUP($E177,BY_COM_Demand_Drivers!$A$5:$I$100,8,FALSE)</f>
        <v>0</v>
      </c>
      <c r="L177" s="16">
        <f>VLOOKUP($C177,'Growth rate'!$B$3:$T$93,7,FALSE)*VLOOKUP($E177,BY_COM_Demand_Drivers!$A$5:$I$100,9,FALSE)</f>
        <v>0</v>
      </c>
      <c r="M177" s="49">
        <f t="shared" si="14"/>
        <v>0.87</v>
      </c>
    </row>
    <row r="178" spans="2:13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 t="shared" si="10"/>
        <v>379.13861553501101</v>
      </c>
      <c r="G178" s="16">
        <f t="shared" si="11"/>
        <v>0</v>
      </c>
      <c r="H178" s="16">
        <f t="shared" si="12"/>
        <v>0</v>
      </c>
      <c r="J178" s="16">
        <f>VLOOKUP($C178,'Growth rate'!$B$3:$T$93,7,FALSE)*VLOOKUP($E178,BY_COM_Demand_Drivers!$A$5:$I$100,7,FALSE)</f>
        <v>440.85885527326866</v>
      </c>
      <c r="K178" s="16">
        <f>VLOOKUP($C178,'Growth rate'!$B$3:$T$93,7,FALSE)*VLOOKUP($E178,BY_COM_Demand_Drivers!$A$5:$I$100,8,FALSE)</f>
        <v>0</v>
      </c>
      <c r="L178" s="16">
        <f>VLOOKUP($C178,'Growth rate'!$B$3:$T$93,7,FALSE)*VLOOKUP($E178,BY_COM_Demand_Drivers!$A$5:$I$100,9,FALSE)</f>
        <v>0</v>
      </c>
      <c r="M178" s="49">
        <f t="shared" si="14"/>
        <v>0.86</v>
      </c>
    </row>
    <row r="179" spans="2:13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 t="shared" si="10"/>
        <v>380.03963169214751</v>
      </c>
      <c r="G179" s="16">
        <f t="shared" si="11"/>
        <v>0</v>
      </c>
      <c r="H179" s="16">
        <f t="shared" si="12"/>
        <v>0</v>
      </c>
      <c r="J179" s="16">
        <f>VLOOKUP($C179,'Growth rate'!$B$3:$T$93,7,FALSE)*VLOOKUP($E179,BY_COM_Demand_Drivers!$A$5:$I$100,7,FALSE)</f>
        <v>447.10544904958533</v>
      </c>
      <c r="K179" s="16">
        <f>VLOOKUP($C179,'Growth rate'!$B$3:$T$93,7,FALSE)*VLOOKUP($E179,BY_COM_Demand_Drivers!$A$5:$I$100,8,FALSE)</f>
        <v>0</v>
      </c>
      <c r="L179" s="16">
        <f>VLOOKUP($C179,'Growth rate'!$B$3:$T$93,7,FALSE)*VLOOKUP($E179,BY_COM_Demand_Drivers!$A$5:$I$100,9,FALSE)</f>
        <v>0</v>
      </c>
      <c r="M179" s="49">
        <f t="shared" si="14"/>
        <v>0.85</v>
      </c>
    </row>
    <row r="180" spans="2:13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 t="shared" si="10"/>
        <v>379.68233586669299</v>
      </c>
      <c r="G180" s="16">
        <f t="shared" si="11"/>
        <v>0</v>
      </c>
      <c r="H180" s="16">
        <f t="shared" si="12"/>
        <v>0</v>
      </c>
      <c r="J180" s="16">
        <f>VLOOKUP($C180,'Growth rate'!$B$3:$T$93,7,FALSE)*VLOOKUP($E180,BY_COM_Demand_Drivers!$A$5:$I$100,7,FALSE)</f>
        <v>453.35204282590206</v>
      </c>
      <c r="K180" s="16">
        <f>VLOOKUP($C180,'Growth rate'!$B$3:$T$93,7,FALSE)*VLOOKUP($E180,BY_COM_Demand_Drivers!$A$5:$I$100,8,FALSE)</f>
        <v>0</v>
      </c>
      <c r="L180" s="16">
        <f>VLOOKUP($C180,'Growth rate'!$B$3:$T$93,7,FALSE)*VLOOKUP($E180,BY_COM_Demand_Drivers!$A$5:$I$100,9,FALSE)</f>
        <v>0</v>
      </c>
      <c r="M180" s="49">
        <f t="shared" si="14"/>
        <v>0.83750000000000002</v>
      </c>
    </row>
    <row r="181" spans="2:13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 t="shared" si="10"/>
        <v>379.16887519683041</v>
      </c>
      <c r="G181" s="16">
        <f t="shared" si="11"/>
        <v>0</v>
      </c>
      <c r="H181" s="16">
        <f t="shared" si="12"/>
        <v>0</v>
      </c>
      <c r="J181" s="16">
        <f>VLOOKUP($C181,'Growth rate'!$B$3:$T$93,7,FALSE)*VLOOKUP($E181,BY_COM_Demand_Drivers!$A$5:$I$100,7,FALSE)</f>
        <v>459.59863660221873</v>
      </c>
      <c r="K181" s="16">
        <f>VLOOKUP($C181,'Growth rate'!$B$3:$T$93,7,FALSE)*VLOOKUP($E181,BY_COM_Demand_Drivers!$A$5:$I$100,8,FALSE)</f>
        <v>0</v>
      </c>
      <c r="L181" s="16">
        <f>VLOOKUP($C181,'Growth rate'!$B$3:$T$93,7,FALSE)*VLOOKUP($E181,BY_COM_Demand_Drivers!$A$5:$I$100,9,FALSE)</f>
        <v>0</v>
      </c>
      <c r="M181" s="49">
        <f t="shared" si="14"/>
        <v>0.82499999999999996</v>
      </c>
    </row>
    <row r="182" spans="2:13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 t="shared" si="10"/>
        <v>378.49924968255999</v>
      </c>
      <c r="G182" s="16">
        <f t="shared" si="11"/>
        <v>0</v>
      </c>
      <c r="H182" s="16">
        <f t="shared" si="12"/>
        <v>0</v>
      </c>
      <c r="J182" s="16">
        <f>VLOOKUP($C182,'Growth rate'!$B$3:$T$93,7,FALSE)*VLOOKUP($E182,BY_COM_Demand_Drivers!$A$5:$I$100,7,FALSE)</f>
        <v>465.84523037853535</v>
      </c>
      <c r="K182" s="16">
        <f>VLOOKUP($C182,'Growth rate'!$B$3:$T$93,7,FALSE)*VLOOKUP($E182,BY_COM_Demand_Drivers!$A$5:$I$100,8,FALSE)</f>
        <v>0</v>
      </c>
      <c r="L182" s="16">
        <f>VLOOKUP($C182,'Growth rate'!$B$3:$T$93,7,FALSE)*VLOOKUP($E182,BY_COM_Demand_Drivers!$A$5:$I$100,9,FALSE)</f>
        <v>0</v>
      </c>
      <c r="M182" s="49">
        <f t="shared" si="14"/>
        <v>0.8125</v>
      </c>
    </row>
    <row r="183" spans="2:13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 t="shared" si="10"/>
        <v>377.67345932388156</v>
      </c>
      <c r="G183" s="16">
        <f t="shared" si="11"/>
        <v>0</v>
      </c>
      <c r="H183" s="16">
        <f t="shared" si="12"/>
        <v>0</v>
      </c>
      <c r="J183" s="16">
        <f>VLOOKUP($C183,'Growth rate'!$B$3:$T$93,7,FALSE)*VLOOKUP($E183,BY_COM_Demand_Drivers!$A$5:$I$100,7,FALSE)</f>
        <v>472.09182415485202</v>
      </c>
      <c r="K183" s="16">
        <f>VLOOKUP($C183,'Growth rate'!$B$3:$T$93,7,FALSE)*VLOOKUP($E183,BY_COM_Demand_Drivers!$A$5:$I$100,8,FALSE)</f>
        <v>0</v>
      </c>
      <c r="L183" s="16">
        <f>VLOOKUP($C183,'Growth rate'!$B$3:$T$93,7,FALSE)*VLOOKUP($E183,BY_COM_Demand_Drivers!$A$5:$I$100,9,FALSE)</f>
        <v>0</v>
      </c>
      <c r="M183" s="49">
        <f t="shared" si="14"/>
        <v>0.79999999999999993</v>
      </c>
    </row>
    <row r="184" spans="2:13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 t="shared" si="10"/>
        <v>376.6915041207954</v>
      </c>
      <c r="G184" s="16">
        <f t="shared" si="11"/>
        <v>0</v>
      </c>
      <c r="H184" s="16">
        <f t="shared" si="12"/>
        <v>0</v>
      </c>
      <c r="J184" s="16">
        <f>VLOOKUP($C184,'Growth rate'!$B$3:$T$93,7,FALSE)*VLOOKUP($E184,BY_COM_Demand_Drivers!$A$5:$I$100,7,FALSE)</f>
        <v>478.33841793116875</v>
      </c>
      <c r="K184" s="16">
        <f>VLOOKUP($C184,'Growth rate'!$B$3:$T$93,7,FALSE)*VLOOKUP($E184,BY_COM_Demand_Drivers!$A$5:$I$100,8,FALSE)</f>
        <v>0</v>
      </c>
      <c r="L184" s="16">
        <f>VLOOKUP($C184,'Growth rate'!$B$3:$T$93,7,FALSE)*VLOOKUP($E184,BY_COM_Demand_Drivers!$A$5:$I$100,9,FALSE)</f>
        <v>0</v>
      </c>
      <c r="M184" s="49">
        <f t="shared" si="14"/>
        <v>0.78749999999999998</v>
      </c>
    </row>
    <row r="185" spans="2:13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 t="shared" si="10"/>
        <v>375.55338407330112</v>
      </c>
      <c r="G185" s="16">
        <f t="shared" si="11"/>
        <v>0</v>
      </c>
      <c r="H185" s="16">
        <f t="shared" si="12"/>
        <v>0</v>
      </c>
      <c r="J185" s="16">
        <f>VLOOKUP($C185,'Growth rate'!$B$3:$T$93,7,FALSE)*VLOOKUP($E185,BY_COM_Demand_Drivers!$A$5:$I$100,7,FALSE)</f>
        <v>484.58501170748536</v>
      </c>
      <c r="K185" s="16">
        <f>VLOOKUP($C185,'Growth rate'!$B$3:$T$93,7,FALSE)*VLOOKUP($E185,BY_COM_Demand_Drivers!$A$5:$I$100,8,FALSE)</f>
        <v>0</v>
      </c>
      <c r="L185" s="16">
        <f>VLOOKUP($C185,'Growth rate'!$B$3:$T$93,7,FALSE)*VLOOKUP($E185,BY_COM_Demand_Drivers!$A$5:$I$100,9,FALSE)</f>
        <v>0</v>
      </c>
      <c r="M185" s="49">
        <f t="shared" si="14"/>
        <v>0.77499999999999991</v>
      </c>
    </row>
    <row r="186" spans="2:13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 t="shared" si="10"/>
        <v>374.25909918139905</v>
      </c>
      <c r="G186" s="16">
        <f t="shared" si="11"/>
        <v>0</v>
      </c>
      <c r="H186" s="16">
        <f t="shared" si="12"/>
        <v>0</v>
      </c>
      <c r="J186" s="16">
        <f>VLOOKUP($C186,'Growth rate'!$B$3:$T$93,7,FALSE)*VLOOKUP($E186,BY_COM_Demand_Drivers!$A$5:$I$100,7,FALSE)</f>
        <v>490.83160548380204</v>
      </c>
      <c r="K186" s="16">
        <f>VLOOKUP($C186,'Growth rate'!$B$3:$T$93,7,FALSE)*VLOOKUP($E186,BY_COM_Demand_Drivers!$A$5:$I$100,8,FALSE)</f>
        <v>0</v>
      </c>
      <c r="L186" s="16">
        <f>VLOOKUP($C186,'Growth rate'!$B$3:$T$93,7,FALSE)*VLOOKUP($E186,BY_COM_Demand_Drivers!$A$5:$I$100,9,FALSE)</f>
        <v>0</v>
      </c>
      <c r="M186" s="49">
        <f t="shared" si="14"/>
        <v>0.76249999999999996</v>
      </c>
    </row>
    <row r="187" spans="2:13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 t="shared" si="10"/>
        <v>372.80864944508903</v>
      </c>
      <c r="G187" s="16">
        <f t="shared" si="11"/>
        <v>0</v>
      </c>
      <c r="H187" s="16">
        <f t="shared" si="12"/>
        <v>0</v>
      </c>
      <c r="J187" s="16">
        <f>VLOOKUP($C187,'Growth rate'!$B$3:$T$93,7,FALSE)*VLOOKUP($E187,BY_COM_Demand_Drivers!$A$5:$I$100,7,FALSE)</f>
        <v>497.07819926011871</v>
      </c>
      <c r="K187" s="16">
        <f>VLOOKUP($C187,'Growth rate'!$B$3:$T$93,7,FALSE)*VLOOKUP($E187,BY_COM_Demand_Drivers!$A$5:$I$100,8,FALSE)</f>
        <v>0</v>
      </c>
      <c r="L187" s="16">
        <f>VLOOKUP($C187,'Growth rate'!$B$3:$T$93,7,FALSE)*VLOOKUP($E187,BY_COM_Demand_Drivers!$A$5:$I$100,9,FALSE)</f>
        <v>0</v>
      </c>
      <c r="M187" s="49">
        <f t="shared" si="14"/>
        <v>0.75</v>
      </c>
    </row>
    <row r="188" spans="2:13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 t="shared" si="10"/>
        <v>371.20203486437111</v>
      </c>
      <c r="G188" s="16">
        <f t="shared" si="11"/>
        <v>0</v>
      </c>
      <c r="H188" s="16">
        <f t="shared" si="12"/>
        <v>0</v>
      </c>
      <c r="J188" s="16">
        <f>VLOOKUP($C188,'Growth rate'!$B$3:$T$93,7,FALSE)*VLOOKUP($E188,BY_COM_Demand_Drivers!$A$5:$I$100,7,FALSE)</f>
        <v>503.32479303643544</v>
      </c>
      <c r="K188" s="16">
        <f>VLOOKUP($C188,'Growth rate'!$B$3:$T$93,7,FALSE)*VLOOKUP($E188,BY_COM_Demand_Drivers!$A$5:$I$100,8,FALSE)</f>
        <v>0</v>
      </c>
      <c r="L188" s="16">
        <f>VLOOKUP($C188,'Growth rate'!$B$3:$T$93,7,FALSE)*VLOOKUP($E188,BY_COM_Demand_Drivers!$A$5:$I$100,9,FALSE)</f>
        <v>0</v>
      </c>
      <c r="M188" s="49">
        <f t="shared" si="14"/>
        <v>0.73749999999999993</v>
      </c>
    </row>
    <row r="189" spans="2:13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 t="shared" si="10"/>
        <v>369.43925543924524</v>
      </c>
      <c r="G189" s="16">
        <f t="shared" si="11"/>
        <v>0</v>
      </c>
      <c r="H189" s="16">
        <f t="shared" si="12"/>
        <v>0</v>
      </c>
      <c r="J189" s="16">
        <f>VLOOKUP($C189,'Growth rate'!$B$3:$T$93,7,FALSE)*VLOOKUP($E189,BY_COM_Demand_Drivers!$A$5:$I$100,7,FALSE)</f>
        <v>509.57138681275211</v>
      </c>
      <c r="K189" s="16">
        <f>VLOOKUP($C189,'Growth rate'!$B$3:$T$93,7,FALSE)*VLOOKUP($E189,BY_COM_Demand_Drivers!$A$5:$I$100,8,FALSE)</f>
        <v>0</v>
      </c>
      <c r="L189" s="16">
        <f>VLOOKUP($C189,'Growth rate'!$B$3:$T$93,7,FALSE)*VLOOKUP($E189,BY_COM_Demand_Drivers!$A$5:$I$100,9,FALSE)</f>
        <v>0</v>
      </c>
      <c r="M189" s="49">
        <f t="shared" si="14"/>
        <v>0.72499999999999998</v>
      </c>
    </row>
    <row r="190" spans="2:13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 t="shared" si="10"/>
        <v>367.52031116971142</v>
      </c>
      <c r="G190" s="16">
        <f t="shared" si="11"/>
        <v>0</v>
      </c>
      <c r="H190" s="16">
        <f t="shared" si="12"/>
        <v>0</v>
      </c>
      <c r="J190" s="16">
        <f>VLOOKUP($C190,'Growth rate'!$B$3:$T$93,7,FALSE)*VLOOKUP($E190,BY_COM_Demand_Drivers!$A$5:$I$100,7,FALSE)</f>
        <v>515.81798058906872</v>
      </c>
      <c r="K190" s="16">
        <f>VLOOKUP($C190,'Growth rate'!$B$3:$T$93,7,FALSE)*VLOOKUP($E190,BY_COM_Demand_Drivers!$A$5:$I$100,8,FALSE)</f>
        <v>0</v>
      </c>
      <c r="L190" s="16">
        <f>VLOOKUP($C190,'Growth rate'!$B$3:$T$93,7,FALSE)*VLOOKUP($E190,BY_COM_Demand_Drivers!$A$5:$I$100,9,FALSE)</f>
        <v>0</v>
      </c>
      <c r="M190" s="49">
        <f t="shared" si="14"/>
        <v>0.71249999999999991</v>
      </c>
    </row>
    <row r="191" spans="2:13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 t="shared" si="10"/>
        <v>365.44520205576976</v>
      </c>
      <c r="G191" s="16">
        <f t="shared" si="11"/>
        <v>0</v>
      </c>
      <c r="H191" s="16">
        <f t="shared" si="12"/>
        <v>0</v>
      </c>
      <c r="J191" s="16">
        <f>VLOOKUP($C191,'Growth rate'!$B$3:$T$93,7,FALSE)*VLOOKUP($E191,BY_COM_Demand_Drivers!$A$5:$I$100,7,FALSE)</f>
        <v>522.0645743653854</v>
      </c>
      <c r="K191" s="16">
        <f>VLOOKUP($C191,'Growth rate'!$B$3:$T$93,7,FALSE)*VLOOKUP($E191,BY_COM_Demand_Drivers!$A$5:$I$100,8,FALSE)</f>
        <v>0</v>
      </c>
      <c r="L191" s="16">
        <f>VLOOKUP($C191,'Growth rate'!$B$3:$T$93,7,FALSE)*VLOOKUP($E191,BY_COM_Demand_Drivers!$A$5:$I$100,9,FALSE)</f>
        <v>0</v>
      </c>
      <c r="M191" s="49">
        <f t="shared" si="14"/>
        <v>0.7</v>
      </c>
    </row>
    <row r="192" spans="2:13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 t="shared" si="10"/>
        <v>363.21392809742019</v>
      </c>
      <c r="G192" s="16">
        <f t="shared" si="11"/>
        <v>0</v>
      </c>
      <c r="H192" s="16">
        <f t="shared" si="12"/>
        <v>0</v>
      </c>
      <c r="J192" s="16">
        <f>VLOOKUP($C192,'Growth rate'!$B$3:$T$93,7,FALSE)*VLOOKUP($E192,BY_COM_Demand_Drivers!$A$5:$I$100,7,FALSE)</f>
        <v>528.31116814170207</v>
      </c>
      <c r="K192" s="16">
        <f>VLOOKUP($C192,'Growth rate'!$B$3:$T$93,7,FALSE)*VLOOKUP($E192,BY_COM_Demand_Drivers!$A$5:$I$100,8,FALSE)</f>
        <v>0</v>
      </c>
      <c r="L192" s="16">
        <f>VLOOKUP($C192,'Growth rate'!$B$3:$T$93,7,FALSE)*VLOOKUP($E192,BY_COM_Demand_Drivers!$A$5:$I$100,9,FALSE)</f>
        <v>0</v>
      </c>
      <c r="M192" s="49">
        <f t="shared" si="14"/>
        <v>0.6875</v>
      </c>
    </row>
    <row r="193" spans="2:13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 t="shared" si="10"/>
        <v>360.82648929466262</v>
      </c>
      <c r="G193" s="16">
        <f t="shared" si="11"/>
        <v>0</v>
      </c>
      <c r="H193" s="16">
        <f t="shared" si="12"/>
        <v>0</v>
      </c>
      <c r="J193" s="16">
        <f>VLOOKUP($C193,'Growth rate'!$B$3:$T$93,7,FALSE)*VLOOKUP($E193,BY_COM_Demand_Drivers!$A$5:$I$100,7,FALSE)</f>
        <v>534.55776191801874</v>
      </c>
      <c r="K193" s="16">
        <f>VLOOKUP($C193,'Growth rate'!$B$3:$T$93,7,FALSE)*VLOOKUP($E193,BY_COM_Demand_Drivers!$A$5:$I$100,8,FALSE)</f>
        <v>0</v>
      </c>
      <c r="L193" s="16">
        <f>VLOOKUP($C193,'Growth rate'!$B$3:$T$93,7,FALSE)*VLOOKUP($E193,BY_COM_Demand_Drivers!$A$5:$I$100,9,FALSE)</f>
        <v>0</v>
      </c>
      <c r="M193" s="49">
        <f t="shared" si="14"/>
        <v>0.67499999999999993</v>
      </c>
    </row>
    <row r="194" spans="2:13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 t="shared" si="10"/>
        <v>358.28288564749721</v>
      </c>
      <c r="G194" s="16">
        <f t="shared" si="11"/>
        <v>0</v>
      </c>
      <c r="H194" s="16">
        <f t="shared" si="12"/>
        <v>0</v>
      </c>
      <c r="J194" s="16">
        <f>VLOOKUP($C194,'Growth rate'!$B$3:$T$93,7,FALSE)*VLOOKUP($E194,BY_COM_Demand_Drivers!$A$5:$I$100,7,FALSE)</f>
        <v>540.80435569433541</v>
      </c>
      <c r="K194" s="16">
        <f>VLOOKUP($C194,'Growth rate'!$B$3:$T$93,7,FALSE)*VLOOKUP($E194,BY_COM_Demand_Drivers!$A$5:$I$100,8,FALSE)</f>
        <v>0</v>
      </c>
      <c r="L194" s="16">
        <f>VLOOKUP($C194,'Growth rate'!$B$3:$T$93,7,FALSE)*VLOOKUP($E194,BY_COM_Demand_Drivers!$A$5:$I$100,9,FALSE)</f>
        <v>0</v>
      </c>
      <c r="M194" s="49">
        <f t="shared" si="14"/>
        <v>0.66249999999999998</v>
      </c>
    </row>
    <row r="195" spans="2:13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 t="shared" si="10"/>
        <v>355.58311715592379</v>
      </c>
      <c r="G195" s="16">
        <f t="shared" si="11"/>
        <v>0</v>
      </c>
      <c r="H195" s="16">
        <f t="shared" si="12"/>
        <v>0</v>
      </c>
      <c r="J195" s="16">
        <f>VLOOKUP($C195,'Growth rate'!$B$3:$T$93,7,FALSE)*VLOOKUP($E195,BY_COM_Demand_Drivers!$A$5:$I$100,7,FALSE)</f>
        <v>547.05094947065209</v>
      </c>
      <c r="K195" s="16">
        <f>VLOOKUP($C195,'Growth rate'!$B$3:$T$93,7,FALSE)*VLOOKUP($E195,BY_COM_Demand_Drivers!$A$5:$I$100,8,FALSE)</f>
        <v>0</v>
      </c>
      <c r="L195" s="16">
        <f>VLOOKUP($C195,'Growth rate'!$B$3:$T$93,7,FALSE)*VLOOKUP($E195,BY_COM_Demand_Drivers!$A$5:$I$100,9,FALSE)</f>
        <v>0</v>
      </c>
      <c r="M195" s="49">
        <f t="shared" si="14"/>
        <v>0.64999999999999991</v>
      </c>
    </row>
    <row r="196" spans="2:13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 t="shared" si="10"/>
        <v>352.72718381994258</v>
      </c>
      <c r="G196" s="16">
        <f t="shared" si="11"/>
        <v>0</v>
      </c>
      <c r="H196" s="16">
        <f t="shared" si="12"/>
        <v>0</v>
      </c>
      <c r="J196" s="16">
        <f>VLOOKUP($C196,'Growth rate'!$B$3:$T$93,7,FALSE)*VLOOKUP($E196,BY_COM_Demand_Drivers!$A$5:$I$100,7,FALSE)</f>
        <v>553.29754324696876</v>
      </c>
      <c r="K196" s="16">
        <f>VLOOKUP($C196,'Growth rate'!$B$3:$T$93,7,FALSE)*VLOOKUP($E196,BY_COM_Demand_Drivers!$A$5:$I$100,8,FALSE)</f>
        <v>0</v>
      </c>
      <c r="L196" s="16">
        <f>VLOOKUP($C196,'Growth rate'!$B$3:$T$93,7,FALSE)*VLOOKUP($E196,BY_COM_Demand_Drivers!$A$5:$I$100,9,FALSE)</f>
        <v>0</v>
      </c>
      <c r="M196" s="49">
        <f t="shared" si="14"/>
        <v>0.63749999999999996</v>
      </c>
    </row>
    <row r="197" spans="2:13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 t="shared" ref="F197:F260" si="15">J197*$M197</f>
        <v>349.71508563955342</v>
      </c>
      <c r="G197" s="16">
        <f t="shared" ref="G197:G260" si="16">K197*$M197</f>
        <v>0</v>
      </c>
      <c r="H197" s="16">
        <f t="shared" ref="H197:H260" si="17">L197*$M197</f>
        <v>0</v>
      </c>
      <c r="J197" s="16">
        <f>VLOOKUP($C197,'Growth rate'!$B$3:$T$93,7,FALSE)*VLOOKUP($E197,BY_COM_Demand_Drivers!$A$5:$I$100,7,FALSE)</f>
        <v>559.54413702328543</v>
      </c>
      <c r="K197" s="16">
        <f>VLOOKUP($C197,'Growth rate'!$B$3:$T$93,7,FALSE)*VLOOKUP($E197,BY_COM_Demand_Drivers!$A$5:$I$100,8,FALSE)</f>
        <v>0</v>
      </c>
      <c r="L197" s="16">
        <f>VLOOKUP($C197,'Growth rate'!$B$3:$T$93,7,FALSE)*VLOOKUP($E197,BY_COM_Demand_Drivers!$A$5:$I$100,9,FALSE)</f>
        <v>0</v>
      </c>
      <c r="M197" s="49">
        <f t="shared" si="14"/>
        <v>0.625</v>
      </c>
    </row>
    <row r="198" spans="2:13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 t="shared" si="15"/>
        <v>346.54682261475625</v>
      </c>
      <c r="G198" s="16">
        <f t="shared" si="16"/>
        <v>0</v>
      </c>
      <c r="H198" s="16">
        <f t="shared" si="17"/>
        <v>0</v>
      </c>
      <c r="J198" s="16">
        <f>VLOOKUP($C198,'Growth rate'!$B$3:$T$93,7,FALSE)*VLOOKUP($E198,BY_COM_Demand_Drivers!$A$5:$I$100,7,FALSE)</f>
        <v>565.7907307996021</v>
      </c>
      <c r="K198" s="16">
        <f>VLOOKUP($C198,'Growth rate'!$B$3:$T$93,7,FALSE)*VLOOKUP($E198,BY_COM_Demand_Drivers!$A$5:$I$100,8,FALSE)</f>
        <v>0</v>
      </c>
      <c r="L198" s="16">
        <f>VLOOKUP($C198,'Growth rate'!$B$3:$T$93,7,FALSE)*VLOOKUP($E198,BY_COM_Demand_Drivers!$A$5:$I$100,9,FALSE)</f>
        <v>0</v>
      </c>
      <c r="M198" s="49">
        <f t="shared" si="14"/>
        <v>0.61249999999999993</v>
      </c>
    </row>
    <row r="199" spans="2:13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 t="shared" si="15"/>
        <v>343.22239474555124</v>
      </c>
      <c r="G199" s="16">
        <f t="shared" si="16"/>
        <v>0</v>
      </c>
      <c r="H199" s="16">
        <f t="shared" si="17"/>
        <v>0</v>
      </c>
      <c r="J199" s="16">
        <f>VLOOKUP($C199,'Growth rate'!$B$3:$T$93,7,FALSE)*VLOOKUP($E199,BY_COM_Demand_Drivers!$A$5:$I$100,7,FALSE)</f>
        <v>572.03732457591877</v>
      </c>
      <c r="K199" s="16">
        <f>VLOOKUP($C199,'Growth rate'!$B$3:$T$93,7,FALSE)*VLOOKUP($E199,BY_COM_Demand_Drivers!$A$5:$I$100,8,FALSE)</f>
        <v>0</v>
      </c>
      <c r="L199" s="16">
        <f>VLOOKUP($C199,'Growth rate'!$B$3:$T$93,7,FALSE)*VLOOKUP($E199,BY_COM_Demand_Drivers!$A$5:$I$100,9,FALSE)</f>
        <v>0</v>
      </c>
      <c r="M199" s="49">
        <f t="shared" si="14"/>
        <v>0.6</v>
      </c>
    </row>
    <row r="200" spans="2:13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 t="shared" si="15"/>
        <v>348.71395306148014</v>
      </c>
      <c r="G200" s="16">
        <f t="shared" si="16"/>
        <v>0</v>
      </c>
      <c r="H200" s="16">
        <f t="shared" si="17"/>
        <v>0</v>
      </c>
      <c r="J200" s="16">
        <f>VLOOKUP($C200,'Growth rate'!$B$3:$T$93,7,FALSE)*VLOOKUP($E200,BY_COM_Demand_Drivers!$A$5:$I$100,7,FALSE)</f>
        <v>581.18992176913355</v>
      </c>
      <c r="K200" s="16">
        <f>VLOOKUP($C200,'Growth rate'!$B$3:$T$93,7,FALSE)*VLOOKUP($E200,BY_COM_Demand_Drivers!$A$5:$I$100,8,FALSE)</f>
        <v>0</v>
      </c>
      <c r="L200" s="16">
        <f>VLOOKUP($C200,'Growth rate'!$B$3:$T$93,7,FALSE)*VLOOKUP($E200,BY_COM_Demand_Drivers!$A$5:$I$100,9,FALSE)</f>
        <v>0</v>
      </c>
      <c r="M200" s="49">
        <f t="shared" si="14"/>
        <v>0.6</v>
      </c>
    </row>
    <row r="201" spans="2:13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 t="shared" si="15"/>
        <v>354.29337631046377</v>
      </c>
      <c r="G201" s="16">
        <f t="shared" si="16"/>
        <v>0</v>
      </c>
      <c r="H201" s="16">
        <f t="shared" si="17"/>
        <v>0</v>
      </c>
      <c r="J201" s="16">
        <f>VLOOKUP($C201,'Growth rate'!$B$3:$T$93,7,FALSE)*VLOOKUP($E201,BY_COM_Demand_Drivers!$A$5:$I$100,7,FALSE)</f>
        <v>590.48896051743964</v>
      </c>
      <c r="K201" s="16">
        <f>VLOOKUP($C201,'Growth rate'!$B$3:$T$93,7,FALSE)*VLOOKUP($E201,BY_COM_Demand_Drivers!$A$5:$I$100,8,FALSE)</f>
        <v>0</v>
      </c>
      <c r="L201" s="16">
        <f>VLOOKUP($C201,'Growth rate'!$B$3:$T$93,7,FALSE)*VLOOKUP($E201,BY_COM_Demand_Drivers!$A$5:$I$100,9,FALSE)</f>
        <v>0</v>
      </c>
      <c r="M201" s="49">
        <f t="shared" si="14"/>
        <v>0.6</v>
      </c>
    </row>
    <row r="202" spans="2:13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 t="shared" si="15"/>
        <v>359.96207033143122</v>
      </c>
      <c r="G202" s="16">
        <f t="shared" si="16"/>
        <v>0</v>
      </c>
      <c r="H202" s="16">
        <f t="shared" si="17"/>
        <v>0</v>
      </c>
      <c r="J202" s="16">
        <f>VLOOKUP($C202,'Growth rate'!$B$3:$T$93,7,FALSE)*VLOOKUP($E202,BY_COM_Demand_Drivers!$A$5:$I$100,7,FALSE)</f>
        <v>599.93678388571868</v>
      </c>
      <c r="K202" s="16">
        <f>VLOOKUP($C202,'Growth rate'!$B$3:$T$93,7,FALSE)*VLOOKUP($E202,BY_COM_Demand_Drivers!$A$5:$I$100,8,FALSE)</f>
        <v>0</v>
      </c>
      <c r="L202" s="16">
        <f>VLOOKUP($C202,'Growth rate'!$B$3:$T$93,7,FALSE)*VLOOKUP($E202,BY_COM_Demand_Drivers!$A$5:$I$100,9,FALSE)</f>
        <v>0</v>
      </c>
      <c r="M202" s="49">
        <f t="shared" si="14"/>
        <v>0.6</v>
      </c>
    </row>
    <row r="203" spans="2:13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 t="shared" si="15"/>
        <v>365.72146345673417</v>
      </c>
      <c r="G203" s="16">
        <f t="shared" si="16"/>
        <v>0</v>
      </c>
      <c r="H203" s="16">
        <f t="shared" si="17"/>
        <v>0</v>
      </c>
      <c r="J203" s="16">
        <f>VLOOKUP($C203,'Growth rate'!$B$3:$T$93,7,FALSE)*VLOOKUP($E203,BY_COM_Demand_Drivers!$A$5:$I$100,7,FALSE)</f>
        <v>609.53577242789027</v>
      </c>
      <c r="K203" s="16">
        <f>VLOOKUP($C203,'Growth rate'!$B$3:$T$93,7,FALSE)*VLOOKUP($E203,BY_COM_Demand_Drivers!$A$5:$I$100,8,FALSE)</f>
        <v>0</v>
      </c>
      <c r="L203" s="16">
        <f>VLOOKUP($C203,'Growth rate'!$B$3:$T$93,7,FALSE)*VLOOKUP($E203,BY_COM_Demand_Drivers!$A$5:$I$100,9,FALSE)</f>
        <v>0</v>
      </c>
      <c r="M203" s="49">
        <f t="shared" si="14"/>
        <v>0.6</v>
      </c>
    </row>
    <row r="204" spans="2:13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 t="shared" si="15"/>
        <v>371.57300687204173</v>
      </c>
      <c r="G204" s="16">
        <f t="shared" si="16"/>
        <v>0</v>
      </c>
      <c r="H204" s="16">
        <f t="shared" si="17"/>
        <v>0</v>
      </c>
      <c r="J204" s="16">
        <f>VLOOKUP($C204,'Growth rate'!$B$3:$T$93,7,FALSE)*VLOOKUP($E204,BY_COM_Demand_Drivers!$A$5:$I$100,7,FALSE)</f>
        <v>619.28834478673627</v>
      </c>
      <c r="K204" s="16">
        <f>VLOOKUP($C204,'Growth rate'!$B$3:$T$93,7,FALSE)*VLOOKUP($E204,BY_COM_Demand_Drivers!$A$5:$I$100,8,FALSE)</f>
        <v>0</v>
      </c>
      <c r="L204" s="16">
        <f>VLOOKUP($C204,'Growth rate'!$B$3:$T$93,7,FALSE)*VLOOKUP($E204,BY_COM_Demand_Drivers!$A$5:$I$100,9,FALSE)</f>
        <v>0</v>
      </c>
      <c r="M204" s="49">
        <f t="shared" si="14"/>
        <v>0.6</v>
      </c>
    </row>
    <row r="205" spans="2:13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 t="shared" si="15"/>
        <v>377.51817498199443</v>
      </c>
      <c r="G205" s="16">
        <f t="shared" si="16"/>
        <v>0</v>
      </c>
      <c r="H205" s="16">
        <f t="shared" si="17"/>
        <v>0</v>
      </c>
      <c r="J205" s="16">
        <f>VLOOKUP($C205,'Growth rate'!$B$3:$T$93,7,FALSE)*VLOOKUP($E205,BY_COM_Demand_Drivers!$A$5:$I$100,7,FALSE)</f>
        <v>629.1969583033241</v>
      </c>
      <c r="K205" s="16">
        <f>VLOOKUP($C205,'Growth rate'!$B$3:$T$93,7,FALSE)*VLOOKUP($E205,BY_COM_Demand_Drivers!$A$5:$I$100,8,FALSE)</f>
        <v>0</v>
      </c>
      <c r="L205" s="16">
        <f>VLOOKUP($C205,'Growth rate'!$B$3:$T$93,7,FALSE)*VLOOKUP($E205,BY_COM_Demand_Drivers!$A$5:$I$100,9,FALSE)</f>
        <v>0</v>
      </c>
      <c r="M205" s="49">
        <f t="shared" si="14"/>
        <v>0.6</v>
      </c>
    </row>
    <row r="206" spans="2:13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 t="shared" si="15"/>
        <v>383.55846578170645</v>
      </c>
      <c r="G206" s="16">
        <f t="shared" si="16"/>
        <v>0</v>
      </c>
      <c r="H206" s="16">
        <f t="shared" si="17"/>
        <v>0</v>
      </c>
      <c r="J206" s="16">
        <f>VLOOKUP($C206,'Growth rate'!$B$3:$T$93,7,FALSE)*VLOOKUP($E206,BY_COM_Demand_Drivers!$A$5:$I$100,7,FALSE)</f>
        <v>639.26410963617741</v>
      </c>
      <c r="K206" s="16">
        <f>VLOOKUP($C206,'Growth rate'!$B$3:$T$93,7,FALSE)*VLOOKUP($E206,BY_COM_Demand_Drivers!$A$5:$I$100,8,FALSE)</f>
        <v>0</v>
      </c>
      <c r="L206" s="16">
        <f>VLOOKUP($C206,'Growth rate'!$B$3:$T$93,7,FALSE)*VLOOKUP($E206,BY_COM_Demand_Drivers!$A$5:$I$100,9,FALSE)</f>
        <v>0</v>
      </c>
      <c r="M206" s="49">
        <f t="shared" si="14"/>
        <v>0.6</v>
      </c>
    </row>
    <row r="207" spans="2:13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 t="shared" si="15"/>
        <v>389.69540123421376</v>
      </c>
      <c r="G207" s="16">
        <f t="shared" si="16"/>
        <v>0</v>
      </c>
      <c r="H207" s="16">
        <f t="shared" si="17"/>
        <v>0</v>
      </c>
      <c r="J207" s="16">
        <f>VLOOKUP($C207,'Growth rate'!$B$3:$T$93,7,FALSE)*VLOOKUP($E207,BY_COM_Demand_Drivers!$A$5:$I$100,7,FALSE)</f>
        <v>649.49233539035629</v>
      </c>
      <c r="K207" s="16">
        <f>VLOOKUP($C207,'Growth rate'!$B$3:$T$93,7,FALSE)*VLOOKUP($E207,BY_COM_Demand_Drivers!$A$5:$I$100,8,FALSE)</f>
        <v>0</v>
      </c>
      <c r="L207" s="16">
        <f>VLOOKUP($C207,'Growth rate'!$B$3:$T$93,7,FALSE)*VLOOKUP($E207,BY_COM_Demand_Drivers!$A$5:$I$100,9,FALSE)</f>
        <v>0</v>
      </c>
      <c r="M207" s="49">
        <f t="shared" si="14"/>
        <v>0.6</v>
      </c>
    </row>
    <row r="208" spans="2:13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 t="shared" si="15"/>
        <v>395.93052765396118</v>
      </c>
      <c r="G208" s="16">
        <f t="shared" si="16"/>
        <v>0</v>
      </c>
      <c r="H208" s="16">
        <f t="shared" si="17"/>
        <v>0</v>
      </c>
      <c r="J208" s="16">
        <f>VLOOKUP($C208,'Growth rate'!$B$3:$T$93,7,FALSE)*VLOOKUP($E208,BY_COM_Demand_Drivers!$A$5:$I$100,7,FALSE)</f>
        <v>659.88421275660198</v>
      </c>
      <c r="K208" s="16">
        <f>VLOOKUP($C208,'Growth rate'!$B$3:$T$93,7,FALSE)*VLOOKUP($E208,BY_COM_Demand_Drivers!$A$5:$I$100,8,FALSE)</f>
        <v>0</v>
      </c>
      <c r="L208" s="16">
        <f>VLOOKUP($C208,'Growth rate'!$B$3:$T$93,7,FALSE)*VLOOKUP($E208,BY_COM_Demand_Drivers!$A$5:$I$100,9,FALSE)</f>
        <v>0</v>
      </c>
      <c r="M208" s="49">
        <f t="shared" si="14"/>
        <v>0.6</v>
      </c>
    </row>
    <row r="209" spans="2:13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 t="shared" si="15"/>
        <v>402.26541609642447</v>
      </c>
      <c r="G209" s="16">
        <f t="shared" si="16"/>
        <v>0</v>
      </c>
      <c r="H209" s="16">
        <f t="shared" si="17"/>
        <v>0</v>
      </c>
      <c r="J209" s="16">
        <f>VLOOKUP($C209,'Growth rate'!$B$3:$T$93,7,FALSE)*VLOOKUP($E209,BY_COM_Demand_Drivers!$A$5:$I$100,7,FALSE)</f>
        <v>670.44236016070749</v>
      </c>
      <c r="K209" s="16">
        <f>VLOOKUP($C209,'Growth rate'!$B$3:$T$93,7,FALSE)*VLOOKUP($E209,BY_COM_Demand_Drivers!$A$5:$I$100,8,FALSE)</f>
        <v>0</v>
      </c>
      <c r="L209" s="16">
        <f>VLOOKUP($C209,'Growth rate'!$B$3:$T$93,7,FALSE)*VLOOKUP($E209,BY_COM_Demand_Drivers!$A$5:$I$100,9,FALSE)</f>
        <v>0</v>
      </c>
      <c r="M209" s="49">
        <f t="shared" si="14"/>
        <v>0.6</v>
      </c>
    </row>
    <row r="210" spans="2:13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 t="shared" si="15"/>
        <v>408.70166275396736</v>
      </c>
      <c r="G210" s="16">
        <f t="shared" si="16"/>
        <v>0</v>
      </c>
      <c r="H210" s="16">
        <f t="shared" si="17"/>
        <v>0</v>
      </c>
      <c r="J210" s="16">
        <f>VLOOKUP($C210,'Growth rate'!$B$3:$T$93,7,FALSE)*VLOOKUP($E210,BY_COM_Demand_Drivers!$A$5:$I$100,7,FALSE)</f>
        <v>681.16943792327891</v>
      </c>
      <c r="K210" s="16">
        <f>VLOOKUP($C210,'Growth rate'!$B$3:$T$93,7,FALSE)*VLOOKUP($E210,BY_COM_Demand_Drivers!$A$5:$I$100,8,FALSE)</f>
        <v>0</v>
      </c>
      <c r="L210" s="16">
        <f>VLOOKUP($C210,'Growth rate'!$B$3:$T$93,7,FALSE)*VLOOKUP($E210,BY_COM_Demand_Drivers!$A$5:$I$100,9,FALSE)</f>
        <v>0</v>
      </c>
      <c r="M210" s="49">
        <f t="shared" si="14"/>
        <v>0.6</v>
      </c>
    </row>
    <row r="211" spans="2:13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 t="shared" si="15"/>
        <v>415.24088935803081</v>
      </c>
      <c r="G211" s="16">
        <f t="shared" si="16"/>
        <v>0</v>
      </c>
      <c r="H211" s="16">
        <f t="shared" si="17"/>
        <v>0</v>
      </c>
      <c r="J211" s="16">
        <f>VLOOKUP($C211,'Growth rate'!$B$3:$T$93,7,FALSE)*VLOOKUP($E211,BY_COM_Demand_Drivers!$A$5:$I$100,7,FALSE)</f>
        <v>692.06814893005139</v>
      </c>
      <c r="K211" s="16">
        <f>VLOOKUP($C211,'Growth rate'!$B$3:$T$93,7,FALSE)*VLOOKUP($E211,BY_COM_Demand_Drivers!$A$5:$I$100,8,FALSE)</f>
        <v>0</v>
      </c>
      <c r="L211" s="16">
        <f>VLOOKUP($C211,'Growth rate'!$B$3:$T$93,7,FALSE)*VLOOKUP($E211,BY_COM_Demand_Drivers!$A$5:$I$100,9,FALSE)</f>
        <v>0</v>
      </c>
      <c r="M211" s="49">
        <f t="shared" si="14"/>
        <v>0.6</v>
      </c>
    </row>
    <row r="212" spans="2:13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 t="shared" si="15"/>
        <v>421.88474358775937</v>
      </c>
      <c r="G212" s="16">
        <f t="shared" si="16"/>
        <v>0</v>
      </c>
      <c r="H212" s="16">
        <f t="shared" si="17"/>
        <v>0</v>
      </c>
      <c r="J212" s="16">
        <f>VLOOKUP($C212,'Growth rate'!$B$3:$T$93,7,FALSE)*VLOOKUP($E212,BY_COM_Demand_Drivers!$A$5:$I$100,7,FALSE)</f>
        <v>703.14123931293227</v>
      </c>
      <c r="K212" s="16">
        <f>VLOOKUP($C212,'Growth rate'!$B$3:$T$93,7,FALSE)*VLOOKUP($E212,BY_COM_Demand_Drivers!$A$5:$I$100,8,FALSE)</f>
        <v>0</v>
      </c>
      <c r="L212" s="16">
        <f>VLOOKUP($C212,'Growth rate'!$B$3:$T$93,7,FALSE)*VLOOKUP($E212,BY_COM_Demand_Drivers!$A$5:$I$100,9,FALSE)</f>
        <v>0</v>
      </c>
      <c r="M212" s="49">
        <f t="shared" si="14"/>
        <v>0.6</v>
      </c>
    </row>
    <row r="213" spans="2:13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 t="shared" si="15"/>
        <v>428.63489948516354</v>
      </c>
      <c r="G213" s="16">
        <f t="shared" si="16"/>
        <v>0</v>
      </c>
      <c r="H213" s="16">
        <f t="shared" si="17"/>
        <v>0</v>
      </c>
      <c r="J213" s="16">
        <f>VLOOKUP($C213,'Growth rate'!$B$3:$T$93,7,FALSE)*VLOOKUP($E213,BY_COM_Demand_Drivers!$A$5:$I$100,7,FALSE)</f>
        <v>714.39149914193922</v>
      </c>
      <c r="K213" s="16">
        <f>VLOOKUP($C213,'Growth rate'!$B$3:$T$93,7,FALSE)*VLOOKUP($E213,BY_COM_Demand_Drivers!$A$5:$I$100,8,FALSE)</f>
        <v>0</v>
      </c>
      <c r="L213" s="16">
        <f>VLOOKUP($C213,'Growth rate'!$B$3:$T$93,7,FALSE)*VLOOKUP($E213,BY_COM_Demand_Drivers!$A$5:$I$100,9,FALSE)</f>
        <v>0</v>
      </c>
      <c r="M213" s="49">
        <f t="shared" si="14"/>
        <v>0.6</v>
      </c>
    </row>
    <row r="214" spans="2:13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 t="shared" si="15"/>
        <v>435.49305787692612</v>
      </c>
      <c r="G214" s="16">
        <f t="shared" si="16"/>
        <v>0</v>
      </c>
      <c r="H214" s="16">
        <f t="shared" si="17"/>
        <v>0</v>
      </c>
      <c r="J214" s="16">
        <f>VLOOKUP($C214,'Growth rate'!$B$3:$T$93,7,FALSE)*VLOOKUP($E214,BY_COM_Demand_Drivers!$A$5:$I$100,7,FALSE)</f>
        <v>725.82176312821025</v>
      </c>
      <c r="K214" s="16">
        <f>VLOOKUP($C214,'Growth rate'!$B$3:$T$93,7,FALSE)*VLOOKUP($E214,BY_COM_Demand_Drivers!$A$5:$I$100,8,FALSE)</f>
        <v>0</v>
      </c>
      <c r="L214" s="16">
        <f>VLOOKUP($C214,'Growth rate'!$B$3:$T$93,7,FALSE)*VLOOKUP($E214,BY_COM_Demand_Drivers!$A$5:$I$100,9,FALSE)</f>
        <v>0</v>
      </c>
      <c r="M214" s="49">
        <f t="shared" si="14"/>
        <v>0.6</v>
      </c>
    </row>
    <row r="215" spans="2:13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 t="shared" si="15"/>
        <v>442.46094680295693</v>
      </c>
      <c r="G215" s="16">
        <f t="shared" si="16"/>
        <v>0</v>
      </c>
      <c r="H215" s="16">
        <f t="shared" si="17"/>
        <v>0</v>
      </c>
      <c r="J215" s="16">
        <f>VLOOKUP($C215,'Growth rate'!$B$3:$T$93,7,FALSE)*VLOOKUP($E215,BY_COM_Demand_Drivers!$A$5:$I$100,7,FALSE)</f>
        <v>737.4349113382616</v>
      </c>
      <c r="K215" s="16">
        <f>VLOOKUP($C215,'Growth rate'!$B$3:$T$93,7,FALSE)*VLOOKUP($E215,BY_COM_Demand_Drivers!$A$5:$I$100,8,FALSE)</f>
        <v>0</v>
      </c>
      <c r="L215" s="16">
        <f>VLOOKUP($C215,'Growth rate'!$B$3:$T$93,7,FALSE)*VLOOKUP($E215,BY_COM_Demand_Drivers!$A$5:$I$100,9,FALSE)</f>
        <v>0</v>
      </c>
      <c r="M215" s="49">
        <f t="shared" si="14"/>
        <v>0.6</v>
      </c>
    </row>
    <row r="216" spans="2:13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 t="shared" si="15"/>
        <v>449.54032195180429</v>
      </c>
      <c r="G216" s="16">
        <f t="shared" si="16"/>
        <v>0</v>
      </c>
      <c r="H216" s="16">
        <f t="shared" si="17"/>
        <v>0</v>
      </c>
      <c r="J216" s="16">
        <f>VLOOKUP($C216,'Growth rate'!$B$3:$T$93,7,FALSE)*VLOOKUP($E216,BY_COM_Demand_Drivers!$A$5:$I$100,7,FALSE)</f>
        <v>749.23386991967379</v>
      </c>
      <c r="K216" s="16">
        <f>VLOOKUP($C216,'Growth rate'!$B$3:$T$93,7,FALSE)*VLOOKUP($E216,BY_COM_Demand_Drivers!$A$5:$I$100,8,FALSE)</f>
        <v>0</v>
      </c>
      <c r="L216" s="16">
        <f>VLOOKUP($C216,'Growth rate'!$B$3:$T$93,7,FALSE)*VLOOKUP($E216,BY_COM_Demand_Drivers!$A$5:$I$100,9,FALSE)</f>
        <v>0</v>
      </c>
      <c r="M216" s="49">
        <f t="shared" si="14"/>
        <v>0.6</v>
      </c>
    </row>
    <row r="217" spans="2:13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 t="shared" si="15"/>
        <v>456.73296710303316</v>
      </c>
      <c r="G217" s="16">
        <f t="shared" si="16"/>
        <v>0</v>
      </c>
      <c r="H217" s="16">
        <f t="shared" si="17"/>
        <v>0</v>
      </c>
      <c r="J217" s="16">
        <f>VLOOKUP($C217,'Growth rate'!$B$3:$T$93,7,FALSE)*VLOOKUP($E217,BY_COM_Demand_Drivers!$A$5:$I$100,7,FALSE)</f>
        <v>761.22161183838864</v>
      </c>
      <c r="K217" s="16">
        <f>VLOOKUP($C217,'Growth rate'!$B$3:$T$93,7,FALSE)*VLOOKUP($E217,BY_COM_Demand_Drivers!$A$5:$I$100,8,FALSE)</f>
        <v>0</v>
      </c>
      <c r="L217" s="16">
        <f>VLOOKUP($C217,'Growth rate'!$B$3:$T$93,7,FALSE)*VLOOKUP($E217,BY_COM_Demand_Drivers!$A$5:$I$100,9,FALSE)</f>
        <v>0</v>
      </c>
      <c r="M217" s="49">
        <f t="shared" si="14"/>
        <v>0.6</v>
      </c>
    </row>
    <row r="218" spans="2:13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 t="shared" si="15"/>
        <v>464.04069457668163</v>
      </c>
      <c r="G218" s="16">
        <f t="shared" si="16"/>
        <v>0</v>
      </c>
      <c r="H218" s="16">
        <f t="shared" si="17"/>
        <v>0</v>
      </c>
      <c r="J218" s="16">
        <f>VLOOKUP($C218,'Growth rate'!$B$3:$T$93,7,FALSE)*VLOOKUP($E218,BY_COM_Demand_Drivers!$A$5:$I$100,7,FALSE)</f>
        <v>773.40115762780272</v>
      </c>
      <c r="K218" s="16">
        <f>VLOOKUP($C218,'Growth rate'!$B$3:$T$93,7,FALSE)*VLOOKUP($E218,BY_COM_Demand_Drivers!$A$5:$I$100,8,FALSE)</f>
        <v>0</v>
      </c>
      <c r="L218" s="16">
        <f>VLOOKUP($C218,'Growth rate'!$B$3:$T$93,7,FALSE)*VLOOKUP($E218,BY_COM_Demand_Drivers!$A$5:$I$100,9,FALSE)</f>
        <v>0</v>
      </c>
      <c r="M218" s="49">
        <f t="shared" si="14"/>
        <v>0.6</v>
      </c>
    </row>
    <row r="219" spans="2:13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 t="shared" si="15"/>
        <v>471.46534568990859</v>
      </c>
      <c r="G219" s="16">
        <f t="shared" si="16"/>
        <v>0</v>
      </c>
      <c r="H219" s="16">
        <f t="shared" si="17"/>
        <v>0</v>
      </c>
      <c r="J219" s="16">
        <f>VLOOKUP($C219,'Growth rate'!$B$3:$T$93,7,FALSE)*VLOOKUP($E219,BY_COM_Demand_Drivers!$A$5:$I$100,7,FALSE)</f>
        <v>785.77557614984767</v>
      </c>
      <c r="K219" s="16">
        <f>VLOOKUP($C219,'Growth rate'!$B$3:$T$93,7,FALSE)*VLOOKUP($E219,BY_COM_Demand_Drivers!$A$5:$I$100,8,FALSE)</f>
        <v>0</v>
      </c>
      <c r="L219" s="16">
        <f>VLOOKUP($C219,'Growth rate'!$B$3:$T$93,7,FALSE)*VLOOKUP($E219,BY_COM_Demand_Drivers!$A$5:$I$100,9,FALSE)</f>
        <v>0</v>
      </c>
      <c r="M219" s="49">
        <f t="shared" si="14"/>
        <v>0.6</v>
      </c>
    </row>
    <row r="220" spans="2:13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 t="shared" si="15"/>
        <v>479.00879122094716</v>
      </c>
      <c r="G220" s="16">
        <f t="shared" si="16"/>
        <v>0</v>
      </c>
      <c r="H220" s="16">
        <f t="shared" si="17"/>
        <v>0</v>
      </c>
      <c r="J220" s="16">
        <f>VLOOKUP($C220,'Growth rate'!$B$3:$T$93,7,FALSE)*VLOOKUP($E220,BY_COM_Demand_Drivers!$A$5:$I$100,7,FALSE)</f>
        <v>798.3479853682453</v>
      </c>
      <c r="K220" s="16">
        <f>VLOOKUP($C220,'Growth rate'!$B$3:$T$93,7,FALSE)*VLOOKUP($E220,BY_COM_Demand_Drivers!$A$5:$I$100,8,FALSE)</f>
        <v>0</v>
      </c>
      <c r="L220" s="16">
        <f>VLOOKUP($C220,'Growth rate'!$B$3:$T$93,7,FALSE)*VLOOKUP($E220,BY_COM_Demand_Drivers!$A$5:$I$100,9,FALSE)</f>
        <v>0</v>
      </c>
      <c r="M220" s="49">
        <f t="shared" si="14"/>
        <v>0.6</v>
      </c>
    </row>
    <row r="221" spans="2:13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 t="shared" si="15"/>
        <v>486.67293188048222</v>
      </c>
      <c r="G221" s="16">
        <f t="shared" si="16"/>
        <v>0</v>
      </c>
      <c r="H221" s="16">
        <f t="shared" si="17"/>
        <v>0</v>
      </c>
      <c r="J221" s="16">
        <f>VLOOKUP($C221,'Growth rate'!$B$3:$T$93,7,FALSE)*VLOOKUP($E221,BY_COM_Demand_Drivers!$A$5:$I$100,7,FALSE)</f>
        <v>811.12155313413712</v>
      </c>
      <c r="K221" s="16">
        <f>VLOOKUP($C221,'Growth rate'!$B$3:$T$93,7,FALSE)*VLOOKUP($E221,BY_COM_Demand_Drivers!$A$5:$I$100,8,FALSE)</f>
        <v>0</v>
      </c>
      <c r="L221" s="16">
        <f>VLOOKUP($C221,'Growth rate'!$B$3:$T$93,7,FALSE)*VLOOKUP($E221,BY_COM_Demand_Drivers!$A$5:$I$100,9,FALSE)</f>
        <v>0</v>
      </c>
      <c r="M221" s="49">
        <f t="shared" si="14"/>
        <v>0.6</v>
      </c>
    </row>
    <row r="222" spans="2:13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 t="shared" si="15"/>
        <v>494.45969879057003</v>
      </c>
      <c r="G222" s="16">
        <f t="shared" si="16"/>
        <v>0</v>
      </c>
      <c r="H222" s="16">
        <f t="shared" si="17"/>
        <v>0</v>
      </c>
      <c r="J222" s="16">
        <f>VLOOKUP($C222,'Growth rate'!$B$3:$T$93,7,FALSE)*VLOOKUP($E222,BY_COM_Demand_Drivers!$A$5:$I$100,7,FALSE)</f>
        <v>824.0994979842834</v>
      </c>
      <c r="K222" s="16">
        <f>VLOOKUP($C222,'Growth rate'!$B$3:$T$93,7,FALSE)*VLOOKUP($E222,BY_COM_Demand_Drivers!$A$5:$I$100,8,FALSE)</f>
        <v>0</v>
      </c>
      <c r="L222" s="16">
        <f>VLOOKUP($C222,'Growth rate'!$B$3:$T$93,7,FALSE)*VLOOKUP($E222,BY_COM_Demand_Drivers!$A$5:$I$100,9,FALSE)</f>
        <v>0</v>
      </c>
      <c r="M222" s="49">
        <f t="shared" si="14"/>
        <v>0.6</v>
      </c>
    </row>
    <row r="223" spans="2:13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 t="shared" si="15"/>
        <v>502.37105397121911</v>
      </c>
      <c r="G223" s="16">
        <f t="shared" si="16"/>
        <v>0</v>
      </c>
      <c r="H223" s="16">
        <f t="shared" si="17"/>
        <v>0</v>
      </c>
      <c r="J223" s="16">
        <f>VLOOKUP($C223,'Growth rate'!$B$3:$T$93,7,FALSE)*VLOOKUP($E223,BY_COM_Demand_Drivers!$A$5:$I$100,7,FALSE)</f>
        <v>837.28508995203185</v>
      </c>
      <c r="K223" s="16">
        <f>VLOOKUP($C223,'Growth rate'!$B$3:$T$93,7,FALSE)*VLOOKUP($E223,BY_COM_Demand_Drivers!$A$5:$I$100,8,FALSE)</f>
        <v>0</v>
      </c>
      <c r="L223" s="16">
        <f>VLOOKUP($C223,'Growth rate'!$B$3:$T$93,7,FALSE)*VLOOKUP($E223,BY_COM_Demand_Drivers!$A$5:$I$100,9,FALSE)</f>
        <v>0</v>
      </c>
      <c r="M223" s="49">
        <f t="shared" si="14"/>
        <v>0.6</v>
      </c>
    </row>
    <row r="224" spans="2:13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 t="shared" si="15"/>
        <v>510.40899083475847</v>
      </c>
      <c r="G224" s="16">
        <f t="shared" si="16"/>
        <v>0</v>
      </c>
      <c r="H224" s="16">
        <f t="shared" si="17"/>
        <v>0</v>
      </c>
      <c r="J224" s="16">
        <f>VLOOKUP($C224,'Growth rate'!$B$3:$T$93,7,FALSE)*VLOOKUP($E224,BY_COM_Demand_Drivers!$A$5:$I$100,7,FALSE)</f>
        <v>850.68165139126415</v>
      </c>
      <c r="K224" s="16">
        <f>VLOOKUP($C224,'Growth rate'!$B$3:$T$93,7,FALSE)*VLOOKUP($E224,BY_COM_Demand_Drivers!$A$5:$I$100,8,FALSE)</f>
        <v>0</v>
      </c>
      <c r="L224" s="16">
        <f>VLOOKUP($C224,'Growth rate'!$B$3:$T$93,7,FALSE)*VLOOKUP($E224,BY_COM_Demand_Drivers!$A$5:$I$100,9,FALSE)</f>
        <v>0</v>
      </c>
      <c r="M224" s="49">
        <f t="shared" si="14"/>
        <v>0.6</v>
      </c>
    </row>
    <row r="225" spans="2:13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 t="shared" si="15"/>
        <v>518.57553468811477</v>
      </c>
      <c r="G225" s="16">
        <f t="shared" si="16"/>
        <v>0</v>
      </c>
      <c r="H225" s="16">
        <f t="shared" si="17"/>
        <v>0</v>
      </c>
      <c r="J225" s="16">
        <f>VLOOKUP($C225,'Growth rate'!$B$3:$T$93,7,FALSE)*VLOOKUP($E225,BY_COM_Demand_Drivers!$A$5:$I$100,7,FALSE)</f>
        <v>864.29255781352458</v>
      </c>
      <c r="K225" s="16">
        <f>VLOOKUP($C225,'Growth rate'!$B$3:$T$93,7,FALSE)*VLOOKUP($E225,BY_COM_Demand_Drivers!$A$5:$I$100,8,FALSE)</f>
        <v>0</v>
      </c>
      <c r="L225" s="16">
        <f>VLOOKUP($C225,'Growth rate'!$B$3:$T$93,7,FALSE)*VLOOKUP($E225,BY_COM_Demand_Drivers!$A$5:$I$100,9,FALSE)</f>
        <v>0</v>
      </c>
      <c r="M225" s="49">
        <f t="shared" si="14"/>
        <v>0.6</v>
      </c>
    </row>
    <row r="226" spans="2:13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 t="shared" si="15"/>
        <v>526.87274324312443</v>
      </c>
      <c r="G226" s="16">
        <f t="shared" si="16"/>
        <v>0</v>
      </c>
      <c r="H226" s="16">
        <f t="shared" si="17"/>
        <v>0</v>
      </c>
      <c r="J226" s="16">
        <f>VLOOKUP($C226,'Growth rate'!$B$3:$T$93,7,FALSE)*VLOOKUP($E226,BY_COM_Demand_Drivers!$A$5:$I$100,7,FALSE)</f>
        <v>878.12123873854068</v>
      </c>
      <c r="K226" s="16">
        <f>VLOOKUP($C226,'Growth rate'!$B$3:$T$93,7,FALSE)*VLOOKUP($E226,BY_COM_Demand_Drivers!$A$5:$I$100,8,FALSE)</f>
        <v>0</v>
      </c>
      <c r="L226" s="16">
        <f>VLOOKUP($C226,'Growth rate'!$B$3:$T$93,7,FALSE)*VLOOKUP($E226,BY_COM_Demand_Drivers!$A$5:$I$100,9,FALSE)</f>
        <v>0</v>
      </c>
      <c r="M226" s="49">
        <f t="shared" si="14"/>
        <v>0.6</v>
      </c>
    </row>
    <row r="227" spans="2:13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 t="shared" si="15"/>
        <v>535.30270713501454</v>
      </c>
      <c r="G227" s="16">
        <f t="shared" si="16"/>
        <v>0</v>
      </c>
      <c r="H227" s="16">
        <f t="shared" si="17"/>
        <v>0</v>
      </c>
      <c r="J227" s="16">
        <f>VLOOKUP($C227,'Growth rate'!$B$3:$T$93,7,FALSE)*VLOOKUP($E227,BY_COM_Demand_Drivers!$A$5:$I$100,7,FALSE)</f>
        <v>892.17117855835761</v>
      </c>
      <c r="K227" s="16">
        <f>VLOOKUP($C227,'Growth rate'!$B$3:$T$93,7,FALSE)*VLOOKUP($E227,BY_COM_Demand_Drivers!$A$5:$I$100,8,FALSE)</f>
        <v>0</v>
      </c>
      <c r="L227" s="16">
        <f>VLOOKUP($C227,'Growth rate'!$B$3:$T$93,7,FALSE)*VLOOKUP($E227,BY_COM_Demand_Drivers!$A$5:$I$100,9,FALSE)</f>
        <v>0</v>
      </c>
      <c r="M227" s="49">
        <f t="shared" si="14"/>
        <v>0.6</v>
      </c>
    </row>
    <row r="228" spans="2:13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 t="shared" si="15"/>
        <v>543.86755044917481</v>
      </c>
      <c r="G228" s="16">
        <f t="shared" si="16"/>
        <v>0</v>
      </c>
      <c r="H228" s="16">
        <f t="shared" si="17"/>
        <v>0</v>
      </c>
      <c r="J228" s="16">
        <f>VLOOKUP($C228,'Growth rate'!$B$3:$T$93,7,FALSE)*VLOOKUP($E228,BY_COM_Demand_Drivers!$A$5:$I$100,7,FALSE)</f>
        <v>906.44591741529132</v>
      </c>
      <c r="K228" s="16">
        <f>VLOOKUP($C228,'Growth rate'!$B$3:$T$93,7,FALSE)*VLOOKUP($E228,BY_COM_Demand_Drivers!$A$5:$I$100,8,FALSE)</f>
        <v>0</v>
      </c>
      <c r="L228" s="16">
        <f>VLOOKUP($C228,'Growth rate'!$B$3:$T$93,7,FALSE)*VLOOKUP($E228,BY_COM_Demand_Drivers!$A$5:$I$100,9,FALSE)</f>
        <v>0</v>
      </c>
      <c r="M228" s="49">
        <f t="shared" si="14"/>
        <v>0.6</v>
      </c>
    </row>
    <row r="229" spans="2:13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 t="shared" si="15"/>
        <v>552.56943125636167</v>
      </c>
      <c r="G229" s="16">
        <f t="shared" si="16"/>
        <v>0</v>
      </c>
      <c r="H229" s="16">
        <f t="shared" si="17"/>
        <v>0</v>
      </c>
      <c r="J229" s="16">
        <f>VLOOKUP($C229,'Growth rate'!$B$3:$T$93,7,FALSE)*VLOOKUP($E229,BY_COM_Demand_Drivers!$A$5:$I$100,7,FALSE)</f>
        <v>920.94905209393607</v>
      </c>
      <c r="K229" s="16">
        <f>VLOOKUP($C229,'Growth rate'!$B$3:$T$93,7,FALSE)*VLOOKUP($E229,BY_COM_Demand_Drivers!$A$5:$I$100,8,FALSE)</f>
        <v>0</v>
      </c>
      <c r="L229" s="16">
        <f>VLOOKUP($C229,'Growth rate'!$B$3:$T$93,7,FALSE)*VLOOKUP($E229,BY_COM_Demand_Drivers!$A$5:$I$100,9,FALSE)</f>
        <v>0</v>
      </c>
      <c r="M229" s="49">
        <f t="shared" si="14"/>
        <v>0.6</v>
      </c>
    </row>
    <row r="230" spans="2:13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 t="shared" si="15"/>
        <v>561.41054215646341</v>
      </c>
      <c r="G230" s="16">
        <f t="shared" si="16"/>
        <v>0</v>
      </c>
      <c r="H230" s="16">
        <f t="shared" si="17"/>
        <v>0</v>
      </c>
      <c r="J230" s="16">
        <f>VLOOKUP($C230,'Growth rate'!$B$3:$T$93,7,FALSE)*VLOOKUP($E230,BY_COM_Demand_Drivers!$A$5:$I$100,7,FALSE)</f>
        <v>935.68423692743897</v>
      </c>
      <c r="K230" s="16">
        <f>VLOOKUP($C230,'Growth rate'!$B$3:$T$93,7,FALSE)*VLOOKUP($E230,BY_COM_Demand_Drivers!$A$5:$I$100,8,FALSE)</f>
        <v>0</v>
      </c>
      <c r="L230" s="16">
        <f>VLOOKUP($C230,'Growth rate'!$B$3:$T$93,7,FALSE)*VLOOKUP($E230,BY_COM_Demand_Drivers!$A$5:$I$100,9,FALSE)</f>
        <v>0</v>
      </c>
      <c r="M230" s="49">
        <f t="shared" si="14"/>
        <v>0.6</v>
      </c>
    </row>
    <row r="231" spans="2:13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 t="shared" si="15"/>
        <v>570.39311083096698</v>
      </c>
      <c r="G231" s="16">
        <f t="shared" si="16"/>
        <v>0</v>
      </c>
      <c r="H231" s="16">
        <f t="shared" si="17"/>
        <v>0</v>
      </c>
      <c r="J231" s="16">
        <f>VLOOKUP($C231,'Growth rate'!$B$3:$T$93,7,FALSE)*VLOOKUP($E231,BY_COM_Demand_Drivers!$A$5:$I$100,7,FALSE)</f>
        <v>950.65518471827829</v>
      </c>
      <c r="K231" s="16">
        <f>VLOOKUP($C231,'Growth rate'!$B$3:$T$93,7,FALSE)*VLOOKUP($E231,BY_COM_Demand_Drivers!$A$5:$I$100,8,FALSE)</f>
        <v>0</v>
      </c>
      <c r="L231" s="16">
        <f>VLOOKUP($C231,'Growth rate'!$B$3:$T$93,7,FALSE)*VLOOKUP($E231,BY_COM_Demand_Drivers!$A$5:$I$100,9,FALSE)</f>
        <v>0</v>
      </c>
      <c r="M231" s="49">
        <f t="shared" si="14"/>
        <v>0.6</v>
      </c>
    </row>
    <row r="232" spans="2:13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 t="shared" si="15"/>
        <v>579.51940060426227</v>
      </c>
      <c r="G232" s="16">
        <f t="shared" si="16"/>
        <v>0</v>
      </c>
      <c r="H232" s="16">
        <f t="shared" si="17"/>
        <v>0</v>
      </c>
      <c r="J232" s="16">
        <f>VLOOKUP($C232,'Growth rate'!$B$3:$T$93,7,FALSE)*VLOOKUP($E232,BY_COM_Demand_Drivers!$A$5:$I$100,7,FALSE)</f>
        <v>965.86566767377042</v>
      </c>
      <c r="K232" s="16">
        <f>VLOOKUP($C232,'Growth rate'!$B$3:$T$93,7,FALSE)*VLOOKUP($E232,BY_COM_Demand_Drivers!$A$5:$I$100,8,FALSE)</f>
        <v>0</v>
      </c>
      <c r="L232" s="16">
        <f>VLOOKUP($C232,'Growth rate'!$B$3:$T$93,7,FALSE)*VLOOKUP($E232,BY_COM_Demand_Drivers!$A$5:$I$100,9,FALSE)</f>
        <v>0</v>
      </c>
      <c r="M232" s="49">
        <f t="shared" si="14"/>
        <v>0.6</v>
      </c>
    </row>
    <row r="233" spans="2:13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 t="shared" si="15"/>
        <v>588.79171101393058</v>
      </c>
      <c r="G233" s="16">
        <f t="shared" si="16"/>
        <v>0</v>
      </c>
      <c r="H233" s="16">
        <f t="shared" si="17"/>
        <v>0</v>
      </c>
      <c r="J233" s="16">
        <f>VLOOKUP($C233,'Growth rate'!$B$3:$T$93,7,FALSE)*VLOOKUP($E233,BY_COM_Demand_Drivers!$A$5:$I$100,7,FALSE)</f>
        <v>981.31951835655104</v>
      </c>
      <c r="K233" s="16">
        <f>VLOOKUP($C233,'Growth rate'!$B$3:$T$93,7,FALSE)*VLOOKUP($E233,BY_COM_Demand_Drivers!$A$5:$I$100,8,FALSE)</f>
        <v>0</v>
      </c>
      <c r="L233" s="16">
        <f>VLOOKUP($C233,'Growth rate'!$B$3:$T$93,7,FALSE)*VLOOKUP($E233,BY_COM_Demand_Drivers!$A$5:$I$100,9,FALSE)</f>
        <v>0</v>
      </c>
      <c r="M233" s="49">
        <f t="shared" si="14"/>
        <v>0.6</v>
      </c>
    </row>
    <row r="234" spans="2:13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 t="shared" si="15"/>
        <v>598.21237839015339</v>
      </c>
      <c r="G234" s="16">
        <f t="shared" si="16"/>
        <v>0</v>
      </c>
      <c r="H234" s="16">
        <f t="shared" si="17"/>
        <v>0</v>
      </c>
      <c r="J234" s="16">
        <f>VLOOKUP($C234,'Growth rate'!$B$3:$T$93,7,FALSE)*VLOOKUP($E234,BY_COM_Demand_Drivers!$A$5:$I$100,7,FALSE)</f>
        <v>997.02063065025573</v>
      </c>
      <c r="K234" s="16">
        <f>VLOOKUP($C234,'Growth rate'!$B$3:$T$93,7,FALSE)*VLOOKUP($E234,BY_COM_Demand_Drivers!$A$5:$I$100,8,FALSE)</f>
        <v>0</v>
      </c>
      <c r="L234" s="16">
        <f>VLOOKUP($C234,'Growth rate'!$B$3:$T$93,7,FALSE)*VLOOKUP($E234,BY_COM_Demand_Drivers!$A$5:$I$100,9,FALSE)</f>
        <v>0</v>
      </c>
      <c r="M234" s="49">
        <f t="shared" si="14"/>
        <v>0.6</v>
      </c>
    </row>
    <row r="235" spans="2:13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 t="shared" si="15"/>
        <v>607.78377644439593</v>
      </c>
      <c r="G235" s="16">
        <f t="shared" si="16"/>
        <v>0</v>
      </c>
      <c r="H235" s="16">
        <f t="shared" si="17"/>
        <v>0</v>
      </c>
      <c r="J235" s="16">
        <f>VLOOKUP($C235,'Growth rate'!$B$3:$T$93,7,FALSE)*VLOOKUP($E235,BY_COM_Demand_Drivers!$A$5:$I$100,7,FALSE)</f>
        <v>1012.9729607406599</v>
      </c>
      <c r="K235" s="16">
        <f>VLOOKUP($C235,'Growth rate'!$B$3:$T$93,7,FALSE)*VLOOKUP($E235,BY_COM_Demand_Drivers!$A$5:$I$100,8,FALSE)</f>
        <v>0</v>
      </c>
      <c r="L235" s="16">
        <f>VLOOKUP($C235,'Growth rate'!$B$3:$T$93,7,FALSE)*VLOOKUP($E235,BY_COM_Demand_Drivers!$A$5:$I$100,9,FALSE)</f>
        <v>0</v>
      </c>
      <c r="M235" s="49">
        <f t="shared" si="14"/>
        <v>0.6</v>
      </c>
    </row>
    <row r="236" spans="2:13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 t="shared" si="15"/>
        <v>617.50831686750632</v>
      </c>
      <c r="G236" s="16">
        <f t="shared" si="16"/>
        <v>0</v>
      </c>
      <c r="H236" s="16">
        <f t="shared" si="17"/>
        <v>0</v>
      </c>
      <c r="J236" s="16">
        <f>VLOOKUP($C236,'Growth rate'!$B$3:$T$93,7,FALSE)*VLOOKUP($E236,BY_COM_Demand_Drivers!$A$5:$I$100,7,FALSE)</f>
        <v>1029.1805281125105</v>
      </c>
      <c r="K236" s="16">
        <f>VLOOKUP($C236,'Growth rate'!$B$3:$T$93,7,FALSE)*VLOOKUP($E236,BY_COM_Demand_Drivers!$A$5:$I$100,8,FALSE)</f>
        <v>0</v>
      </c>
      <c r="L236" s="16">
        <f>VLOOKUP($C236,'Growth rate'!$B$3:$T$93,7,FALSE)*VLOOKUP($E236,BY_COM_Demand_Drivers!$A$5:$I$100,9,FALSE)</f>
        <v>0</v>
      </c>
      <c r="M236" s="49">
        <f t="shared" si="14"/>
        <v>0.6</v>
      </c>
    </row>
    <row r="237" spans="2:13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 t="shared" si="15"/>
        <v>627.38844993738644</v>
      </c>
      <c r="G237" s="16">
        <f t="shared" si="16"/>
        <v>0</v>
      </c>
      <c r="H237" s="16">
        <f t="shared" si="17"/>
        <v>0</v>
      </c>
      <c r="J237" s="16">
        <f>VLOOKUP($C237,'Growth rate'!$B$3:$T$93,7,FALSE)*VLOOKUP($E237,BY_COM_Demand_Drivers!$A$5:$I$100,7,FALSE)</f>
        <v>1045.6474165623108</v>
      </c>
      <c r="K237" s="16">
        <f>VLOOKUP($C237,'Growth rate'!$B$3:$T$93,7,FALSE)*VLOOKUP($E237,BY_COM_Demand_Drivers!$A$5:$I$100,8,FALSE)</f>
        <v>0</v>
      </c>
      <c r="L237" s="16">
        <f>VLOOKUP($C237,'Growth rate'!$B$3:$T$93,7,FALSE)*VLOOKUP($E237,BY_COM_Demand_Drivers!$A$5:$I$100,9,FALSE)</f>
        <v>0</v>
      </c>
      <c r="M237" s="49">
        <f t="shared" si="14"/>
        <v>0.6</v>
      </c>
    </row>
    <row r="238" spans="2:13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 t="shared" si="15"/>
        <v>637.4266651363846</v>
      </c>
      <c r="G238" s="16">
        <f t="shared" si="16"/>
        <v>0</v>
      </c>
      <c r="H238" s="16">
        <f t="shared" si="17"/>
        <v>0</v>
      </c>
      <c r="J238" s="16">
        <f>VLOOKUP($C238,'Growth rate'!$B$3:$T$93,7,FALSE)*VLOOKUP($E238,BY_COM_Demand_Drivers!$A$5:$I$100,7,FALSE)</f>
        <v>1062.3777752273077</v>
      </c>
      <c r="K238" s="16">
        <f>VLOOKUP($C238,'Growth rate'!$B$3:$T$93,7,FALSE)*VLOOKUP($E238,BY_COM_Demand_Drivers!$A$5:$I$100,8,FALSE)</f>
        <v>0</v>
      </c>
      <c r="L238" s="16">
        <f>VLOOKUP($C238,'Growth rate'!$B$3:$T$93,7,FALSE)*VLOOKUP($E238,BY_COM_Demand_Drivers!$A$5:$I$100,9,FALSE)</f>
        <v>0</v>
      </c>
      <c r="M238" s="49">
        <f t="shared" si="14"/>
        <v>0.6</v>
      </c>
    </row>
    <row r="239" spans="2:13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 t="shared" si="15"/>
        <v>647.62549177856681</v>
      </c>
      <c r="G239" s="16">
        <f t="shared" si="16"/>
        <v>0</v>
      </c>
      <c r="H239" s="16">
        <f t="shared" si="17"/>
        <v>0</v>
      </c>
      <c r="J239" s="16">
        <f>VLOOKUP($C239,'Growth rate'!$B$3:$T$93,7,FALSE)*VLOOKUP($E239,BY_COM_Demand_Drivers!$A$5:$I$100,7,FALSE)</f>
        <v>1079.3758196309448</v>
      </c>
      <c r="K239" s="16">
        <f>VLOOKUP($C239,'Growth rate'!$B$3:$T$93,7,FALSE)*VLOOKUP($E239,BY_COM_Demand_Drivers!$A$5:$I$100,8,FALSE)</f>
        <v>0</v>
      </c>
      <c r="L239" s="16">
        <f>VLOOKUP($C239,'Growth rate'!$B$3:$T$93,7,FALSE)*VLOOKUP($E239,BY_COM_Demand_Drivers!$A$5:$I$100,9,FALSE)</f>
        <v>0</v>
      </c>
      <c r="M239" s="49">
        <f t="shared" ref="M239:M255" si="18">M157</f>
        <v>0.6</v>
      </c>
    </row>
    <row r="240" spans="2:13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 t="shared" si="15"/>
        <v>657.98749964702381</v>
      </c>
      <c r="G240" s="16">
        <f t="shared" si="16"/>
        <v>0</v>
      </c>
      <c r="H240" s="16">
        <f t="shared" si="17"/>
        <v>0</v>
      </c>
      <c r="J240" s="16">
        <f>VLOOKUP($C240,'Growth rate'!$B$3:$T$93,7,FALSE)*VLOOKUP($E240,BY_COM_Demand_Drivers!$A$5:$I$100,7,FALSE)</f>
        <v>1096.6458327450398</v>
      </c>
      <c r="K240" s="16">
        <f>VLOOKUP($C240,'Growth rate'!$B$3:$T$93,7,FALSE)*VLOOKUP($E240,BY_COM_Demand_Drivers!$A$5:$I$100,8,FALSE)</f>
        <v>0</v>
      </c>
      <c r="L240" s="16">
        <f>VLOOKUP($C240,'Growth rate'!$B$3:$T$93,7,FALSE)*VLOOKUP($E240,BY_COM_Demand_Drivers!$A$5:$I$100,9,FALSE)</f>
        <v>0</v>
      </c>
      <c r="M240" s="49">
        <f t="shared" si="18"/>
        <v>0.6</v>
      </c>
    </row>
    <row r="241" spans="2:13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 t="shared" si="15"/>
        <v>668.51529964137637</v>
      </c>
      <c r="G241" s="16">
        <f t="shared" si="16"/>
        <v>0</v>
      </c>
      <c r="H241" s="16">
        <f t="shared" si="17"/>
        <v>0</v>
      </c>
      <c r="J241" s="16">
        <f>VLOOKUP($C241,'Growth rate'!$B$3:$T$93,7,FALSE)*VLOOKUP($E241,BY_COM_Demand_Drivers!$A$5:$I$100,7,FALSE)</f>
        <v>1114.1921660689607</v>
      </c>
      <c r="K241" s="16">
        <f>VLOOKUP($C241,'Growth rate'!$B$3:$T$93,7,FALSE)*VLOOKUP($E241,BY_COM_Demand_Drivers!$A$5:$I$100,8,FALSE)</f>
        <v>0</v>
      </c>
      <c r="L241" s="16">
        <f>VLOOKUP($C241,'Growth rate'!$B$3:$T$93,7,FALSE)*VLOOKUP($E241,BY_COM_Demand_Drivers!$A$5:$I$100,9,FALSE)</f>
        <v>0</v>
      </c>
      <c r="M241" s="49">
        <f t="shared" si="18"/>
        <v>0.6</v>
      </c>
    </row>
    <row r="242" spans="2:13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 t="shared" si="15"/>
        <v>679.21154443563842</v>
      </c>
      <c r="G242" s="16">
        <f t="shared" si="16"/>
        <v>0</v>
      </c>
      <c r="H242" s="16">
        <f t="shared" si="17"/>
        <v>0</v>
      </c>
      <c r="J242" s="16">
        <f>VLOOKUP($C242,'Growth rate'!$B$3:$T$93,7,FALSE)*VLOOKUP($E242,BY_COM_Demand_Drivers!$A$5:$I$100,7,FALSE)</f>
        <v>1132.019240726064</v>
      </c>
      <c r="K242" s="16">
        <f>VLOOKUP($C242,'Growth rate'!$B$3:$T$93,7,FALSE)*VLOOKUP($E242,BY_COM_Demand_Drivers!$A$5:$I$100,8,FALSE)</f>
        <v>0</v>
      </c>
      <c r="L242" s="16">
        <f>VLOOKUP($C242,'Growth rate'!$B$3:$T$93,7,FALSE)*VLOOKUP($E242,BY_COM_Demand_Drivers!$A$5:$I$100,9,FALSE)</f>
        <v>0</v>
      </c>
      <c r="M242" s="49">
        <f t="shared" si="18"/>
        <v>0.6</v>
      </c>
    </row>
    <row r="243" spans="2:13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 t="shared" si="15"/>
        <v>690.07892914660863</v>
      </c>
      <c r="G243" s="16">
        <f t="shared" si="16"/>
        <v>0</v>
      </c>
      <c r="H243" s="16">
        <f t="shared" si="17"/>
        <v>0</v>
      </c>
      <c r="J243" s="16">
        <f>VLOOKUP($C243,'Growth rate'!$B$3:$T$93,7,FALSE)*VLOOKUP($E243,BY_COM_Demand_Drivers!$A$5:$I$100,7,FALSE)</f>
        <v>1150.1315485776811</v>
      </c>
      <c r="K243" s="16">
        <f>VLOOKUP($C243,'Growth rate'!$B$3:$T$93,7,FALSE)*VLOOKUP($E243,BY_COM_Demand_Drivers!$A$5:$I$100,8,FALSE)</f>
        <v>0</v>
      </c>
      <c r="L243" s="16">
        <f>VLOOKUP($C243,'Growth rate'!$B$3:$T$93,7,FALSE)*VLOOKUP($E243,BY_COM_Demand_Drivers!$A$5:$I$100,9,FALSE)</f>
        <v>0</v>
      </c>
      <c r="M243" s="49">
        <f t="shared" si="18"/>
        <v>0.6</v>
      </c>
    </row>
    <row r="244" spans="2:13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 t="shared" si="15"/>
        <v>701.12019201295436</v>
      </c>
      <c r="G244" s="16">
        <f t="shared" si="16"/>
        <v>0</v>
      </c>
      <c r="H244" s="16">
        <f t="shared" si="17"/>
        <v>0</v>
      </c>
      <c r="J244" s="16">
        <f>VLOOKUP($C244,'Growth rate'!$B$3:$T$93,7,FALSE)*VLOOKUP($E244,BY_COM_Demand_Drivers!$A$5:$I$100,7,FALSE)</f>
        <v>1168.5336533549239</v>
      </c>
      <c r="K244" s="16">
        <f>VLOOKUP($C244,'Growth rate'!$B$3:$T$93,7,FALSE)*VLOOKUP($E244,BY_COM_Demand_Drivers!$A$5:$I$100,8,FALSE)</f>
        <v>0</v>
      </c>
      <c r="L244" s="16">
        <f>VLOOKUP($C244,'Growth rate'!$B$3:$T$93,7,FALSE)*VLOOKUP($E244,BY_COM_Demand_Drivers!$A$5:$I$100,9,FALSE)</f>
        <v>0</v>
      </c>
      <c r="M244" s="49">
        <f t="shared" si="18"/>
        <v>0.6</v>
      </c>
    </row>
    <row r="245" spans="2:13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 t="shared" si="15"/>
        <v>712.3381150851618</v>
      </c>
      <c r="G245" s="16">
        <f t="shared" si="16"/>
        <v>0</v>
      </c>
      <c r="H245" s="16">
        <f t="shared" si="17"/>
        <v>0</v>
      </c>
      <c r="J245" s="16">
        <f>VLOOKUP($C245,'Growth rate'!$B$3:$T$93,7,FALSE)*VLOOKUP($E245,BY_COM_Demand_Drivers!$A$5:$I$100,7,FALSE)</f>
        <v>1187.230191808603</v>
      </c>
      <c r="K245" s="16">
        <f>VLOOKUP($C245,'Growth rate'!$B$3:$T$93,7,FALSE)*VLOOKUP($E245,BY_COM_Demand_Drivers!$A$5:$I$100,8,FALSE)</f>
        <v>0</v>
      </c>
      <c r="L245" s="16">
        <f>VLOOKUP($C245,'Growth rate'!$B$3:$T$93,7,FALSE)*VLOOKUP($E245,BY_COM_Demand_Drivers!$A$5:$I$100,9,FALSE)</f>
        <v>0</v>
      </c>
      <c r="M245" s="49">
        <f t="shared" si="18"/>
        <v>0.6</v>
      </c>
    </row>
    <row r="246" spans="2:13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 t="shared" si="15"/>
        <v>723.73552492652425</v>
      </c>
      <c r="G246" s="16">
        <f t="shared" si="16"/>
        <v>0</v>
      </c>
      <c r="H246" s="16">
        <f t="shared" si="17"/>
        <v>0</v>
      </c>
      <c r="J246" s="16">
        <f>VLOOKUP($C246,'Growth rate'!$B$3:$T$93,7,FALSE)*VLOOKUP($E246,BY_COM_Demand_Drivers!$A$5:$I$100,7,FALSE)</f>
        <v>1206.2258748775405</v>
      </c>
      <c r="K246" s="16">
        <f>VLOOKUP($C246,'Growth rate'!$B$3:$T$93,7,FALSE)*VLOOKUP($E246,BY_COM_Demand_Drivers!$A$5:$I$100,8,FALSE)</f>
        <v>0</v>
      </c>
      <c r="L246" s="16">
        <f>VLOOKUP($C246,'Growth rate'!$B$3:$T$93,7,FALSE)*VLOOKUP($E246,BY_COM_Demand_Drivers!$A$5:$I$100,9,FALSE)</f>
        <v>0</v>
      </c>
      <c r="M246" s="49">
        <f t="shared" si="18"/>
        <v>0.6</v>
      </c>
    </row>
    <row r="247" spans="2:13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 t="shared" si="15"/>
        <v>735.31529332534853</v>
      </c>
      <c r="G247" s="16">
        <f t="shared" si="16"/>
        <v>0</v>
      </c>
      <c r="H247" s="16">
        <f t="shared" si="17"/>
        <v>0</v>
      </c>
      <c r="J247" s="16">
        <f>VLOOKUP($C247,'Growth rate'!$B$3:$T$93,7,FALSE)*VLOOKUP($E247,BY_COM_Demand_Drivers!$A$5:$I$100,7,FALSE)</f>
        <v>1225.525488875581</v>
      </c>
      <c r="K247" s="16">
        <f>VLOOKUP($C247,'Growth rate'!$B$3:$T$93,7,FALSE)*VLOOKUP($E247,BY_COM_Demand_Drivers!$A$5:$I$100,8,FALSE)</f>
        <v>0</v>
      </c>
      <c r="L247" s="16">
        <f>VLOOKUP($C247,'Growth rate'!$B$3:$T$93,7,FALSE)*VLOOKUP($E247,BY_COM_Demand_Drivers!$A$5:$I$100,9,FALSE)</f>
        <v>0</v>
      </c>
      <c r="M247" s="49">
        <f t="shared" si="18"/>
        <v>0.6</v>
      </c>
    </row>
    <row r="248" spans="2:13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 t="shared" si="15"/>
        <v>747.08033801855436</v>
      </c>
      <c r="G248" s="16">
        <f t="shared" si="16"/>
        <v>0</v>
      </c>
      <c r="H248" s="16">
        <f t="shared" si="17"/>
        <v>0</v>
      </c>
      <c r="J248" s="16">
        <f>VLOOKUP($C248,'Growth rate'!$B$3:$T$93,7,FALSE)*VLOOKUP($E248,BY_COM_Demand_Drivers!$A$5:$I$100,7,FALSE)</f>
        <v>1245.1338966975907</v>
      </c>
      <c r="K248" s="16">
        <f>VLOOKUP($C248,'Growth rate'!$B$3:$T$93,7,FALSE)*VLOOKUP($E248,BY_COM_Demand_Drivers!$A$5:$I$100,8,FALSE)</f>
        <v>0</v>
      </c>
      <c r="L248" s="16">
        <f>VLOOKUP($C248,'Growth rate'!$B$3:$T$93,7,FALSE)*VLOOKUP($E248,BY_COM_Demand_Drivers!$A$5:$I$100,9,FALSE)</f>
        <v>0</v>
      </c>
      <c r="M248" s="49">
        <f t="shared" si="18"/>
        <v>0.6</v>
      </c>
    </row>
    <row r="249" spans="2:13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 t="shared" si="15"/>
        <v>759.03362342685125</v>
      </c>
      <c r="G249" s="16">
        <f t="shared" si="16"/>
        <v>0</v>
      </c>
      <c r="H249" s="16">
        <f t="shared" si="17"/>
        <v>0</v>
      </c>
      <c r="J249" s="16">
        <f>VLOOKUP($C249,'Growth rate'!$B$3:$T$93,7,FALSE)*VLOOKUP($E249,BY_COM_Demand_Drivers!$A$5:$I$100,7,FALSE)</f>
        <v>1265.0560390447522</v>
      </c>
      <c r="K249" s="16">
        <f>VLOOKUP($C249,'Growth rate'!$B$3:$T$93,7,FALSE)*VLOOKUP($E249,BY_COM_Demand_Drivers!$A$5:$I$100,8,FALSE)</f>
        <v>0</v>
      </c>
      <c r="L249" s="16">
        <f>VLOOKUP($C249,'Growth rate'!$B$3:$T$93,7,FALSE)*VLOOKUP($E249,BY_COM_Demand_Drivers!$A$5:$I$100,9,FALSE)</f>
        <v>0</v>
      </c>
      <c r="M249" s="49">
        <f t="shared" si="18"/>
        <v>0.6</v>
      </c>
    </row>
    <row r="250" spans="2:13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 t="shared" si="15"/>
        <v>21.167999999999999</v>
      </c>
      <c r="G250" s="16">
        <f t="shared" si="16"/>
        <v>0</v>
      </c>
      <c r="H250" s="16">
        <f t="shared" si="17"/>
        <v>0</v>
      </c>
      <c r="J250" s="16">
        <f>VLOOKUP($C250,'Growth rate'!$B$3:$T$93,7,FALSE)*VLOOKUP($E250,BY_COM_Demand_Drivers!$A$5:$I$100,7,FALSE)</f>
        <v>21.167999999999999</v>
      </c>
      <c r="K250" s="16">
        <f>VLOOKUP($C250,'Growth rate'!$B$3:$T$93,7,FALSE)*VLOOKUP($E250,BY_COM_Demand_Drivers!$A$5:$I$100,8,FALSE)</f>
        <v>0</v>
      </c>
      <c r="L250" s="16">
        <f>VLOOKUP($C250,'Growth rate'!$B$3:$T$93,7,FALSE)*VLOOKUP($E250,BY_COM_Demand_Drivers!$A$5:$I$100,9,FALSE)</f>
        <v>0</v>
      </c>
      <c r="M250" s="49">
        <f t="shared" si="18"/>
        <v>1</v>
      </c>
    </row>
    <row r="251" spans="2:13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 t="shared" si="15"/>
        <v>21.517446014812212</v>
      </c>
      <c r="G251" s="16">
        <f t="shared" si="16"/>
        <v>0</v>
      </c>
      <c r="H251" s="16">
        <f t="shared" si="17"/>
        <v>0</v>
      </c>
      <c r="J251" s="16">
        <f>VLOOKUP($C251,'Growth rate'!$B$3:$T$93,7,FALSE)*VLOOKUP($E251,BY_COM_Demand_Drivers!$A$5:$I$100,7,FALSE)</f>
        <v>21.517446014812212</v>
      </c>
      <c r="K251" s="16">
        <f>VLOOKUP($C251,'Growth rate'!$B$3:$T$93,7,FALSE)*VLOOKUP($E251,BY_COM_Demand_Drivers!$A$5:$I$100,8,FALSE)</f>
        <v>0</v>
      </c>
      <c r="L251" s="16">
        <f>VLOOKUP($C251,'Growth rate'!$B$3:$T$93,7,FALSE)*VLOOKUP($E251,BY_COM_Demand_Drivers!$A$5:$I$100,9,FALSE)</f>
        <v>0</v>
      </c>
      <c r="M251" s="49">
        <f t="shared" si="18"/>
        <v>1</v>
      </c>
    </row>
    <row r="252" spans="2:13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 t="shared" si="15"/>
        <v>21.86689202962442</v>
      </c>
      <c r="G252" s="16">
        <f t="shared" si="16"/>
        <v>0</v>
      </c>
      <c r="H252" s="16">
        <f t="shared" si="17"/>
        <v>0</v>
      </c>
      <c r="J252" s="16">
        <f>VLOOKUP($C252,'Growth rate'!$B$3:$T$93,7,FALSE)*VLOOKUP($E252,BY_COM_Demand_Drivers!$A$5:$I$100,7,FALSE)</f>
        <v>21.86689202962442</v>
      </c>
      <c r="K252" s="16">
        <f>VLOOKUP($C252,'Growth rate'!$B$3:$T$93,7,FALSE)*VLOOKUP($E252,BY_COM_Demand_Drivers!$A$5:$I$100,8,FALSE)</f>
        <v>0</v>
      </c>
      <c r="L252" s="16">
        <f>VLOOKUP($C252,'Growth rate'!$B$3:$T$93,7,FALSE)*VLOOKUP($E252,BY_COM_Demand_Drivers!$A$5:$I$100,9,FALSE)</f>
        <v>0</v>
      </c>
      <c r="M252" s="49">
        <f t="shared" si="18"/>
        <v>1</v>
      </c>
    </row>
    <row r="253" spans="2:13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 t="shared" si="15"/>
        <v>22.216338044436636</v>
      </c>
      <c r="G253" s="16">
        <f t="shared" si="16"/>
        <v>0</v>
      </c>
      <c r="H253" s="16">
        <f t="shared" si="17"/>
        <v>0</v>
      </c>
      <c r="J253" s="16">
        <f>VLOOKUP($C253,'Growth rate'!$B$3:$T$93,7,FALSE)*VLOOKUP($E253,BY_COM_Demand_Drivers!$A$5:$I$100,7,FALSE)</f>
        <v>22.216338044436636</v>
      </c>
      <c r="K253" s="16">
        <f>VLOOKUP($C253,'Growth rate'!$B$3:$T$93,7,FALSE)*VLOOKUP($E253,BY_COM_Demand_Drivers!$A$5:$I$100,8,FALSE)</f>
        <v>0</v>
      </c>
      <c r="L253" s="16">
        <f>VLOOKUP($C253,'Growth rate'!$B$3:$T$93,7,FALSE)*VLOOKUP($E253,BY_COM_Demand_Drivers!$A$5:$I$100,9,FALSE)</f>
        <v>0</v>
      </c>
      <c r="M253" s="49">
        <f t="shared" si="18"/>
        <v>1</v>
      </c>
    </row>
    <row r="254" spans="2:13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 t="shared" si="15"/>
        <v>22.565784059248848</v>
      </c>
      <c r="G254" s="16">
        <f t="shared" si="16"/>
        <v>0</v>
      </c>
      <c r="H254" s="16">
        <f t="shared" si="17"/>
        <v>0</v>
      </c>
      <c r="J254" s="16">
        <f>VLOOKUP($C254,'Growth rate'!$B$3:$T$93,7,FALSE)*VLOOKUP($E254,BY_COM_Demand_Drivers!$A$5:$I$100,7,FALSE)</f>
        <v>22.565784059248848</v>
      </c>
      <c r="K254" s="16">
        <f>VLOOKUP($C254,'Growth rate'!$B$3:$T$93,7,FALSE)*VLOOKUP($E254,BY_COM_Demand_Drivers!$A$5:$I$100,8,FALSE)</f>
        <v>0</v>
      </c>
      <c r="L254" s="16">
        <f>VLOOKUP($C254,'Growth rate'!$B$3:$T$93,7,FALSE)*VLOOKUP($E254,BY_COM_Demand_Drivers!$A$5:$I$100,9,FALSE)</f>
        <v>0</v>
      </c>
      <c r="M254" s="49">
        <f t="shared" si="18"/>
        <v>1</v>
      </c>
    </row>
    <row r="255" spans="2:13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 t="shared" si="15"/>
        <v>22.915230074061061</v>
      </c>
      <c r="G255" s="16">
        <f t="shared" si="16"/>
        <v>0</v>
      </c>
      <c r="H255" s="16">
        <f t="shared" si="17"/>
        <v>0</v>
      </c>
      <c r="J255" s="16">
        <f>VLOOKUP($C255,'Growth rate'!$B$3:$T$93,7,FALSE)*VLOOKUP($E255,BY_COM_Demand_Drivers!$A$5:$I$100,7,FALSE)</f>
        <v>22.915230074061061</v>
      </c>
      <c r="K255" s="16">
        <f>VLOOKUP($C255,'Growth rate'!$B$3:$T$93,7,FALSE)*VLOOKUP($E255,BY_COM_Demand_Drivers!$A$5:$I$100,8,FALSE)</f>
        <v>0</v>
      </c>
      <c r="L255" s="16">
        <f>VLOOKUP($C255,'Growth rate'!$B$3:$T$93,7,FALSE)*VLOOKUP($E255,BY_COM_Demand_Drivers!$A$5:$I$100,9,FALSE)</f>
        <v>0</v>
      </c>
      <c r="M255" s="49">
        <f t="shared" si="18"/>
        <v>1</v>
      </c>
    </row>
    <row r="256" spans="2:13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 t="shared" si="15"/>
        <v>20.938208479985942</v>
      </c>
      <c r="G256" s="16">
        <f t="shared" si="16"/>
        <v>0</v>
      </c>
      <c r="H256" s="16">
        <f t="shared" si="17"/>
        <v>0</v>
      </c>
      <c r="J256" s="16">
        <f>VLOOKUP($C256,'Growth rate'!$B$3:$T$93,7,FALSE)*VLOOKUP($E256,BY_COM_Demand_Drivers!$A$5:$I$100,7,FALSE)</f>
        <v>23.264676088873269</v>
      </c>
      <c r="K256" s="16">
        <f>VLOOKUP($C256,'Growth rate'!$B$3:$T$93,7,FALSE)*VLOOKUP($E256,BY_COM_Demand_Drivers!$A$5:$I$100,8,FALSE)</f>
        <v>0</v>
      </c>
      <c r="L256" s="16">
        <f>VLOOKUP($C256,'Growth rate'!$B$3:$T$93,7,FALSE)*VLOOKUP($E256,BY_COM_Demand_Drivers!$A$5:$I$100,9,FALSE)</f>
        <v>0</v>
      </c>
      <c r="M256" s="49">
        <f>M174</f>
        <v>0.9</v>
      </c>
    </row>
    <row r="257" spans="2:13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 t="shared" si="15"/>
        <v>21.016568672280084</v>
      </c>
      <c r="G257" s="16">
        <f t="shared" si="16"/>
        <v>0</v>
      </c>
      <c r="H257" s="16">
        <f t="shared" si="17"/>
        <v>0</v>
      </c>
      <c r="J257" s="16">
        <f>VLOOKUP($C257,'Growth rate'!$B$3:$T$93,7,FALSE)*VLOOKUP($E257,BY_COM_Demand_Drivers!$A$5:$I$100,7,FALSE)</f>
        <v>23.614122103685485</v>
      </c>
      <c r="K257" s="16">
        <f>VLOOKUP($C257,'Growth rate'!$B$3:$T$93,7,FALSE)*VLOOKUP($E257,BY_COM_Demand_Drivers!$A$5:$I$100,8,FALSE)</f>
        <v>0</v>
      </c>
      <c r="L257" s="16">
        <f>VLOOKUP($C257,'Growth rate'!$B$3:$T$93,7,FALSE)*VLOOKUP($E257,BY_COM_Demand_Drivers!$A$5:$I$100,9,FALSE)</f>
        <v>0</v>
      </c>
      <c r="M257" s="49">
        <f t="shared" ref="M257:M320" si="19">M175</f>
        <v>0.89</v>
      </c>
    </row>
    <row r="258" spans="2:13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 t="shared" si="15"/>
        <v>21.087939944277974</v>
      </c>
      <c r="G258" s="16">
        <f t="shared" si="16"/>
        <v>0</v>
      </c>
      <c r="H258" s="16">
        <f t="shared" si="17"/>
        <v>0</v>
      </c>
      <c r="J258" s="16">
        <f>VLOOKUP($C258,'Growth rate'!$B$3:$T$93,7,FALSE)*VLOOKUP($E258,BY_COM_Demand_Drivers!$A$5:$I$100,7,FALSE)</f>
        <v>23.963568118497697</v>
      </c>
      <c r="K258" s="16">
        <f>VLOOKUP($C258,'Growth rate'!$B$3:$T$93,7,FALSE)*VLOOKUP($E258,BY_COM_Demand_Drivers!$A$5:$I$100,8,FALSE)</f>
        <v>0</v>
      </c>
      <c r="L258" s="16">
        <f>VLOOKUP($C258,'Growth rate'!$B$3:$T$93,7,FALSE)*VLOOKUP($E258,BY_COM_Demand_Drivers!$A$5:$I$100,9,FALSE)</f>
        <v>0</v>
      </c>
      <c r="M258" s="49">
        <f t="shared" si="19"/>
        <v>0.88</v>
      </c>
    </row>
    <row r="259" spans="2:13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 t="shared" si="15"/>
        <v>21.152322295979623</v>
      </c>
      <c r="G259" s="16">
        <f t="shared" si="16"/>
        <v>0</v>
      </c>
      <c r="H259" s="16">
        <f t="shared" si="17"/>
        <v>0</v>
      </c>
      <c r="J259" s="16">
        <f>VLOOKUP($C259,'Growth rate'!$B$3:$T$93,7,FALSE)*VLOOKUP($E259,BY_COM_Demand_Drivers!$A$5:$I$100,7,FALSE)</f>
        <v>24.31301413330991</v>
      </c>
      <c r="K259" s="16">
        <f>VLOOKUP($C259,'Growth rate'!$B$3:$T$93,7,FALSE)*VLOOKUP($E259,BY_COM_Demand_Drivers!$A$5:$I$100,8,FALSE)</f>
        <v>0</v>
      </c>
      <c r="L259" s="16">
        <f>VLOOKUP($C259,'Growth rate'!$B$3:$T$93,7,FALSE)*VLOOKUP($E259,BY_COM_Demand_Drivers!$A$5:$I$100,9,FALSE)</f>
        <v>0</v>
      </c>
      <c r="M259" s="49">
        <f t="shared" si="19"/>
        <v>0.87</v>
      </c>
    </row>
    <row r="260" spans="2:13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 t="shared" si="15"/>
        <v>21.209715727385021</v>
      </c>
      <c r="G260" s="16">
        <f t="shared" si="16"/>
        <v>0</v>
      </c>
      <c r="H260" s="16">
        <f t="shared" si="17"/>
        <v>0</v>
      </c>
      <c r="J260" s="16">
        <f>VLOOKUP($C260,'Growth rate'!$B$3:$T$93,7,FALSE)*VLOOKUP($E260,BY_COM_Demand_Drivers!$A$5:$I$100,7,FALSE)</f>
        <v>24.662460148122118</v>
      </c>
      <c r="K260" s="16">
        <f>VLOOKUP($C260,'Growth rate'!$B$3:$T$93,7,FALSE)*VLOOKUP($E260,BY_COM_Demand_Drivers!$A$5:$I$100,8,FALSE)</f>
        <v>0</v>
      </c>
      <c r="L260" s="16">
        <f>VLOOKUP($C260,'Growth rate'!$B$3:$T$93,7,FALSE)*VLOOKUP($E260,BY_COM_Demand_Drivers!$A$5:$I$100,9,FALSE)</f>
        <v>0</v>
      </c>
      <c r="M260" s="49">
        <f t="shared" si="19"/>
        <v>0.86</v>
      </c>
    </row>
    <row r="261" spans="2:13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 t="shared" ref="F261:F324" si="20">J261*$M261</f>
        <v>21.260120238494181</v>
      </c>
      <c r="G261" s="16">
        <f t="shared" ref="G261:G324" si="21">K261*$M261</f>
        <v>0</v>
      </c>
      <c r="H261" s="16">
        <f t="shared" ref="H261:H324" si="22">L261*$M261</f>
        <v>0</v>
      </c>
      <c r="J261" s="16">
        <f>VLOOKUP($C261,'Growth rate'!$B$3:$T$93,7,FALSE)*VLOOKUP($E261,BY_COM_Demand_Drivers!$A$5:$I$100,7,FALSE)</f>
        <v>25.011906162934331</v>
      </c>
      <c r="K261" s="16">
        <f>VLOOKUP($C261,'Growth rate'!$B$3:$T$93,7,FALSE)*VLOOKUP($E261,BY_COM_Demand_Drivers!$A$5:$I$100,8,FALSE)</f>
        <v>0</v>
      </c>
      <c r="L261" s="16">
        <f>VLOOKUP($C261,'Growth rate'!$B$3:$T$93,7,FALSE)*VLOOKUP($E261,BY_COM_Demand_Drivers!$A$5:$I$100,9,FALSE)</f>
        <v>0</v>
      </c>
      <c r="M261" s="49">
        <f t="shared" si="19"/>
        <v>0.85</v>
      </c>
    </row>
    <row r="262" spans="2:13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 t="shared" si="20"/>
        <v>21.240132448862735</v>
      </c>
      <c r="G262" s="16">
        <f t="shared" si="21"/>
        <v>0</v>
      </c>
      <c r="H262" s="16">
        <f t="shared" si="22"/>
        <v>0</v>
      </c>
      <c r="J262" s="16">
        <f>VLOOKUP($C262,'Growth rate'!$B$3:$T$93,7,FALSE)*VLOOKUP($E262,BY_COM_Demand_Drivers!$A$5:$I$100,7,FALSE)</f>
        <v>25.361352177746546</v>
      </c>
      <c r="K262" s="16">
        <f>VLOOKUP($C262,'Growth rate'!$B$3:$T$93,7,FALSE)*VLOOKUP($E262,BY_COM_Demand_Drivers!$A$5:$I$100,8,FALSE)</f>
        <v>0</v>
      </c>
      <c r="L262" s="16">
        <f>VLOOKUP($C262,'Growth rate'!$B$3:$T$93,7,FALSE)*VLOOKUP($E262,BY_COM_Demand_Drivers!$A$5:$I$100,9,FALSE)</f>
        <v>0</v>
      </c>
      <c r="M262" s="49">
        <f t="shared" si="19"/>
        <v>0.83750000000000002</v>
      </c>
    </row>
    <row r="263" spans="2:13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 t="shared" si="20"/>
        <v>21.211408508860973</v>
      </c>
      <c r="G263" s="16">
        <f t="shared" si="21"/>
        <v>0</v>
      </c>
      <c r="H263" s="16">
        <f t="shared" si="22"/>
        <v>0</v>
      </c>
      <c r="J263" s="16">
        <f>VLOOKUP($C263,'Growth rate'!$B$3:$T$93,7,FALSE)*VLOOKUP($E263,BY_COM_Demand_Drivers!$A$5:$I$100,7,FALSE)</f>
        <v>25.710798192558759</v>
      </c>
      <c r="K263" s="16">
        <f>VLOOKUP($C263,'Growth rate'!$B$3:$T$93,7,FALSE)*VLOOKUP($E263,BY_COM_Demand_Drivers!$A$5:$I$100,8,FALSE)</f>
        <v>0</v>
      </c>
      <c r="L263" s="16">
        <f>VLOOKUP($C263,'Growth rate'!$B$3:$T$93,7,FALSE)*VLOOKUP($E263,BY_COM_Demand_Drivers!$A$5:$I$100,9,FALSE)</f>
        <v>0</v>
      </c>
      <c r="M263" s="49">
        <f t="shared" si="19"/>
        <v>0.82499999999999996</v>
      </c>
    </row>
    <row r="264" spans="2:13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 t="shared" si="20"/>
        <v>21.173948418488912</v>
      </c>
      <c r="G264" s="16">
        <f t="shared" si="21"/>
        <v>0</v>
      </c>
      <c r="H264" s="16">
        <f t="shared" si="22"/>
        <v>0</v>
      </c>
      <c r="J264" s="16">
        <f>VLOOKUP($C264,'Growth rate'!$B$3:$T$93,7,FALSE)*VLOOKUP($E264,BY_COM_Demand_Drivers!$A$5:$I$100,7,FALSE)</f>
        <v>26.060244207370967</v>
      </c>
      <c r="K264" s="16">
        <f>VLOOKUP($C264,'Growth rate'!$B$3:$T$93,7,FALSE)*VLOOKUP($E264,BY_COM_Demand_Drivers!$A$5:$I$100,8,FALSE)</f>
        <v>0</v>
      </c>
      <c r="L264" s="16">
        <f>VLOOKUP($C264,'Growth rate'!$B$3:$T$93,7,FALSE)*VLOOKUP($E264,BY_COM_Demand_Drivers!$A$5:$I$100,9,FALSE)</f>
        <v>0</v>
      </c>
      <c r="M264" s="49">
        <f t="shared" si="19"/>
        <v>0.8125</v>
      </c>
    </row>
    <row r="265" spans="2:13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 t="shared" si="20"/>
        <v>21.127752177746544</v>
      </c>
      <c r="G265" s="16">
        <f t="shared" si="21"/>
        <v>0</v>
      </c>
      <c r="H265" s="16">
        <f t="shared" si="22"/>
        <v>0</v>
      </c>
      <c r="J265" s="16">
        <f>VLOOKUP($C265,'Growth rate'!$B$3:$T$93,7,FALSE)*VLOOKUP($E265,BY_COM_Demand_Drivers!$A$5:$I$100,7,FALSE)</f>
        <v>26.40969022218318</v>
      </c>
      <c r="K265" s="16">
        <f>VLOOKUP($C265,'Growth rate'!$B$3:$T$93,7,FALSE)*VLOOKUP($E265,BY_COM_Demand_Drivers!$A$5:$I$100,8,FALSE)</f>
        <v>0</v>
      </c>
      <c r="L265" s="16">
        <f>VLOOKUP($C265,'Growth rate'!$B$3:$T$93,7,FALSE)*VLOOKUP($E265,BY_COM_Demand_Drivers!$A$5:$I$100,9,FALSE)</f>
        <v>0</v>
      </c>
      <c r="M265" s="49">
        <f t="shared" si="19"/>
        <v>0.79999999999999993</v>
      </c>
    </row>
    <row r="266" spans="2:13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 t="shared" si="20"/>
        <v>21.072819786633872</v>
      </c>
      <c r="G266" s="16">
        <f t="shared" si="21"/>
        <v>0</v>
      </c>
      <c r="H266" s="16">
        <f t="shared" si="22"/>
        <v>0</v>
      </c>
      <c r="J266" s="16">
        <f>VLOOKUP($C266,'Growth rate'!$B$3:$T$93,7,FALSE)*VLOOKUP($E266,BY_COM_Demand_Drivers!$A$5:$I$100,7,FALSE)</f>
        <v>26.759136236995396</v>
      </c>
      <c r="K266" s="16">
        <f>VLOOKUP($C266,'Growth rate'!$B$3:$T$93,7,FALSE)*VLOOKUP($E266,BY_COM_Demand_Drivers!$A$5:$I$100,8,FALSE)</f>
        <v>0</v>
      </c>
      <c r="L266" s="16">
        <f>VLOOKUP($C266,'Growth rate'!$B$3:$T$93,7,FALSE)*VLOOKUP($E266,BY_COM_Demand_Drivers!$A$5:$I$100,9,FALSE)</f>
        <v>0</v>
      </c>
      <c r="M266" s="49">
        <f t="shared" si="19"/>
        <v>0.78749999999999998</v>
      </c>
    </row>
    <row r="267" spans="2:13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 t="shared" si="20"/>
        <v>21.009151245150893</v>
      </c>
      <c r="G267" s="16">
        <f t="shared" si="21"/>
        <v>0</v>
      </c>
      <c r="H267" s="16">
        <f t="shared" si="22"/>
        <v>0</v>
      </c>
      <c r="J267" s="16">
        <f>VLOOKUP($C267,'Growth rate'!$B$3:$T$93,7,FALSE)*VLOOKUP($E267,BY_COM_Demand_Drivers!$A$5:$I$100,7,FALSE)</f>
        <v>27.108582251807604</v>
      </c>
      <c r="K267" s="16">
        <f>VLOOKUP($C267,'Growth rate'!$B$3:$T$93,7,FALSE)*VLOOKUP($E267,BY_COM_Demand_Drivers!$A$5:$I$100,8,FALSE)</f>
        <v>0</v>
      </c>
      <c r="L267" s="16">
        <f>VLOOKUP($C267,'Growth rate'!$B$3:$T$93,7,FALSE)*VLOOKUP($E267,BY_COM_Demand_Drivers!$A$5:$I$100,9,FALSE)</f>
        <v>0</v>
      </c>
      <c r="M267" s="49">
        <f t="shared" si="19"/>
        <v>0.77499999999999991</v>
      </c>
    </row>
    <row r="268" spans="2:13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 t="shared" si="20"/>
        <v>20.93674655329761</v>
      </c>
      <c r="G268" s="16">
        <f t="shared" si="21"/>
        <v>0</v>
      </c>
      <c r="H268" s="16">
        <f t="shared" si="22"/>
        <v>0</v>
      </c>
      <c r="J268" s="16">
        <f>VLOOKUP($C268,'Growth rate'!$B$3:$T$93,7,FALSE)*VLOOKUP($E268,BY_COM_Demand_Drivers!$A$5:$I$100,7,FALSE)</f>
        <v>27.458028266619817</v>
      </c>
      <c r="K268" s="16">
        <f>VLOOKUP($C268,'Growth rate'!$B$3:$T$93,7,FALSE)*VLOOKUP($E268,BY_COM_Demand_Drivers!$A$5:$I$100,8,FALSE)</f>
        <v>0</v>
      </c>
      <c r="L268" s="16">
        <f>VLOOKUP($C268,'Growth rate'!$B$3:$T$93,7,FALSE)*VLOOKUP($E268,BY_COM_Demand_Drivers!$A$5:$I$100,9,FALSE)</f>
        <v>0</v>
      </c>
      <c r="M268" s="49">
        <f t="shared" si="19"/>
        <v>0.76249999999999996</v>
      </c>
    </row>
    <row r="269" spans="2:13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 t="shared" si="20"/>
        <v>20.85560571107402</v>
      </c>
      <c r="G269" s="16">
        <f t="shared" si="21"/>
        <v>0</v>
      </c>
      <c r="H269" s="16">
        <f t="shared" si="22"/>
        <v>0</v>
      </c>
      <c r="J269" s="16">
        <f>VLOOKUP($C269,'Growth rate'!$B$3:$T$93,7,FALSE)*VLOOKUP($E269,BY_COM_Demand_Drivers!$A$5:$I$100,7,FALSE)</f>
        <v>27.807474281432029</v>
      </c>
      <c r="K269" s="16">
        <f>VLOOKUP($C269,'Growth rate'!$B$3:$T$93,7,FALSE)*VLOOKUP($E269,BY_COM_Demand_Drivers!$A$5:$I$100,8,FALSE)</f>
        <v>0</v>
      </c>
      <c r="L269" s="16">
        <f>VLOOKUP($C269,'Growth rate'!$B$3:$T$93,7,FALSE)*VLOOKUP($E269,BY_COM_Demand_Drivers!$A$5:$I$100,9,FALSE)</f>
        <v>0</v>
      </c>
      <c r="M269" s="49">
        <f t="shared" si="19"/>
        <v>0.75</v>
      </c>
    </row>
    <row r="270" spans="2:13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 t="shared" si="20"/>
        <v>20.76572871848013</v>
      </c>
      <c r="G270" s="16">
        <f t="shared" si="21"/>
        <v>0</v>
      </c>
      <c r="H270" s="16">
        <f t="shared" si="22"/>
        <v>0</v>
      </c>
      <c r="J270" s="16">
        <f>VLOOKUP($C270,'Growth rate'!$B$3:$T$93,7,FALSE)*VLOOKUP($E270,BY_COM_Demand_Drivers!$A$5:$I$100,7,FALSE)</f>
        <v>28.156920296244245</v>
      </c>
      <c r="K270" s="16">
        <f>VLOOKUP($C270,'Growth rate'!$B$3:$T$93,7,FALSE)*VLOOKUP($E270,BY_COM_Demand_Drivers!$A$5:$I$100,8,FALSE)</f>
        <v>0</v>
      </c>
      <c r="L270" s="16">
        <f>VLOOKUP($C270,'Growth rate'!$B$3:$T$93,7,FALSE)*VLOOKUP($E270,BY_COM_Demand_Drivers!$A$5:$I$100,9,FALSE)</f>
        <v>0</v>
      </c>
      <c r="M270" s="49">
        <f t="shared" si="19"/>
        <v>0.73749999999999993</v>
      </c>
    </row>
    <row r="271" spans="2:13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 t="shared" si="20"/>
        <v>20.667115575515929</v>
      </c>
      <c r="G271" s="16">
        <f t="shared" si="21"/>
        <v>0</v>
      </c>
      <c r="H271" s="16">
        <f t="shared" si="22"/>
        <v>0</v>
      </c>
      <c r="J271" s="16">
        <f>VLOOKUP($C271,'Growth rate'!$B$3:$T$93,7,FALSE)*VLOOKUP($E271,BY_COM_Demand_Drivers!$A$5:$I$100,7,FALSE)</f>
        <v>28.506366311056457</v>
      </c>
      <c r="K271" s="16">
        <f>VLOOKUP($C271,'Growth rate'!$B$3:$T$93,7,FALSE)*VLOOKUP($E271,BY_COM_Demand_Drivers!$A$5:$I$100,8,FALSE)</f>
        <v>0</v>
      </c>
      <c r="L271" s="16">
        <f>VLOOKUP($C271,'Growth rate'!$B$3:$T$93,7,FALSE)*VLOOKUP($E271,BY_COM_Demand_Drivers!$A$5:$I$100,9,FALSE)</f>
        <v>0</v>
      </c>
      <c r="M271" s="49">
        <f t="shared" si="19"/>
        <v>0.72499999999999998</v>
      </c>
    </row>
    <row r="272" spans="2:13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 t="shared" si="20"/>
        <v>20.559766282181421</v>
      </c>
      <c r="G272" s="16">
        <f t="shared" si="21"/>
        <v>0</v>
      </c>
      <c r="H272" s="16">
        <f t="shared" si="22"/>
        <v>0</v>
      </c>
      <c r="J272" s="16">
        <f>VLOOKUP($C272,'Growth rate'!$B$3:$T$93,7,FALSE)*VLOOKUP($E272,BY_COM_Demand_Drivers!$A$5:$I$100,7,FALSE)</f>
        <v>28.855812325868666</v>
      </c>
      <c r="K272" s="16">
        <f>VLOOKUP($C272,'Growth rate'!$B$3:$T$93,7,FALSE)*VLOOKUP($E272,BY_COM_Demand_Drivers!$A$5:$I$100,8,FALSE)</f>
        <v>0</v>
      </c>
      <c r="L272" s="16">
        <f>VLOOKUP($C272,'Growth rate'!$B$3:$T$93,7,FALSE)*VLOOKUP($E272,BY_COM_Demand_Drivers!$A$5:$I$100,9,FALSE)</f>
        <v>0</v>
      </c>
      <c r="M272" s="49">
        <f t="shared" si="19"/>
        <v>0.71249999999999991</v>
      </c>
    </row>
    <row r="273" spans="2:13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 t="shared" si="20"/>
        <v>20.443680838476613</v>
      </c>
      <c r="G273" s="16">
        <f t="shared" si="21"/>
        <v>0</v>
      </c>
      <c r="H273" s="16">
        <f t="shared" si="22"/>
        <v>0</v>
      </c>
      <c r="J273" s="16">
        <f>VLOOKUP($C273,'Growth rate'!$B$3:$T$93,7,FALSE)*VLOOKUP($E273,BY_COM_Demand_Drivers!$A$5:$I$100,7,FALSE)</f>
        <v>29.205258340680878</v>
      </c>
      <c r="K273" s="16">
        <f>VLOOKUP($C273,'Growth rate'!$B$3:$T$93,7,FALSE)*VLOOKUP($E273,BY_COM_Demand_Drivers!$A$5:$I$100,8,FALSE)</f>
        <v>0</v>
      </c>
      <c r="L273" s="16">
        <f>VLOOKUP($C273,'Growth rate'!$B$3:$T$93,7,FALSE)*VLOOKUP($E273,BY_COM_Demand_Drivers!$A$5:$I$100,9,FALSE)</f>
        <v>0</v>
      </c>
      <c r="M273" s="49">
        <f t="shared" si="19"/>
        <v>0.7</v>
      </c>
    </row>
    <row r="274" spans="2:13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 t="shared" si="20"/>
        <v>20.318859244401501</v>
      </c>
      <c r="G274" s="16">
        <f t="shared" si="21"/>
        <v>0</v>
      </c>
      <c r="H274" s="16">
        <f t="shared" si="22"/>
        <v>0</v>
      </c>
      <c r="J274" s="16">
        <f>VLOOKUP($C274,'Growth rate'!$B$3:$T$93,7,FALSE)*VLOOKUP($E274,BY_COM_Demand_Drivers!$A$5:$I$100,7,FALSE)</f>
        <v>29.554704355493094</v>
      </c>
      <c r="K274" s="16">
        <f>VLOOKUP($C274,'Growth rate'!$B$3:$T$93,7,FALSE)*VLOOKUP($E274,BY_COM_Demand_Drivers!$A$5:$I$100,8,FALSE)</f>
        <v>0</v>
      </c>
      <c r="L274" s="16">
        <f>VLOOKUP($C274,'Growth rate'!$B$3:$T$93,7,FALSE)*VLOOKUP($E274,BY_COM_Demand_Drivers!$A$5:$I$100,9,FALSE)</f>
        <v>0</v>
      </c>
      <c r="M274" s="49">
        <f t="shared" si="19"/>
        <v>0.6875</v>
      </c>
    </row>
    <row r="275" spans="2:13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 t="shared" si="20"/>
        <v>20.185301499956076</v>
      </c>
      <c r="G275" s="16">
        <f t="shared" si="21"/>
        <v>0</v>
      </c>
      <c r="H275" s="16">
        <f t="shared" si="22"/>
        <v>0</v>
      </c>
      <c r="J275" s="16">
        <f>VLOOKUP($C275,'Growth rate'!$B$3:$T$93,7,FALSE)*VLOOKUP($E275,BY_COM_Demand_Drivers!$A$5:$I$100,7,FALSE)</f>
        <v>29.904150370305302</v>
      </c>
      <c r="K275" s="16">
        <f>VLOOKUP($C275,'Growth rate'!$B$3:$T$93,7,FALSE)*VLOOKUP($E275,BY_COM_Demand_Drivers!$A$5:$I$100,8,FALSE)</f>
        <v>0</v>
      </c>
      <c r="L275" s="16">
        <f>VLOOKUP($C275,'Growth rate'!$B$3:$T$93,7,FALSE)*VLOOKUP($E275,BY_COM_Demand_Drivers!$A$5:$I$100,9,FALSE)</f>
        <v>0</v>
      </c>
      <c r="M275" s="49">
        <f t="shared" si="19"/>
        <v>0.67499999999999993</v>
      </c>
    </row>
    <row r="276" spans="2:13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 t="shared" si="20"/>
        <v>20.043007605140353</v>
      </c>
      <c r="G276" s="16">
        <f t="shared" si="21"/>
        <v>0</v>
      </c>
      <c r="H276" s="16">
        <f t="shared" si="22"/>
        <v>0</v>
      </c>
      <c r="J276" s="16">
        <f>VLOOKUP($C276,'Growth rate'!$B$3:$T$93,7,FALSE)*VLOOKUP($E276,BY_COM_Demand_Drivers!$A$5:$I$100,7,FALSE)</f>
        <v>30.253596385117515</v>
      </c>
      <c r="K276" s="16">
        <f>VLOOKUP($C276,'Growth rate'!$B$3:$T$93,7,FALSE)*VLOOKUP($E276,BY_COM_Demand_Drivers!$A$5:$I$100,8,FALSE)</f>
        <v>0</v>
      </c>
      <c r="L276" s="16">
        <f>VLOOKUP($C276,'Growth rate'!$B$3:$T$93,7,FALSE)*VLOOKUP($E276,BY_COM_Demand_Drivers!$A$5:$I$100,9,FALSE)</f>
        <v>0</v>
      </c>
      <c r="M276" s="49">
        <f t="shared" si="19"/>
        <v>0.66249999999999998</v>
      </c>
    </row>
    <row r="277" spans="2:13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 t="shared" si="20"/>
        <v>19.89197755995432</v>
      </c>
      <c r="G277" s="16">
        <f t="shared" si="21"/>
        <v>0</v>
      </c>
      <c r="H277" s="16">
        <f t="shared" si="22"/>
        <v>0</v>
      </c>
      <c r="J277" s="16">
        <f>VLOOKUP($C277,'Growth rate'!$B$3:$T$93,7,FALSE)*VLOOKUP($E277,BY_COM_Demand_Drivers!$A$5:$I$100,7,FALSE)</f>
        <v>30.603042399929727</v>
      </c>
      <c r="K277" s="16">
        <f>VLOOKUP($C277,'Growth rate'!$B$3:$T$93,7,FALSE)*VLOOKUP($E277,BY_COM_Demand_Drivers!$A$5:$I$100,8,FALSE)</f>
        <v>0</v>
      </c>
      <c r="L277" s="16">
        <f>VLOOKUP($C277,'Growth rate'!$B$3:$T$93,7,FALSE)*VLOOKUP($E277,BY_COM_Demand_Drivers!$A$5:$I$100,9,FALSE)</f>
        <v>0</v>
      </c>
      <c r="M277" s="49">
        <f t="shared" si="19"/>
        <v>0.64999999999999991</v>
      </c>
    </row>
    <row r="278" spans="2:13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 t="shared" si="20"/>
        <v>19.732211364397983</v>
      </c>
      <c r="G278" s="16">
        <f t="shared" si="21"/>
        <v>0</v>
      </c>
      <c r="H278" s="16">
        <f t="shared" si="22"/>
        <v>0</v>
      </c>
      <c r="J278" s="16">
        <f>VLOOKUP($C278,'Growth rate'!$B$3:$T$93,7,FALSE)*VLOOKUP($E278,BY_COM_Demand_Drivers!$A$5:$I$100,7,FALSE)</f>
        <v>30.952488414741936</v>
      </c>
      <c r="K278" s="16">
        <f>VLOOKUP($C278,'Growth rate'!$B$3:$T$93,7,FALSE)*VLOOKUP($E278,BY_COM_Demand_Drivers!$A$5:$I$100,8,FALSE)</f>
        <v>0</v>
      </c>
      <c r="L278" s="16">
        <f>VLOOKUP($C278,'Growth rate'!$B$3:$T$93,7,FALSE)*VLOOKUP($E278,BY_COM_Demand_Drivers!$A$5:$I$100,9,FALSE)</f>
        <v>0</v>
      </c>
      <c r="M278" s="49">
        <f t="shared" si="19"/>
        <v>0.63749999999999996</v>
      </c>
    </row>
    <row r="279" spans="2:13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 t="shared" si="20"/>
        <v>19.563709018471343</v>
      </c>
      <c r="G279" s="16">
        <f t="shared" si="21"/>
        <v>0</v>
      </c>
      <c r="H279" s="16">
        <f t="shared" si="22"/>
        <v>0</v>
      </c>
      <c r="J279" s="16">
        <f>VLOOKUP($C279,'Growth rate'!$B$3:$T$93,7,FALSE)*VLOOKUP($E279,BY_COM_Demand_Drivers!$A$5:$I$100,7,FALSE)</f>
        <v>31.301934429554152</v>
      </c>
      <c r="K279" s="16">
        <f>VLOOKUP($C279,'Growth rate'!$B$3:$T$93,7,FALSE)*VLOOKUP($E279,BY_COM_Demand_Drivers!$A$5:$I$100,8,FALSE)</f>
        <v>0</v>
      </c>
      <c r="L279" s="16">
        <f>VLOOKUP($C279,'Growth rate'!$B$3:$T$93,7,FALSE)*VLOOKUP($E279,BY_COM_Demand_Drivers!$A$5:$I$100,9,FALSE)</f>
        <v>0</v>
      </c>
      <c r="M279" s="49">
        <f t="shared" si="19"/>
        <v>0.625</v>
      </c>
    </row>
    <row r="280" spans="2:13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 t="shared" si="20"/>
        <v>19.386470522174395</v>
      </c>
      <c r="G280" s="16">
        <f t="shared" si="21"/>
        <v>0</v>
      </c>
      <c r="H280" s="16">
        <f t="shared" si="22"/>
        <v>0</v>
      </c>
      <c r="J280" s="16">
        <f>VLOOKUP($C280,'Growth rate'!$B$3:$T$93,7,FALSE)*VLOOKUP($E280,BY_COM_Demand_Drivers!$A$5:$I$100,7,FALSE)</f>
        <v>31.651380444366364</v>
      </c>
      <c r="K280" s="16">
        <f>VLOOKUP($C280,'Growth rate'!$B$3:$T$93,7,FALSE)*VLOOKUP($E280,BY_COM_Demand_Drivers!$A$5:$I$100,8,FALSE)</f>
        <v>0</v>
      </c>
      <c r="L280" s="16">
        <f>VLOOKUP($C280,'Growth rate'!$B$3:$T$93,7,FALSE)*VLOOKUP($E280,BY_COM_Demand_Drivers!$A$5:$I$100,9,FALSE)</f>
        <v>0</v>
      </c>
      <c r="M280" s="49">
        <f t="shared" si="19"/>
        <v>0.61249999999999993</v>
      </c>
    </row>
    <row r="281" spans="2:13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 t="shared" si="20"/>
        <v>19.200495875507144</v>
      </c>
      <c r="G281" s="16">
        <f t="shared" si="21"/>
        <v>0</v>
      </c>
      <c r="H281" s="16">
        <f t="shared" si="22"/>
        <v>0</v>
      </c>
      <c r="J281" s="16">
        <f>VLOOKUP($C281,'Growth rate'!$B$3:$T$93,7,FALSE)*VLOOKUP($E281,BY_COM_Demand_Drivers!$A$5:$I$100,7,FALSE)</f>
        <v>32.000826459178576</v>
      </c>
      <c r="K281" s="16">
        <f>VLOOKUP($C281,'Growth rate'!$B$3:$T$93,7,FALSE)*VLOOKUP($E281,BY_COM_Demand_Drivers!$A$5:$I$100,8,FALSE)</f>
        <v>0</v>
      </c>
      <c r="L281" s="16">
        <f>VLOOKUP($C281,'Growth rate'!$B$3:$T$93,7,FALSE)*VLOOKUP($E281,BY_COM_Demand_Drivers!$A$5:$I$100,9,FALSE)</f>
        <v>0</v>
      </c>
      <c r="M281" s="49">
        <f t="shared" si="19"/>
        <v>0.6</v>
      </c>
    </row>
    <row r="282" spans="2:13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 t="shared" si="20"/>
        <v>19.507703809515263</v>
      </c>
      <c r="G282" s="16">
        <f t="shared" si="21"/>
        <v>0</v>
      </c>
      <c r="H282" s="16">
        <f t="shared" si="22"/>
        <v>0</v>
      </c>
      <c r="J282" s="16">
        <f>VLOOKUP($C282,'Growth rate'!$B$3:$T$93,7,FALSE)*VLOOKUP($E282,BY_COM_Demand_Drivers!$A$5:$I$100,7,FALSE)</f>
        <v>32.512839682525438</v>
      </c>
      <c r="K282" s="16">
        <f>VLOOKUP($C282,'Growth rate'!$B$3:$T$93,7,FALSE)*VLOOKUP($E282,BY_COM_Demand_Drivers!$A$5:$I$100,8,FALSE)</f>
        <v>0</v>
      </c>
      <c r="L282" s="16">
        <f>VLOOKUP($C282,'Growth rate'!$B$3:$T$93,7,FALSE)*VLOOKUP($E282,BY_COM_Demand_Drivers!$A$5:$I$100,9,FALSE)</f>
        <v>0</v>
      </c>
      <c r="M282" s="49">
        <f t="shared" si="19"/>
        <v>0.6</v>
      </c>
    </row>
    <row r="283" spans="2:13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 t="shared" si="20"/>
        <v>19.819827070467507</v>
      </c>
      <c r="G283" s="16">
        <f t="shared" si="21"/>
        <v>0</v>
      </c>
      <c r="H283" s="16">
        <f t="shared" si="22"/>
        <v>0</v>
      </c>
      <c r="J283" s="16">
        <f>VLOOKUP($C283,'Growth rate'!$B$3:$T$93,7,FALSE)*VLOOKUP($E283,BY_COM_Demand_Drivers!$A$5:$I$100,7,FALSE)</f>
        <v>33.033045117445845</v>
      </c>
      <c r="K283" s="16">
        <f>VLOOKUP($C283,'Growth rate'!$B$3:$T$93,7,FALSE)*VLOOKUP($E283,BY_COM_Demand_Drivers!$A$5:$I$100,8,FALSE)</f>
        <v>0</v>
      </c>
      <c r="L283" s="16">
        <f>VLOOKUP($C283,'Growth rate'!$B$3:$T$93,7,FALSE)*VLOOKUP($E283,BY_COM_Demand_Drivers!$A$5:$I$100,9,FALSE)</f>
        <v>0</v>
      </c>
      <c r="M283" s="49">
        <f t="shared" si="19"/>
        <v>0.6</v>
      </c>
    </row>
    <row r="284" spans="2:13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 t="shared" si="20"/>
        <v>20.136944303594984</v>
      </c>
      <c r="G284" s="16">
        <f t="shared" si="21"/>
        <v>0</v>
      </c>
      <c r="H284" s="16">
        <f t="shared" si="22"/>
        <v>0</v>
      </c>
      <c r="J284" s="16">
        <f>VLOOKUP($C284,'Growth rate'!$B$3:$T$93,7,FALSE)*VLOOKUP($E284,BY_COM_Demand_Drivers!$A$5:$I$100,7,FALSE)</f>
        <v>33.561573839324971</v>
      </c>
      <c r="K284" s="16">
        <f>VLOOKUP($C284,'Growth rate'!$B$3:$T$93,7,FALSE)*VLOOKUP($E284,BY_COM_Demand_Drivers!$A$5:$I$100,8,FALSE)</f>
        <v>0</v>
      </c>
      <c r="L284" s="16">
        <f>VLOOKUP($C284,'Growth rate'!$B$3:$T$93,7,FALSE)*VLOOKUP($E284,BY_COM_Demand_Drivers!$A$5:$I$100,9,FALSE)</f>
        <v>0</v>
      </c>
      <c r="M284" s="49">
        <f t="shared" si="19"/>
        <v>0.6</v>
      </c>
    </row>
    <row r="285" spans="2:13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 t="shared" si="20"/>
        <v>20.459135412452508</v>
      </c>
      <c r="G285" s="16">
        <f t="shared" si="21"/>
        <v>0</v>
      </c>
      <c r="H285" s="16">
        <f t="shared" si="22"/>
        <v>0</v>
      </c>
      <c r="J285" s="16">
        <f>VLOOKUP($C285,'Growth rate'!$B$3:$T$93,7,FALSE)*VLOOKUP($E285,BY_COM_Demand_Drivers!$A$5:$I$100,7,FALSE)</f>
        <v>34.09855902075418</v>
      </c>
      <c r="K285" s="16">
        <f>VLOOKUP($C285,'Growth rate'!$B$3:$T$93,7,FALSE)*VLOOKUP($E285,BY_COM_Demand_Drivers!$A$5:$I$100,8,FALSE)</f>
        <v>0</v>
      </c>
      <c r="L285" s="16">
        <f>VLOOKUP($C285,'Growth rate'!$B$3:$T$93,7,FALSE)*VLOOKUP($E285,BY_COM_Demand_Drivers!$A$5:$I$100,9,FALSE)</f>
        <v>0</v>
      </c>
      <c r="M285" s="49">
        <f t="shared" si="19"/>
        <v>0.6</v>
      </c>
    </row>
    <row r="286" spans="2:13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 t="shared" si="20"/>
        <v>20.786481579051742</v>
      </c>
      <c r="G286" s="16">
        <f t="shared" si="21"/>
        <v>0</v>
      </c>
      <c r="H286" s="16">
        <f t="shared" si="22"/>
        <v>0</v>
      </c>
      <c r="J286" s="16">
        <f>VLOOKUP($C286,'Growth rate'!$B$3:$T$93,7,FALSE)*VLOOKUP($E286,BY_COM_Demand_Drivers!$A$5:$I$100,7,FALSE)</f>
        <v>34.644135965086235</v>
      </c>
      <c r="K286" s="16">
        <f>VLOOKUP($C286,'Growth rate'!$B$3:$T$93,7,FALSE)*VLOOKUP($E286,BY_COM_Demand_Drivers!$A$5:$I$100,8,FALSE)</f>
        <v>0</v>
      </c>
      <c r="L286" s="16">
        <f>VLOOKUP($C286,'Growth rate'!$B$3:$T$93,7,FALSE)*VLOOKUP($E286,BY_COM_Demand_Drivers!$A$5:$I$100,9,FALSE)</f>
        <v>0</v>
      </c>
      <c r="M286" s="49">
        <f t="shared" si="19"/>
        <v>0.6</v>
      </c>
    </row>
    <row r="287" spans="2:13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 t="shared" si="20"/>
        <v>21.119065284316569</v>
      </c>
      <c r="G287" s="16">
        <f t="shared" si="21"/>
        <v>0</v>
      </c>
      <c r="H287" s="16">
        <f t="shared" si="22"/>
        <v>0</v>
      </c>
      <c r="J287" s="16">
        <f>VLOOKUP($C287,'Growth rate'!$B$3:$T$93,7,FALSE)*VLOOKUP($E287,BY_COM_Demand_Drivers!$A$5:$I$100,7,FALSE)</f>
        <v>35.198442140527618</v>
      </c>
      <c r="K287" s="16">
        <f>VLOOKUP($C287,'Growth rate'!$B$3:$T$93,7,FALSE)*VLOOKUP($E287,BY_COM_Demand_Drivers!$A$5:$I$100,8,FALSE)</f>
        <v>0</v>
      </c>
      <c r="L287" s="16">
        <f>VLOOKUP($C287,'Growth rate'!$B$3:$T$93,7,FALSE)*VLOOKUP($E287,BY_COM_Demand_Drivers!$A$5:$I$100,9,FALSE)</f>
        <v>0</v>
      </c>
      <c r="M287" s="49">
        <f t="shared" si="19"/>
        <v>0.6</v>
      </c>
    </row>
    <row r="288" spans="2:13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 t="shared" si="20"/>
        <v>21.456970328865641</v>
      </c>
      <c r="G288" s="16">
        <f t="shared" si="21"/>
        <v>0</v>
      </c>
      <c r="H288" s="16">
        <f t="shared" si="22"/>
        <v>0</v>
      </c>
      <c r="J288" s="16">
        <f>VLOOKUP($C288,'Growth rate'!$B$3:$T$93,7,FALSE)*VLOOKUP($E288,BY_COM_Demand_Drivers!$A$5:$I$100,7,FALSE)</f>
        <v>35.761617214776066</v>
      </c>
      <c r="K288" s="16">
        <f>VLOOKUP($C288,'Growth rate'!$B$3:$T$93,7,FALSE)*VLOOKUP($E288,BY_COM_Demand_Drivers!$A$5:$I$100,8,FALSE)</f>
        <v>0</v>
      </c>
      <c r="L288" s="16">
        <f>VLOOKUP($C288,'Growth rate'!$B$3:$T$93,7,FALSE)*VLOOKUP($E288,BY_COM_Demand_Drivers!$A$5:$I$100,9,FALSE)</f>
        <v>0</v>
      </c>
      <c r="M288" s="49">
        <f t="shared" si="19"/>
        <v>0.6</v>
      </c>
    </row>
    <row r="289" spans="2:13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 t="shared" si="20"/>
        <v>21.800281854127491</v>
      </c>
      <c r="G289" s="16">
        <f t="shared" si="21"/>
        <v>0</v>
      </c>
      <c r="H289" s="16">
        <f t="shared" si="22"/>
        <v>0</v>
      </c>
      <c r="J289" s="16">
        <f>VLOOKUP($C289,'Growth rate'!$B$3:$T$93,7,FALSE)*VLOOKUP($E289,BY_COM_Demand_Drivers!$A$5:$I$100,7,FALSE)</f>
        <v>36.333803090212484</v>
      </c>
      <c r="K289" s="16">
        <f>VLOOKUP($C289,'Growth rate'!$B$3:$T$93,7,FALSE)*VLOOKUP($E289,BY_COM_Demand_Drivers!$A$5:$I$100,8,FALSE)</f>
        <v>0</v>
      </c>
      <c r="L289" s="16">
        <f>VLOOKUP($C289,'Growth rate'!$B$3:$T$93,7,FALSE)*VLOOKUP($E289,BY_COM_Demand_Drivers!$A$5:$I$100,9,FALSE)</f>
        <v>0</v>
      </c>
      <c r="M289" s="49">
        <f t="shared" si="19"/>
        <v>0.6</v>
      </c>
    </row>
    <row r="290" spans="2:13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 t="shared" si="20"/>
        <v>22.149086363793529</v>
      </c>
      <c r="G290" s="16">
        <f t="shared" si="21"/>
        <v>0</v>
      </c>
      <c r="H290" s="16">
        <f t="shared" si="22"/>
        <v>0</v>
      </c>
      <c r="J290" s="16">
        <f>VLOOKUP($C290,'Growth rate'!$B$3:$T$93,7,FALSE)*VLOOKUP($E290,BY_COM_Demand_Drivers!$A$5:$I$100,7,FALSE)</f>
        <v>36.915143939655884</v>
      </c>
      <c r="K290" s="16">
        <f>VLOOKUP($C290,'Growth rate'!$B$3:$T$93,7,FALSE)*VLOOKUP($E290,BY_COM_Demand_Drivers!$A$5:$I$100,8,FALSE)</f>
        <v>0</v>
      </c>
      <c r="L290" s="16">
        <f>VLOOKUP($C290,'Growth rate'!$B$3:$T$93,7,FALSE)*VLOOKUP($E290,BY_COM_Demand_Drivers!$A$5:$I$100,9,FALSE)</f>
        <v>0</v>
      </c>
      <c r="M290" s="49">
        <f t="shared" si="19"/>
        <v>0.6</v>
      </c>
    </row>
    <row r="291" spans="2:13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 t="shared" si="20"/>
        <v>22.503471745614224</v>
      </c>
      <c r="G291" s="16">
        <f t="shared" si="21"/>
        <v>0</v>
      </c>
      <c r="H291" s="16">
        <f t="shared" si="22"/>
        <v>0</v>
      </c>
      <c r="J291" s="16">
        <f>VLOOKUP($C291,'Growth rate'!$B$3:$T$93,7,FALSE)*VLOOKUP($E291,BY_COM_Demand_Drivers!$A$5:$I$100,7,FALSE)</f>
        <v>37.505786242690377</v>
      </c>
      <c r="K291" s="16">
        <f>VLOOKUP($C291,'Growth rate'!$B$3:$T$93,7,FALSE)*VLOOKUP($E291,BY_COM_Demand_Drivers!$A$5:$I$100,8,FALSE)</f>
        <v>0</v>
      </c>
      <c r="L291" s="16">
        <f>VLOOKUP($C291,'Growth rate'!$B$3:$T$93,7,FALSE)*VLOOKUP($E291,BY_COM_Demand_Drivers!$A$5:$I$100,9,FALSE)</f>
        <v>0</v>
      </c>
      <c r="M291" s="49">
        <f t="shared" si="19"/>
        <v>0.6</v>
      </c>
    </row>
    <row r="292" spans="2:13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 t="shared" si="20"/>
        <v>22.863527293544053</v>
      </c>
      <c r="G292" s="16">
        <f t="shared" si="21"/>
        <v>0</v>
      </c>
      <c r="H292" s="16">
        <f t="shared" si="22"/>
        <v>0</v>
      </c>
      <c r="J292" s="16">
        <f>VLOOKUP($C292,'Growth rate'!$B$3:$T$93,7,FALSE)*VLOOKUP($E292,BY_COM_Demand_Drivers!$A$5:$I$100,7,FALSE)</f>
        <v>38.105878822573423</v>
      </c>
      <c r="K292" s="16">
        <f>VLOOKUP($C292,'Growth rate'!$B$3:$T$93,7,FALSE)*VLOOKUP($E292,BY_COM_Demand_Drivers!$A$5:$I$100,8,FALSE)</f>
        <v>0</v>
      </c>
      <c r="L292" s="16">
        <f>VLOOKUP($C292,'Growth rate'!$B$3:$T$93,7,FALSE)*VLOOKUP($E292,BY_COM_Demand_Drivers!$A$5:$I$100,9,FALSE)</f>
        <v>0</v>
      </c>
      <c r="M292" s="49">
        <f t="shared" si="19"/>
        <v>0.6</v>
      </c>
    </row>
    <row r="293" spans="2:13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 t="shared" si="20"/>
        <v>23.229343730240757</v>
      </c>
      <c r="G293" s="16">
        <f t="shared" si="21"/>
        <v>0</v>
      </c>
      <c r="H293" s="16">
        <f t="shared" si="22"/>
        <v>0</v>
      </c>
      <c r="J293" s="16">
        <f>VLOOKUP($C293,'Growth rate'!$B$3:$T$93,7,FALSE)*VLOOKUP($E293,BY_COM_Demand_Drivers!$A$5:$I$100,7,FALSE)</f>
        <v>38.715572883734595</v>
      </c>
      <c r="K293" s="16">
        <f>VLOOKUP($C293,'Growth rate'!$B$3:$T$93,7,FALSE)*VLOOKUP($E293,BY_COM_Demand_Drivers!$A$5:$I$100,8,FALSE)</f>
        <v>0</v>
      </c>
      <c r="L293" s="16">
        <f>VLOOKUP($C293,'Growth rate'!$B$3:$T$93,7,FALSE)*VLOOKUP($E293,BY_COM_Demand_Drivers!$A$5:$I$100,9,FALSE)</f>
        <v>0</v>
      </c>
      <c r="M293" s="49">
        <f t="shared" si="19"/>
        <v>0.6</v>
      </c>
    </row>
    <row r="294" spans="2:13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 t="shared" si="20"/>
        <v>23.601013229924611</v>
      </c>
      <c r="G294" s="16">
        <f t="shared" si="21"/>
        <v>0</v>
      </c>
      <c r="H294" s="16">
        <f t="shared" si="22"/>
        <v>0</v>
      </c>
      <c r="J294" s="16">
        <f>VLOOKUP($C294,'Growth rate'!$B$3:$T$93,7,FALSE)*VLOOKUP($E294,BY_COM_Demand_Drivers!$A$5:$I$100,7,FALSE)</f>
        <v>39.335022049874354</v>
      </c>
      <c r="K294" s="16">
        <f>VLOOKUP($C294,'Growth rate'!$B$3:$T$93,7,FALSE)*VLOOKUP($E294,BY_COM_Demand_Drivers!$A$5:$I$100,8,FALSE)</f>
        <v>0</v>
      </c>
      <c r="L294" s="16">
        <f>VLOOKUP($C294,'Growth rate'!$B$3:$T$93,7,FALSE)*VLOOKUP($E294,BY_COM_Demand_Drivers!$A$5:$I$100,9,FALSE)</f>
        <v>0</v>
      </c>
      <c r="M294" s="49">
        <f t="shared" si="19"/>
        <v>0.6</v>
      </c>
    </row>
    <row r="295" spans="2:13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 t="shared" si="20"/>
        <v>23.97862944160341</v>
      </c>
      <c r="G295" s="16">
        <f t="shared" si="21"/>
        <v>0</v>
      </c>
      <c r="H295" s="16">
        <f t="shared" si="22"/>
        <v>0</v>
      </c>
      <c r="J295" s="16">
        <f>VLOOKUP($C295,'Growth rate'!$B$3:$T$93,7,FALSE)*VLOOKUP($E295,BY_COM_Demand_Drivers!$A$5:$I$100,7,FALSE)</f>
        <v>39.964382402672349</v>
      </c>
      <c r="K295" s="16">
        <f>VLOOKUP($C295,'Growth rate'!$B$3:$T$93,7,FALSE)*VLOOKUP($E295,BY_COM_Demand_Drivers!$A$5:$I$100,8,FALSE)</f>
        <v>0</v>
      </c>
      <c r="L295" s="16">
        <f>VLOOKUP($C295,'Growth rate'!$B$3:$T$93,7,FALSE)*VLOOKUP($E295,BY_COM_Demand_Drivers!$A$5:$I$100,9,FALSE)</f>
        <v>0</v>
      </c>
      <c r="M295" s="49">
        <f t="shared" si="19"/>
        <v>0.6</v>
      </c>
    </row>
    <row r="296" spans="2:13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 t="shared" si="20"/>
        <v>24.362287512669059</v>
      </c>
      <c r="G296" s="16">
        <f t="shared" si="21"/>
        <v>0</v>
      </c>
      <c r="H296" s="16">
        <f t="shared" si="22"/>
        <v>0</v>
      </c>
      <c r="J296" s="16">
        <f>VLOOKUP($C296,'Growth rate'!$B$3:$T$93,7,FALSE)*VLOOKUP($E296,BY_COM_Demand_Drivers!$A$5:$I$100,7,FALSE)</f>
        <v>40.603812521115103</v>
      </c>
      <c r="K296" s="16">
        <f>VLOOKUP($C296,'Growth rate'!$B$3:$T$93,7,FALSE)*VLOOKUP($E296,BY_COM_Demand_Drivers!$A$5:$I$100,8,FALSE)</f>
        <v>0</v>
      </c>
      <c r="L296" s="16">
        <f>VLOOKUP($C296,'Growth rate'!$B$3:$T$93,7,FALSE)*VLOOKUP($E296,BY_COM_Demand_Drivers!$A$5:$I$100,9,FALSE)</f>
        <v>0</v>
      </c>
      <c r="M296" s="49">
        <f t="shared" si="19"/>
        <v>0.6</v>
      </c>
    </row>
    <row r="297" spans="2:13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 t="shared" si="20"/>
        <v>24.752084112871767</v>
      </c>
      <c r="G297" s="16">
        <f t="shared" si="21"/>
        <v>0</v>
      </c>
      <c r="H297" s="16">
        <f t="shared" si="22"/>
        <v>0</v>
      </c>
      <c r="J297" s="16">
        <f>VLOOKUP($C297,'Growth rate'!$B$3:$T$93,7,FALSE)*VLOOKUP($E297,BY_COM_Demand_Drivers!$A$5:$I$100,7,FALSE)</f>
        <v>41.253473521452946</v>
      </c>
      <c r="K297" s="16">
        <f>VLOOKUP($C297,'Growth rate'!$B$3:$T$93,7,FALSE)*VLOOKUP($E297,BY_COM_Demand_Drivers!$A$5:$I$100,8,FALSE)</f>
        <v>0</v>
      </c>
      <c r="L297" s="16">
        <f>VLOOKUP($C297,'Growth rate'!$B$3:$T$93,7,FALSE)*VLOOKUP($E297,BY_COM_Demand_Drivers!$A$5:$I$100,9,FALSE)</f>
        <v>0</v>
      </c>
      <c r="M297" s="49">
        <f t="shared" si="19"/>
        <v>0.6</v>
      </c>
    </row>
    <row r="298" spans="2:13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 t="shared" si="20"/>
        <v>25.148117458677714</v>
      </c>
      <c r="G298" s="16">
        <f t="shared" si="21"/>
        <v>0</v>
      </c>
      <c r="H298" s="16">
        <f t="shared" si="22"/>
        <v>0</v>
      </c>
      <c r="J298" s="16">
        <f>VLOOKUP($C298,'Growth rate'!$B$3:$T$93,7,FALSE)*VLOOKUP($E298,BY_COM_Demand_Drivers!$A$5:$I$100,7,FALSE)</f>
        <v>41.913529097796193</v>
      </c>
      <c r="K298" s="16">
        <f>VLOOKUP($C298,'Growth rate'!$B$3:$T$93,7,FALSE)*VLOOKUP($E298,BY_COM_Demand_Drivers!$A$5:$I$100,8,FALSE)</f>
        <v>0</v>
      </c>
      <c r="L298" s="16">
        <f>VLOOKUP($C298,'Growth rate'!$B$3:$T$93,7,FALSE)*VLOOKUP($E298,BY_COM_Demand_Drivers!$A$5:$I$100,9,FALSE)</f>
        <v>0</v>
      </c>
      <c r="M298" s="49">
        <f t="shared" si="19"/>
        <v>0.6</v>
      </c>
    </row>
    <row r="299" spans="2:13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 t="shared" si="20"/>
        <v>25.550487338016559</v>
      </c>
      <c r="G299" s="16">
        <f t="shared" si="21"/>
        <v>0</v>
      </c>
      <c r="H299" s="16">
        <f t="shared" si="22"/>
        <v>0</v>
      </c>
      <c r="J299" s="16">
        <f>VLOOKUP($C299,'Growth rate'!$B$3:$T$93,7,FALSE)*VLOOKUP($E299,BY_COM_Demand_Drivers!$A$5:$I$100,7,FALSE)</f>
        <v>42.584145563360934</v>
      </c>
      <c r="K299" s="16">
        <f>VLOOKUP($C299,'Growth rate'!$B$3:$T$93,7,FALSE)*VLOOKUP($E299,BY_COM_Demand_Drivers!$A$5:$I$100,8,FALSE)</f>
        <v>0</v>
      </c>
      <c r="L299" s="16">
        <f>VLOOKUP($C299,'Growth rate'!$B$3:$T$93,7,FALSE)*VLOOKUP($E299,BY_COM_Demand_Drivers!$A$5:$I$100,9,FALSE)</f>
        <v>0</v>
      </c>
      <c r="M299" s="49">
        <f t="shared" si="19"/>
        <v>0.6</v>
      </c>
    </row>
    <row r="300" spans="2:13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 t="shared" si="20"/>
        <v>25.959295135424821</v>
      </c>
      <c r="G300" s="16">
        <f t="shared" si="21"/>
        <v>0</v>
      </c>
      <c r="H300" s="16">
        <f t="shared" si="22"/>
        <v>0</v>
      </c>
      <c r="J300" s="16">
        <f>VLOOKUP($C300,'Growth rate'!$B$3:$T$93,7,FALSE)*VLOOKUP($E300,BY_COM_Demand_Drivers!$A$5:$I$100,7,FALSE)</f>
        <v>43.265491892374705</v>
      </c>
      <c r="K300" s="16">
        <f>VLOOKUP($C300,'Growth rate'!$B$3:$T$93,7,FALSE)*VLOOKUP($E300,BY_COM_Demand_Drivers!$A$5:$I$100,8,FALSE)</f>
        <v>0</v>
      </c>
      <c r="L300" s="16">
        <f>VLOOKUP($C300,'Growth rate'!$B$3:$T$93,7,FALSE)*VLOOKUP($E300,BY_COM_Demand_Drivers!$A$5:$I$100,9,FALSE)</f>
        <v>0</v>
      </c>
      <c r="M300" s="49">
        <f t="shared" si="19"/>
        <v>0.6</v>
      </c>
    </row>
    <row r="301" spans="2:13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 t="shared" si="20"/>
        <v>26.374643857591625</v>
      </c>
      <c r="G301" s="16">
        <f t="shared" si="21"/>
        <v>0</v>
      </c>
      <c r="H301" s="16">
        <f t="shared" si="22"/>
        <v>0</v>
      </c>
      <c r="J301" s="16">
        <f>VLOOKUP($C301,'Growth rate'!$B$3:$T$93,7,FALSE)*VLOOKUP($E301,BY_COM_Demand_Drivers!$A$5:$I$100,7,FALSE)</f>
        <v>43.957739762652707</v>
      </c>
      <c r="K301" s="16">
        <f>VLOOKUP($C301,'Growth rate'!$B$3:$T$93,7,FALSE)*VLOOKUP($E301,BY_COM_Demand_Drivers!$A$5:$I$100,8,FALSE)</f>
        <v>0</v>
      </c>
      <c r="L301" s="16">
        <f>VLOOKUP($C301,'Growth rate'!$B$3:$T$93,7,FALSE)*VLOOKUP($E301,BY_COM_Demand_Drivers!$A$5:$I$100,9,FALSE)</f>
        <v>0</v>
      </c>
      <c r="M301" s="49">
        <f t="shared" si="19"/>
        <v>0.6</v>
      </c>
    </row>
    <row r="302" spans="2:13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 t="shared" si="20"/>
        <v>26.79663815931309</v>
      </c>
      <c r="G302" s="16">
        <f t="shared" si="21"/>
        <v>0</v>
      </c>
      <c r="H302" s="16">
        <f t="shared" si="22"/>
        <v>0</v>
      </c>
      <c r="J302" s="16">
        <f>VLOOKUP($C302,'Growth rate'!$B$3:$T$93,7,FALSE)*VLOOKUP($E302,BY_COM_Demand_Drivers!$A$5:$I$100,7,FALSE)</f>
        <v>44.661063598855151</v>
      </c>
      <c r="K302" s="16">
        <f>VLOOKUP($C302,'Growth rate'!$B$3:$T$93,7,FALSE)*VLOOKUP($E302,BY_COM_Demand_Drivers!$A$5:$I$100,8,FALSE)</f>
        <v>0</v>
      </c>
      <c r="L302" s="16">
        <f>VLOOKUP($C302,'Growth rate'!$B$3:$T$93,7,FALSE)*VLOOKUP($E302,BY_COM_Demand_Drivers!$A$5:$I$100,9,FALSE)</f>
        <v>0</v>
      </c>
      <c r="M302" s="49">
        <f t="shared" si="19"/>
        <v>0.6</v>
      </c>
    </row>
    <row r="303" spans="2:13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 t="shared" si="20"/>
        <v>27.225384369862095</v>
      </c>
      <c r="G303" s="16">
        <f t="shared" si="21"/>
        <v>0</v>
      </c>
      <c r="H303" s="16">
        <f t="shared" si="22"/>
        <v>0</v>
      </c>
      <c r="J303" s="16">
        <f>VLOOKUP($C303,'Growth rate'!$B$3:$T$93,7,FALSE)*VLOOKUP($E303,BY_COM_Demand_Drivers!$A$5:$I$100,7,FALSE)</f>
        <v>45.375640616436826</v>
      </c>
      <c r="K303" s="16">
        <f>VLOOKUP($C303,'Growth rate'!$B$3:$T$93,7,FALSE)*VLOOKUP($E303,BY_COM_Demand_Drivers!$A$5:$I$100,8,FALSE)</f>
        <v>0</v>
      </c>
      <c r="L303" s="16">
        <f>VLOOKUP($C303,'Growth rate'!$B$3:$T$93,7,FALSE)*VLOOKUP($E303,BY_COM_Demand_Drivers!$A$5:$I$100,9,FALSE)</f>
        <v>0</v>
      </c>
      <c r="M303" s="49">
        <f t="shared" si="19"/>
        <v>0.6</v>
      </c>
    </row>
    <row r="304" spans="2:13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 t="shared" si="20"/>
        <v>27.66099051977989</v>
      </c>
      <c r="G304" s="16">
        <f t="shared" si="21"/>
        <v>0</v>
      </c>
      <c r="H304" s="16">
        <f t="shared" si="22"/>
        <v>0</v>
      </c>
      <c r="J304" s="16">
        <f>VLOOKUP($C304,'Growth rate'!$B$3:$T$93,7,FALSE)*VLOOKUP($E304,BY_COM_Demand_Drivers!$A$5:$I$100,7,FALSE)</f>
        <v>46.101650866299821</v>
      </c>
      <c r="K304" s="16">
        <f>VLOOKUP($C304,'Growth rate'!$B$3:$T$93,7,FALSE)*VLOOKUP($E304,BY_COM_Demand_Drivers!$A$5:$I$100,8,FALSE)</f>
        <v>0</v>
      </c>
      <c r="L304" s="16">
        <f>VLOOKUP($C304,'Growth rate'!$B$3:$T$93,7,FALSE)*VLOOKUP($E304,BY_COM_Demand_Drivers!$A$5:$I$100,9,FALSE)</f>
        <v>0</v>
      </c>
      <c r="M304" s="49">
        <f t="shared" si="19"/>
        <v>0.6</v>
      </c>
    </row>
    <row r="305" spans="2:13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 t="shared" si="20"/>
        <v>28.103566368096363</v>
      </c>
      <c r="G305" s="16">
        <f t="shared" si="21"/>
        <v>0</v>
      </c>
      <c r="H305" s="16">
        <f t="shared" si="22"/>
        <v>0</v>
      </c>
      <c r="J305" s="16">
        <f>VLOOKUP($C305,'Growth rate'!$B$3:$T$93,7,FALSE)*VLOOKUP($E305,BY_COM_Demand_Drivers!$A$5:$I$100,7,FALSE)</f>
        <v>46.839277280160609</v>
      </c>
      <c r="K305" s="16">
        <f>VLOOKUP($C305,'Growth rate'!$B$3:$T$93,7,FALSE)*VLOOKUP($E305,BY_COM_Demand_Drivers!$A$5:$I$100,8,FALSE)</f>
        <v>0</v>
      </c>
      <c r="L305" s="16">
        <f>VLOOKUP($C305,'Growth rate'!$B$3:$T$93,7,FALSE)*VLOOKUP($E305,BY_COM_Demand_Drivers!$A$5:$I$100,9,FALSE)</f>
        <v>0</v>
      </c>
      <c r="M305" s="49">
        <f t="shared" si="19"/>
        <v>0.6</v>
      </c>
    </row>
    <row r="306" spans="2:13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 t="shared" si="20"/>
        <v>28.553223429985902</v>
      </c>
      <c r="G306" s="16">
        <f t="shared" si="21"/>
        <v>0</v>
      </c>
      <c r="H306" s="16">
        <f t="shared" si="22"/>
        <v>0</v>
      </c>
      <c r="J306" s="16">
        <f>VLOOKUP($C306,'Growth rate'!$B$3:$T$93,7,FALSE)*VLOOKUP($E306,BY_COM_Demand_Drivers!$A$5:$I$100,7,FALSE)</f>
        <v>47.588705716643169</v>
      </c>
      <c r="K306" s="16">
        <f>VLOOKUP($C306,'Growth rate'!$B$3:$T$93,7,FALSE)*VLOOKUP($E306,BY_COM_Demand_Drivers!$A$5:$I$100,8,FALSE)</f>
        <v>0</v>
      </c>
      <c r="L306" s="16">
        <f>VLOOKUP($C306,'Growth rate'!$B$3:$T$93,7,FALSE)*VLOOKUP($E306,BY_COM_Demand_Drivers!$A$5:$I$100,9,FALSE)</f>
        <v>0</v>
      </c>
      <c r="M306" s="49">
        <f t="shared" si="19"/>
        <v>0.6</v>
      </c>
    </row>
    <row r="307" spans="2:13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 t="shared" si="20"/>
        <v>29.010075004865683</v>
      </c>
      <c r="G307" s="16">
        <f t="shared" si="21"/>
        <v>0</v>
      </c>
      <c r="H307" s="16">
        <f t="shared" si="22"/>
        <v>0</v>
      </c>
      <c r="J307" s="16">
        <f>VLOOKUP($C307,'Growth rate'!$B$3:$T$93,7,FALSE)*VLOOKUP($E307,BY_COM_Demand_Drivers!$A$5:$I$100,7,FALSE)</f>
        <v>48.350125008109472</v>
      </c>
      <c r="K307" s="16">
        <f>VLOOKUP($C307,'Growth rate'!$B$3:$T$93,7,FALSE)*VLOOKUP($E307,BY_COM_Demand_Drivers!$A$5:$I$100,8,FALSE)</f>
        <v>0</v>
      </c>
      <c r="L307" s="16">
        <f>VLOOKUP($C307,'Growth rate'!$B$3:$T$93,7,FALSE)*VLOOKUP($E307,BY_COM_Demand_Drivers!$A$5:$I$100,9,FALSE)</f>
        <v>0</v>
      </c>
      <c r="M307" s="49">
        <f t="shared" si="19"/>
        <v>0.6</v>
      </c>
    </row>
    <row r="308" spans="2:13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 t="shared" si="20"/>
        <v>29.474236204943526</v>
      </c>
      <c r="G308" s="16">
        <f t="shared" si="21"/>
        <v>0</v>
      </c>
      <c r="H308" s="16">
        <f t="shared" si="22"/>
        <v>0</v>
      </c>
      <c r="J308" s="16">
        <f>VLOOKUP($C308,'Growth rate'!$B$3:$T$93,7,FALSE)*VLOOKUP($E308,BY_COM_Demand_Drivers!$A$5:$I$100,7,FALSE)</f>
        <v>49.123727008239214</v>
      </c>
      <c r="K308" s="16">
        <f>VLOOKUP($C308,'Growth rate'!$B$3:$T$93,7,FALSE)*VLOOKUP($E308,BY_COM_Demand_Drivers!$A$5:$I$100,8,FALSE)</f>
        <v>0</v>
      </c>
      <c r="L308" s="16">
        <f>VLOOKUP($C308,'Growth rate'!$B$3:$T$93,7,FALSE)*VLOOKUP($E308,BY_COM_Demand_Drivers!$A$5:$I$100,9,FALSE)</f>
        <v>0</v>
      </c>
      <c r="M308" s="49">
        <f t="shared" si="19"/>
        <v>0.6</v>
      </c>
    </row>
    <row r="309" spans="2:13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 t="shared" si="20"/>
        <v>29.945823984222628</v>
      </c>
      <c r="G309" s="16">
        <f t="shared" si="21"/>
        <v>0</v>
      </c>
      <c r="H309" s="16">
        <f t="shared" si="22"/>
        <v>0</v>
      </c>
      <c r="J309" s="16">
        <f>VLOOKUP($C309,'Growth rate'!$B$3:$T$93,7,FALSE)*VLOOKUP($E309,BY_COM_Demand_Drivers!$A$5:$I$100,7,FALSE)</f>
        <v>49.909706640371049</v>
      </c>
      <c r="K309" s="16">
        <f>VLOOKUP($C309,'Growth rate'!$B$3:$T$93,7,FALSE)*VLOOKUP($E309,BY_COM_Demand_Drivers!$A$5:$I$100,8,FALSE)</f>
        <v>0</v>
      </c>
      <c r="L309" s="16">
        <f>VLOOKUP($C309,'Growth rate'!$B$3:$T$93,7,FALSE)*VLOOKUP($E309,BY_COM_Demand_Drivers!$A$5:$I$100,9,FALSE)</f>
        <v>0</v>
      </c>
      <c r="M309" s="49">
        <f t="shared" si="19"/>
        <v>0.6</v>
      </c>
    </row>
    <row r="310" spans="2:13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 t="shared" si="20"/>
        <v>30.424957167970195</v>
      </c>
      <c r="G310" s="16">
        <f t="shared" si="21"/>
        <v>0</v>
      </c>
      <c r="H310" s="16">
        <f t="shared" si="22"/>
        <v>0</v>
      </c>
      <c r="J310" s="16">
        <f>VLOOKUP($C310,'Growth rate'!$B$3:$T$93,7,FALSE)*VLOOKUP($E310,BY_COM_Demand_Drivers!$A$5:$I$100,7,FALSE)</f>
        <v>50.708261946616993</v>
      </c>
      <c r="K310" s="16">
        <f>VLOOKUP($C310,'Growth rate'!$B$3:$T$93,7,FALSE)*VLOOKUP($E310,BY_COM_Demand_Drivers!$A$5:$I$100,8,FALSE)</f>
        <v>0</v>
      </c>
      <c r="L310" s="16">
        <f>VLOOKUP($C310,'Growth rate'!$B$3:$T$93,7,FALSE)*VLOOKUP($E310,BY_COM_Demand_Drivers!$A$5:$I$100,9,FALSE)</f>
        <v>0</v>
      </c>
      <c r="M310" s="49">
        <f t="shared" si="19"/>
        <v>0.6</v>
      </c>
    </row>
    <row r="311" spans="2:13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 t="shared" si="20"/>
        <v>30.911756482657719</v>
      </c>
      <c r="G311" s="16">
        <f t="shared" si="21"/>
        <v>0</v>
      </c>
      <c r="H311" s="16">
        <f t="shared" si="22"/>
        <v>0</v>
      </c>
      <c r="J311" s="16">
        <f>VLOOKUP($C311,'Growth rate'!$B$3:$T$93,7,FALSE)*VLOOKUP($E311,BY_COM_Demand_Drivers!$A$5:$I$100,7,FALSE)</f>
        <v>51.519594137762866</v>
      </c>
      <c r="K311" s="16">
        <f>VLOOKUP($C311,'Growth rate'!$B$3:$T$93,7,FALSE)*VLOOKUP($E311,BY_COM_Demand_Drivers!$A$5:$I$100,8,FALSE)</f>
        <v>0</v>
      </c>
      <c r="L311" s="16">
        <f>VLOOKUP($C311,'Growth rate'!$B$3:$T$93,7,FALSE)*VLOOKUP($E311,BY_COM_Demand_Drivers!$A$5:$I$100,9,FALSE)</f>
        <v>0</v>
      </c>
      <c r="M311" s="49">
        <f t="shared" si="19"/>
        <v>0.6</v>
      </c>
    </row>
    <row r="312" spans="2:13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 t="shared" si="20"/>
        <v>31.406344586380243</v>
      </c>
      <c r="G312" s="16">
        <f t="shared" si="21"/>
        <v>0</v>
      </c>
      <c r="H312" s="16">
        <f t="shared" si="22"/>
        <v>0</v>
      </c>
      <c r="J312" s="16">
        <f>VLOOKUP($C312,'Growth rate'!$B$3:$T$93,7,FALSE)*VLOOKUP($E312,BY_COM_Demand_Drivers!$A$5:$I$100,7,FALSE)</f>
        <v>52.343907643967071</v>
      </c>
      <c r="K312" s="16">
        <f>VLOOKUP($C312,'Growth rate'!$B$3:$T$93,7,FALSE)*VLOOKUP($E312,BY_COM_Demand_Drivers!$A$5:$I$100,8,FALSE)</f>
        <v>0</v>
      </c>
      <c r="L312" s="16">
        <f>VLOOKUP($C312,'Growth rate'!$B$3:$T$93,7,FALSE)*VLOOKUP($E312,BY_COM_Demand_Drivers!$A$5:$I$100,9,FALSE)</f>
        <v>0</v>
      </c>
      <c r="M312" s="49">
        <f t="shared" si="19"/>
        <v>0.6</v>
      </c>
    </row>
    <row r="313" spans="2:13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 t="shared" si="20"/>
        <v>31.908846099762329</v>
      </c>
      <c r="G313" s="16">
        <f t="shared" si="21"/>
        <v>0</v>
      </c>
      <c r="H313" s="16">
        <f t="shared" si="22"/>
        <v>0</v>
      </c>
      <c r="J313" s="16">
        <f>VLOOKUP($C313,'Growth rate'!$B$3:$T$93,7,FALSE)*VLOOKUP($E313,BY_COM_Demand_Drivers!$A$5:$I$100,7,FALSE)</f>
        <v>53.181410166270553</v>
      </c>
      <c r="K313" s="16">
        <f>VLOOKUP($C313,'Growth rate'!$B$3:$T$93,7,FALSE)*VLOOKUP($E313,BY_COM_Demand_Drivers!$A$5:$I$100,8,FALSE)</f>
        <v>0</v>
      </c>
      <c r="L313" s="16">
        <f>VLOOKUP($C313,'Growth rate'!$B$3:$T$93,7,FALSE)*VLOOKUP($E313,BY_COM_Demand_Drivers!$A$5:$I$100,9,FALSE)</f>
        <v>0</v>
      </c>
      <c r="M313" s="49">
        <f t="shared" si="19"/>
        <v>0.6</v>
      </c>
    </row>
    <row r="314" spans="2:13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 t="shared" si="20"/>
        <v>32.419387637358518</v>
      </c>
      <c r="G314" s="16">
        <f t="shared" si="21"/>
        <v>0</v>
      </c>
      <c r="H314" s="16">
        <f t="shared" si="22"/>
        <v>0</v>
      </c>
      <c r="J314" s="16">
        <f>VLOOKUP($C314,'Growth rate'!$B$3:$T$93,7,FALSE)*VLOOKUP($E314,BY_COM_Demand_Drivers!$A$5:$I$100,7,FALSE)</f>
        <v>54.032312728930869</v>
      </c>
      <c r="K314" s="16">
        <f>VLOOKUP($C314,'Growth rate'!$B$3:$T$93,7,FALSE)*VLOOKUP($E314,BY_COM_Demand_Drivers!$A$5:$I$100,8,FALSE)</f>
        <v>0</v>
      </c>
      <c r="L314" s="16">
        <f>VLOOKUP($C314,'Growth rate'!$B$3:$T$93,7,FALSE)*VLOOKUP($E314,BY_COM_Demand_Drivers!$A$5:$I$100,9,FALSE)</f>
        <v>0</v>
      </c>
      <c r="M314" s="49">
        <f t="shared" si="19"/>
        <v>0.6</v>
      </c>
    </row>
    <row r="315" spans="2:13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 t="shared" si="20"/>
        <v>32.938097839556264</v>
      </c>
      <c r="G315" s="16">
        <f t="shared" si="21"/>
        <v>0</v>
      </c>
      <c r="H315" s="16">
        <f t="shared" si="22"/>
        <v>0</v>
      </c>
      <c r="J315" s="16">
        <f>VLOOKUP($C315,'Growth rate'!$B$3:$T$93,7,FALSE)*VLOOKUP($E315,BY_COM_Demand_Drivers!$A$5:$I$100,7,FALSE)</f>
        <v>54.89682973259378</v>
      </c>
      <c r="K315" s="16">
        <f>VLOOKUP($C315,'Growth rate'!$B$3:$T$93,7,FALSE)*VLOOKUP($E315,BY_COM_Demand_Drivers!$A$5:$I$100,8,FALSE)</f>
        <v>0</v>
      </c>
      <c r="L315" s="16">
        <f>VLOOKUP($C315,'Growth rate'!$B$3:$T$93,7,FALSE)*VLOOKUP($E315,BY_COM_Demand_Drivers!$A$5:$I$100,9,FALSE)</f>
        <v>0</v>
      </c>
      <c r="M315" s="49">
        <f t="shared" si="19"/>
        <v>0.6</v>
      </c>
    </row>
    <row r="316" spans="2:13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 t="shared" si="20"/>
        <v>33.465107404989162</v>
      </c>
      <c r="G316" s="16">
        <f t="shared" si="21"/>
        <v>0</v>
      </c>
      <c r="H316" s="16">
        <f t="shared" si="22"/>
        <v>0</v>
      </c>
      <c r="J316" s="16">
        <f>VLOOKUP($C316,'Growth rate'!$B$3:$T$93,7,FALSE)*VLOOKUP($E316,BY_COM_Demand_Drivers!$A$5:$I$100,7,FALSE)</f>
        <v>55.77517900831527</v>
      </c>
      <c r="K316" s="16">
        <f>VLOOKUP($C316,'Growth rate'!$B$3:$T$93,7,FALSE)*VLOOKUP($E316,BY_COM_Demand_Drivers!$A$5:$I$100,8,FALSE)</f>
        <v>0</v>
      </c>
      <c r="L316" s="16">
        <f>VLOOKUP($C316,'Growth rate'!$B$3:$T$93,7,FALSE)*VLOOKUP($E316,BY_COM_Demand_Drivers!$A$5:$I$100,9,FALSE)</f>
        <v>0</v>
      </c>
      <c r="M316" s="49">
        <f t="shared" si="19"/>
        <v>0.6</v>
      </c>
    </row>
    <row r="317" spans="2:13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 t="shared" si="20"/>
        <v>34.000549123468993</v>
      </c>
      <c r="G317" s="16">
        <f t="shared" si="21"/>
        <v>0</v>
      </c>
      <c r="H317" s="16">
        <f t="shared" si="22"/>
        <v>0</v>
      </c>
      <c r="J317" s="16">
        <f>VLOOKUP($C317,'Growth rate'!$B$3:$T$93,7,FALSE)*VLOOKUP($E317,BY_COM_Demand_Drivers!$A$5:$I$100,7,FALSE)</f>
        <v>56.667581872448324</v>
      </c>
      <c r="K317" s="16">
        <f>VLOOKUP($C317,'Growth rate'!$B$3:$T$93,7,FALSE)*VLOOKUP($E317,BY_COM_Demand_Drivers!$A$5:$I$100,8,FALSE)</f>
        <v>0</v>
      </c>
      <c r="L317" s="16">
        <f>VLOOKUP($C317,'Growth rate'!$B$3:$T$93,7,FALSE)*VLOOKUP($E317,BY_COM_Demand_Drivers!$A$5:$I$100,9,FALSE)</f>
        <v>0</v>
      </c>
      <c r="M317" s="49">
        <f t="shared" si="19"/>
        <v>0.6</v>
      </c>
    </row>
    <row r="318" spans="2:13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 t="shared" si="20"/>
        <v>34.544557909444492</v>
      </c>
      <c r="G318" s="16">
        <f t="shared" si="21"/>
        <v>0</v>
      </c>
      <c r="H318" s="16">
        <f t="shared" si="22"/>
        <v>0</v>
      </c>
      <c r="J318" s="16">
        <f>VLOOKUP($C318,'Growth rate'!$B$3:$T$93,7,FALSE)*VLOOKUP($E318,BY_COM_Demand_Drivers!$A$5:$I$100,7,FALSE)</f>
        <v>57.574263182407492</v>
      </c>
      <c r="K318" s="16">
        <f>VLOOKUP($C318,'Growth rate'!$B$3:$T$93,7,FALSE)*VLOOKUP($E318,BY_COM_Demand_Drivers!$A$5:$I$100,8,FALSE)</f>
        <v>0</v>
      </c>
      <c r="L318" s="16">
        <f>VLOOKUP($C318,'Growth rate'!$B$3:$T$93,7,FALSE)*VLOOKUP($E318,BY_COM_Demand_Drivers!$A$5:$I$100,9,FALSE)</f>
        <v>0</v>
      </c>
      <c r="M318" s="49">
        <f t="shared" si="19"/>
        <v>0.6</v>
      </c>
    </row>
    <row r="319" spans="2:13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 t="shared" si="20"/>
        <v>35.097270835995609</v>
      </c>
      <c r="G319" s="16">
        <f t="shared" si="21"/>
        <v>0</v>
      </c>
      <c r="H319" s="16">
        <f t="shared" si="22"/>
        <v>0</v>
      </c>
      <c r="J319" s="16">
        <f>VLOOKUP($C319,'Growth rate'!$B$3:$T$93,7,FALSE)*VLOOKUP($E319,BY_COM_Demand_Drivers!$A$5:$I$100,7,FALSE)</f>
        <v>58.495451393326022</v>
      </c>
      <c r="K319" s="16">
        <f>VLOOKUP($C319,'Growth rate'!$B$3:$T$93,7,FALSE)*VLOOKUP($E319,BY_COM_Demand_Drivers!$A$5:$I$100,8,FALSE)</f>
        <v>0</v>
      </c>
      <c r="L319" s="16">
        <f>VLOOKUP($C319,'Growth rate'!$B$3:$T$93,7,FALSE)*VLOOKUP($E319,BY_COM_Demand_Drivers!$A$5:$I$100,9,FALSE)</f>
        <v>0</v>
      </c>
      <c r="M319" s="49">
        <f t="shared" si="19"/>
        <v>0.6</v>
      </c>
    </row>
    <row r="320" spans="2:13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 t="shared" si="20"/>
        <v>35.658827169371534</v>
      </c>
      <c r="G320" s="16">
        <f t="shared" si="21"/>
        <v>0</v>
      </c>
      <c r="H320" s="16">
        <f t="shared" si="22"/>
        <v>0</v>
      </c>
      <c r="J320" s="16">
        <f>VLOOKUP($C320,'Growth rate'!$B$3:$T$93,7,FALSE)*VLOOKUP($E320,BY_COM_Demand_Drivers!$A$5:$I$100,7,FALSE)</f>
        <v>59.431378615619231</v>
      </c>
      <c r="K320" s="16">
        <f>VLOOKUP($C320,'Growth rate'!$B$3:$T$93,7,FALSE)*VLOOKUP($E320,BY_COM_Demand_Drivers!$A$5:$I$100,8,FALSE)</f>
        <v>0</v>
      </c>
      <c r="L320" s="16">
        <f>VLOOKUP($C320,'Growth rate'!$B$3:$T$93,7,FALSE)*VLOOKUP($E320,BY_COM_Demand_Drivers!$A$5:$I$100,9,FALSE)</f>
        <v>0</v>
      </c>
      <c r="M320" s="49">
        <f t="shared" si="19"/>
        <v>0.6</v>
      </c>
    </row>
    <row r="321" spans="2:13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 t="shared" si="20"/>
        <v>36.229368404081491</v>
      </c>
      <c r="G321" s="16">
        <f t="shared" si="21"/>
        <v>0</v>
      </c>
      <c r="H321" s="16">
        <f t="shared" si="22"/>
        <v>0</v>
      </c>
      <c r="J321" s="16">
        <f>VLOOKUP($C321,'Growth rate'!$B$3:$T$93,7,FALSE)*VLOOKUP($E321,BY_COM_Demand_Drivers!$A$5:$I$100,7,FALSE)</f>
        <v>60.382280673469154</v>
      </c>
      <c r="K321" s="16">
        <f>VLOOKUP($C321,'Growth rate'!$B$3:$T$93,7,FALSE)*VLOOKUP($E321,BY_COM_Demand_Drivers!$A$5:$I$100,8,FALSE)</f>
        <v>0</v>
      </c>
      <c r="L321" s="16">
        <f>VLOOKUP($C321,'Growth rate'!$B$3:$T$93,7,FALSE)*VLOOKUP($E321,BY_COM_Demand_Drivers!$A$5:$I$100,9,FALSE)</f>
        <v>0</v>
      </c>
      <c r="M321" s="49">
        <f t="shared" ref="M321:M337" si="23">M239</f>
        <v>0.6</v>
      </c>
    </row>
    <row r="322" spans="2:13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 t="shared" si="20"/>
        <v>36.809038298546788</v>
      </c>
      <c r="G322" s="16">
        <f t="shared" si="21"/>
        <v>0</v>
      </c>
      <c r="H322" s="16">
        <f t="shared" si="22"/>
        <v>0</v>
      </c>
      <c r="J322" s="16">
        <f>VLOOKUP($C322,'Growth rate'!$B$3:$T$93,7,FALSE)*VLOOKUP($E322,BY_COM_Demand_Drivers!$A$5:$I$100,7,FALSE)</f>
        <v>61.348397164244652</v>
      </c>
      <c r="K322" s="16">
        <f>VLOOKUP($C322,'Growth rate'!$B$3:$T$93,7,FALSE)*VLOOKUP($E322,BY_COM_Demand_Drivers!$A$5:$I$100,8,FALSE)</f>
        <v>0</v>
      </c>
      <c r="L322" s="16">
        <f>VLOOKUP($C322,'Growth rate'!$B$3:$T$93,7,FALSE)*VLOOKUP($E322,BY_COM_Demand_Drivers!$A$5:$I$100,9,FALSE)</f>
        <v>0</v>
      </c>
      <c r="M322" s="49">
        <f t="shared" si="23"/>
        <v>0.6</v>
      </c>
    </row>
    <row r="323" spans="2:13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 t="shared" si="20"/>
        <v>37.397982911323545</v>
      </c>
      <c r="G323" s="16">
        <f t="shared" si="21"/>
        <v>0</v>
      </c>
      <c r="H323" s="16">
        <f t="shared" si="22"/>
        <v>0</v>
      </c>
      <c r="J323" s="16">
        <f>VLOOKUP($C323,'Growth rate'!$B$3:$T$93,7,FALSE)*VLOOKUP($E323,BY_COM_Demand_Drivers!$A$5:$I$100,7,FALSE)</f>
        <v>62.329971518872576</v>
      </c>
      <c r="K323" s="16">
        <f>VLOOKUP($C323,'Growth rate'!$B$3:$T$93,7,FALSE)*VLOOKUP($E323,BY_COM_Demand_Drivers!$A$5:$I$100,8,FALSE)</f>
        <v>0</v>
      </c>
      <c r="L323" s="16">
        <f>VLOOKUP($C323,'Growth rate'!$B$3:$T$93,7,FALSE)*VLOOKUP($E323,BY_COM_Demand_Drivers!$A$5:$I$100,9,FALSE)</f>
        <v>0</v>
      </c>
      <c r="M323" s="49">
        <f t="shared" si="23"/>
        <v>0.6</v>
      </c>
    </row>
    <row r="324" spans="2:13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 t="shared" si="20"/>
        <v>37.996350637904719</v>
      </c>
      <c r="G324" s="16">
        <f t="shared" si="21"/>
        <v>0</v>
      </c>
      <c r="H324" s="16">
        <f t="shared" si="22"/>
        <v>0</v>
      </c>
      <c r="J324" s="16">
        <f>VLOOKUP($C324,'Growth rate'!$B$3:$T$93,7,FALSE)*VLOOKUP($E324,BY_COM_Demand_Drivers!$A$5:$I$100,7,FALSE)</f>
        <v>63.327251063174536</v>
      </c>
      <c r="K324" s="16">
        <f>VLOOKUP($C324,'Growth rate'!$B$3:$T$93,7,FALSE)*VLOOKUP($E324,BY_COM_Demand_Drivers!$A$5:$I$100,8,FALSE)</f>
        <v>0</v>
      </c>
      <c r="L324" s="16">
        <f>VLOOKUP($C324,'Growth rate'!$B$3:$T$93,7,FALSE)*VLOOKUP($E324,BY_COM_Demand_Drivers!$A$5:$I$100,9,FALSE)</f>
        <v>0</v>
      </c>
      <c r="M324" s="49">
        <f t="shared" si="23"/>
        <v>0.6</v>
      </c>
    </row>
    <row r="325" spans="2:13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 t="shared" ref="F325:F388" si="24">J325*$M325</f>
        <v>38.6042922481112</v>
      </c>
      <c r="G325" s="16">
        <f t="shared" ref="G325:G388" si="25">K325*$M325</f>
        <v>0</v>
      </c>
      <c r="H325" s="16">
        <f t="shared" ref="H325:H388" si="26">L325*$M325</f>
        <v>0</v>
      </c>
      <c r="J325" s="16">
        <f>VLOOKUP($C325,'Growth rate'!$B$3:$T$93,7,FALSE)*VLOOKUP($E325,BY_COM_Demand_Drivers!$A$5:$I$100,7,FALSE)</f>
        <v>64.340487080185341</v>
      </c>
      <c r="K325" s="16">
        <f>VLOOKUP($C325,'Growth rate'!$B$3:$T$93,7,FALSE)*VLOOKUP($E325,BY_COM_Demand_Drivers!$A$5:$I$100,8,FALSE)</f>
        <v>0</v>
      </c>
      <c r="L325" s="16">
        <f>VLOOKUP($C325,'Growth rate'!$B$3:$T$93,7,FALSE)*VLOOKUP($E325,BY_COM_Demand_Drivers!$A$5:$I$100,9,FALSE)</f>
        <v>0</v>
      </c>
      <c r="M325" s="49">
        <f t="shared" si="23"/>
        <v>0.6</v>
      </c>
    </row>
    <row r="326" spans="2:13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 t="shared" si="24"/>
        <v>39.221960924080975</v>
      </c>
      <c r="G326" s="16">
        <f t="shared" si="25"/>
        <v>0</v>
      </c>
      <c r="H326" s="16">
        <f t="shared" si="26"/>
        <v>0</v>
      </c>
      <c r="J326" s="16">
        <f>VLOOKUP($C326,'Growth rate'!$B$3:$T$93,7,FALSE)*VLOOKUP($E326,BY_COM_Demand_Drivers!$A$5:$I$100,7,FALSE)</f>
        <v>65.369934873468296</v>
      </c>
      <c r="K326" s="16">
        <f>VLOOKUP($C326,'Growth rate'!$B$3:$T$93,7,FALSE)*VLOOKUP($E326,BY_COM_Demand_Drivers!$A$5:$I$100,8,FALSE)</f>
        <v>0</v>
      </c>
      <c r="L326" s="16">
        <f>VLOOKUP($C326,'Growth rate'!$B$3:$T$93,7,FALSE)*VLOOKUP($E326,BY_COM_Demand_Drivers!$A$5:$I$100,9,FALSE)</f>
        <v>0</v>
      </c>
      <c r="M326" s="49">
        <f t="shared" si="23"/>
        <v>0.6</v>
      </c>
    </row>
    <row r="327" spans="2:13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 t="shared" si="24"/>
        <v>39.84951229886628</v>
      </c>
      <c r="G327" s="16">
        <f t="shared" si="25"/>
        <v>0</v>
      </c>
      <c r="H327" s="16">
        <f t="shared" si="26"/>
        <v>0</v>
      </c>
      <c r="J327" s="16">
        <f>VLOOKUP($C327,'Growth rate'!$B$3:$T$93,7,FALSE)*VLOOKUP($E327,BY_COM_Demand_Drivers!$A$5:$I$100,7,FALSE)</f>
        <v>66.415853831443798</v>
      </c>
      <c r="K327" s="16">
        <f>VLOOKUP($C327,'Growth rate'!$B$3:$T$93,7,FALSE)*VLOOKUP($E327,BY_COM_Demand_Drivers!$A$5:$I$100,8,FALSE)</f>
        <v>0</v>
      </c>
      <c r="L327" s="16">
        <f>VLOOKUP($C327,'Growth rate'!$B$3:$T$93,7,FALSE)*VLOOKUP($E327,BY_COM_Demand_Drivers!$A$5:$I$100,9,FALSE)</f>
        <v>0</v>
      </c>
      <c r="M327" s="49">
        <f t="shared" si="23"/>
        <v>0.6</v>
      </c>
    </row>
    <row r="328" spans="2:13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 t="shared" si="24"/>
        <v>40.48710449564814</v>
      </c>
      <c r="G328" s="16">
        <f t="shared" si="25"/>
        <v>0</v>
      </c>
      <c r="H328" s="16">
        <f t="shared" si="26"/>
        <v>0</v>
      </c>
      <c r="J328" s="16">
        <f>VLOOKUP($C328,'Growth rate'!$B$3:$T$93,7,FALSE)*VLOOKUP($E328,BY_COM_Demand_Drivers!$A$5:$I$100,7,FALSE)</f>
        <v>67.4785074927469</v>
      </c>
      <c r="K328" s="16">
        <f>VLOOKUP($C328,'Growth rate'!$B$3:$T$93,7,FALSE)*VLOOKUP($E328,BY_COM_Demand_Drivers!$A$5:$I$100,8,FALSE)</f>
        <v>0</v>
      </c>
      <c r="L328" s="16">
        <f>VLOOKUP($C328,'Growth rate'!$B$3:$T$93,7,FALSE)*VLOOKUP($E328,BY_COM_Demand_Drivers!$A$5:$I$100,9,FALSE)</f>
        <v>0</v>
      </c>
      <c r="M328" s="49">
        <f t="shared" si="23"/>
        <v>0.6</v>
      </c>
    </row>
    <row r="329" spans="2:13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 t="shared" si="24"/>
        <v>41.134898167578505</v>
      </c>
      <c r="G329" s="16">
        <f t="shared" si="25"/>
        <v>0</v>
      </c>
      <c r="H329" s="16">
        <f t="shared" si="26"/>
        <v>0</v>
      </c>
      <c r="J329" s="16">
        <f>VLOOKUP($C329,'Growth rate'!$B$3:$T$93,7,FALSE)*VLOOKUP($E329,BY_COM_Demand_Drivers!$A$5:$I$100,7,FALSE)</f>
        <v>68.55816361263085</v>
      </c>
      <c r="K329" s="16">
        <f>VLOOKUP($C329,'Growth rate'!$B$3:$T$93,7,FALSE)*VLOOKUP($E329,BY_COM_Demand_Drivers!$A$5:$I$100,8,FALSE)</f>
        <v>0</v>
      </c>
      <c r="L329" s="16">
        <f>VLOOKUP($C329,'Growth rate'!$B$3:$T$93,7,FALSE)*VLOOKUP($E329,BY_COM_Demand_Drivers!$A$5:$I$100,9,FALSE)</f>
        <v>0</v>
      </c>
      <c r="M329" s="49">
        <f t="shared" si="23"/>
        <v>0.6</v>
      </c>
    </row>
    <row r="330" spans="2:13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 t="shared" si="24"/>
        <v>41.793056538259769</v>
      </c>
      <c r="G330" s="16">
        <f t="shared" si="25"/>
        <v>0</v>
      </c>
      <c r="H330" s="16">
        <f t="shared" si="26"/>
        <v>0</v>
      </c>
      <c r="J330" s="16">
        <f>VLOOKUP($C330,'Growth rate'!$B$3:$T$93,7,FALSE)*VLOOKUP($E330,BY_COM_Demand_Drivers!$A$5:$I$100,7,FALSE)</f>
        <v>69.655094230432951</v>
      </c>
      <c r="K330" s="16">
        <f>VLOOKUP($C330,'Growth rate'!$B$3:$T$93,7,FALSE)*VLOOKUP($E330,BY_COM_Demand_Drivers!$A$5:$I$100,8,FALSE)</f>
        <v>0</v>
      </c>
      <c r="L330" s="16">
        <f>VLOOKUP($C330,'Growth rate'!$B$3:$T$93,7,FALSE)*VLOOKUP($E330,BY_COM_Demand_Drivers!$A$5:$I$100,9,FALSE)</f>
        <v>0</v>
      </c>
      <c r="M330" s="49">
        <f t="shared" si="23"/>
        <v>0.6</v>
      </c>
    </row>
    <row r="331" spans="2:13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 t="shared" si="24"/>
        <v>42.46174544287193</v>
      </c>
      <c r="G331" s="16">
        <f t="shared" si="25"/>
        <v>0</v>
      </c>
      <c r="H331" s="16">
        <f t="shared" si="26"/>
        <v>0</v>
      </c>
      <c r="J331" s="16">
        <f>VLOOKUP($C331,'Growth rate'!$B$3:$T$93,7,FALSE)*VLOOKUP($E331,BY_COM_Demand_Drivers!$A$5:$I$100,7,FALSE)</f>
        <v>70.769575738119883</v>
      </c>
      <c r="K331" s="16">
        <f>VLOOKUP($C331,'Growth rate'!$B$3:$T$93,7,FALSE)*VLOOKUP($E331,BY_COM_Demand_Drivers!$A$5:$I$100,8,FALSE)</f>
        <v>0</v>
      </c>
      <c r="L331" s="16">
        <f>VLOOKUP($C331,'Growth rate'!$B$3:$T$93,7,FALSE)*VLOOKUP($E331,BY_COM_Demand_Drivers!$A$5:$I$100,9,FALSE)</f>
        <v>0</v>
      </c>
      <c r="M331" s="49">
        <f t="shared" si="23"/>
        <v>0.6</v>
      </c>
    </row>
    <row r="332" spans="2:13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 t="shared" si="24"/>
        <v>539.60708248989897</v>
      </c>
      <c r="G332" s="16">
        <f t="shared" si="25"/>
        <v>0</v>
      </c>
      <c r="H332" s="16">
        <f t="shared" si="26"/>
        <v>0</v>
      </c>
      <c r="J332" s="16">
        <f>VLOOKUP($C332,'Growth rate'!$B$3:$T$93,7,FALSE)*VLOOKUP($E332,BY_COM_Demand_Drivers!$A$5:$I$100,7,FALSE)</f>
        <v>539.60708248989897</v>
      </c>
      <c r="K332" s="16">
        <f>VLOOKUP($C332,'Growth rate'!$B$3:$T$93,7,FALSE)*VLOOKUP($E332,BY_COM_Demand_Drivers!$A$5:$I$100,8,FALSE)</f>
        <v>0</v>
      </c>
      <c r="L332" s="16">
        <f>VLOOKUP($C332,'Growth rate'!$B$3:$T$93,7,FALSE)*VLOOKUP($E332,BY_COM_Demand_Drivers!$A$5:$I$100,9,FALSE)</f>
        <v>0</v>
      </c>
      <c r="M332" s="49">
        <f t="shared" si="23"/>
        <v>1</v>
      </c>
    </row>
    <row r="333" spans="2:13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 t="shared" si="24"/>
        <v>548.51503527431601</v>
      </c>
      <c r="G333" s="16">
        <f t="shared" si="25"/>
        <v>0</v>
      </c>
      <c r="H333" s="16">
        <f t="shared" si="26"/>
        <v>0</v>
      </c>
      <c r="J333" s="16">
        <f>VLOOKUP($C333,'Growth rate'!$B$3:$T$93,7,FALSE)*VLOOKUP($E333,BY_COM_Demand_Drivers!$A$5:$I$100,7,FALSE)</f>
        <v>548.51503527431601</v>
      </c>
      <c r="K333" s="16">
        <f>VLOOKUP($C333,'Growth rate'!$B$3:$T$93,7,FALSE)*VLOOKUP($E333,BY_COM_Demand_Drivers!$A$5:$I$100,8,FALSE)</f>
        <v>0</v>
      </c>
      <c r="L333" s="16">
        <f>VLOOKUP($C333,'Growth rate'!$B$3:$T$93,7,FALSE)*VLOOKUP($E333,BY_COM_Demand_Drivers!$A$5:$I$100,9,FALSE)</f>
        <v>0</v>
      </c>
      <c r="M333" s="49">
        <f t="shared" si="23"/>
        <v>1</v>
      </c>
    </row>
    <row r="334" spans="2:13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 t="shared" si="24"/>
        <v>557.42298805873304</v>
      </c>
      <c r="G334" s="16">
        <f t="shared" si="25"/>
        <v>0</v>
      </c>
      <c r="H334" s="16">
        <f t="shared" si="26"/>
        <v>0</v>
      </c>
      <c r="J334" s="16">
        <f>VLOOKUP($C334,'Growth rate'!$B$3:$T$93,7,FALSE)*VLOOKUP($E334,BY_COM_Demand_Drivers!$A$5:$I$100,7,FALSE)</f>
        <v>557.42298805873304</v>
      </c>
      <c r="K334" s="16">
        <f>VLOOKUP($C334,'Growth rate'!$B$3:$T$93,7,FALSE)*VLOOKUP($E334,BY_COM_Demand_Drivers!$A$5:$I$100,8,FALSE)</f>
        <v>0</v>
      </c>
      <c r="L334" s="16">
        <f>VLOOKUP($C334,'Growth rate'!$B$3:$T$93,7,FALSE)*VLOOKUP($E334,BY_COM_Demand_Drivers!$A$5:$I$100,9,FALSE)</f>
        <v>0</v>
      </c>
      <c r="M334" s="49">
        <f t="shared" si="23"/>
        <v>1</v>
      </c>
    </row>
    <row r="335" spans="2:13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 t="shared" si="24"/>
        <v>566.33094084315007</v>
      </c>
      <c r="G335" s="16">
        <f t="shared" si="25"/>
        <v>0</v>
      </c>
      <c r="H335" s="16">
        <f t="shared" si="26"/>
        <v>0</v>
      </c>
      <c r="J335" s="16">
        <f>VLOOKUP($C335,'Growth rate'!$B$3:$T$93,7,FALSE)*VLOOKUP($E335,BY_COM_Demand_Drivers!$A$5:$I$100,7,FALSE)</f>
        <v>566.33094084315007</v>
      </c>
      <c r="K335" s="16">
        <f>VLOOKUP($C335,'Growth rate'!$B$3:$T$93,7,FALSE)*VLOOKUP($E335,BY_COM_Demand_Drivers!$A$5:$I$100,8,FALSE)</f>
        <v>0</v>
      </c>
      <c r="L335" s="16">
        <f>VLOOKUP($C335,'Growth rate'!$B$3:$T$93,7,FALSE)*VLOOKUP($E335,BY_COM_Demand_Drivers!$A$5:$I$100,9,FALSE)</f>
        <v>0</v>
      </c>
      <c r="M335" s="49">
        <f t="shared" si="23"/>
        <v>1</v>
      </c>
    </row>
    <row r="336" spans="2:13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 t="shared" si="24"/>
        <v>575.23889362756711</v>
      </c>
      <c r="G336" s="16">
        <f t="shared" si="25"/>
        <v>0</v>
      </c>
      <c r="H336" s="16">
        <f t="shared" si="26"/>
        <v>0</v>
      </c>
      <c r="J336" s="16">
        <f>VLOOKUP($C336,'Growth rate'!$B$3:$T$93,7,FALSE)*VLOOKUP($E336,BY_COM_Demand_Drivers!$A$5:$I$100,7,FALSE)</f>
        <v>575.23889362756711</v>
      </c>
      <c r="K336" s="16">
        <f>VLOOKUP($C336,'Growth rate'!$B$3:$T$93,7,FALSE)*VLOOKUP($E336,BY_COM_Demand_Drivers!$A$5:$I$100,8,FALSE)</f>
        <v>0</v>
      </c>
      <c r="L336" s="16">
        <f>VLOOKUP($C336,'Growth rate'!$B$3:$T$93,7,FALSE)*VLOOKUP($E336,BY_COM_Demand_Drivers!$A$5:$I$100,9,FALSE)</f>
        <v>0</v>
      </c>
      <c r="M336" s="49">
        <f t="shared" si="23"/>
        <v>1</v>
      </c>
    </row>
    <row r="337" spans="2:13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 t="shared" si="24"/>
        <v>584.14684641198414</v>
      </c>
      <c r="G337" s="16">
        <f t="shared" si="25"/>
        <v>0</v>
      </c>
      <c r="H337" s="16">
        <f t="shared" si="26"/>
        <v>0</v>
      </c>
      <c r="J337" s="16">
        <f>VLOOKUP($C337,'Growth rate'!$B$3:$T$93,7,FALSE)*VLOOKUP($E337,BY_COM_Demand_Drivers!$A$5:$I$100,7,FALSE)</f>
        <v>584.14684641198414</v>
      </c>
      <c r="K337" s="16">
        <f>VLOOKUP($C337,'Growth rate'!$B$3:$T$93,7,FALSE)*VLOOKUP($E337,BY_COM_Demand_Drivers!$A$5:$I$100,8,FALSE)</f>
        <v>0</v>
      </c>
      <c r="L337" s="16">
        <f>VLOOKUP($C337,'Growth rate'!$B$3:$T$93,7,FALSE)*VLOOKUP($E337,BY_COM_Demand_Drivers!$A$5:$I$100,9,FALSE)</f>
        <v>0</v>
      </c>
      <c r="M337" s="49">
        <f t="shared" si="23"/>
        <v>1</v>
      </c>
    </row>
    <row r="338" spans="2:13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 t="shared" si="24"/>
        <v>533.74931927676107</v>
      </c>
      <c r="G338" s="16">
        <f t="shared" si="25"/>
        <v>0</v>
      </c>
      <c r="H338" s="16">
        <f t="shared" si="26"/>
        <v>0</v>
      </c>
      <c r="J338" s="16">
        <f>VLOOKUP($C338,'Growth rate'!$B$3:$T$93,7,FALSE)*VLOOKUP($E338,BY_COM_Demand_Drivers!$A$5:$I$100,7,FALSE)</f>
        <v>593.05479919640118</v>
      </c>
      <c r="K338" s="16">
        <f>VLOOKUP($C338,'Growth rate'!$B$3:$T$93,7,FALSE)*VLOOKUP($E338,BY_COM_Demand_Drivers!$A$5:$I$100,8,FALSE)</f>
        <v>0</v>
      </c>
      <c r="L338" s="16">
        <f>VLOOKUP($C338,'Growth rate'!$B$3:$T$93,7,FALSE)*VLOOKUP($E338,BY_COM_Demand_Drivers!$A$5:$I$100,9,FALSE)</f>
        <v>0</v>
      </c>
      <c r="M338" s="49">
        <f>M256</f>
        <v>0.9</v>
      </c>
    </row>
    <row r="339" spans="2:13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 t="shared" si="24"/>
        <v>535.74684926292821</v>
      </c>
      <c r="G339" s="16">
        <f t="shared" si="25"/>
        <v>0</v>
      </c>
      <c r="H339" s="16">
        <f t="shared" si="26"/>
        <v>0</v>
      </c>
      <c r="J339" s="16">
        <f>VLOOKUP($C339,'Growth rate'!$B$3:$T$93,7,FALSE)*VLOOKUP($E339,BY_COM_Demand_Drivers!$A$5:$I$100,7,FALSE)</f>
        <v>601.96275198081821</v>
      </c>
      <c r="K339" s="16">
        <f>VLOOKUP($C339,'Growth rate'!$B$3:$T$93,7,FALSE)*VLOOKUP($E339,BY_COM_Demand_Drivers!$A$5:$I$100,8,FALSE)</f>
        <v>0</v>
      </c>
      <c r="L339" s="16">
        <f>VLOOKUP($C339,'Growth rate'!$B$3:$T$93,7,FALSE)*VLOOKUP($E339,BY_COM_Demand_Drivers!$A$5:$I$100,9,FALSE)</f>
        <v>0</v>
      </c>
      <c r="M339" s="49">
        <f t="shared" ref="M339:M402" si="27">M257</f>
        <v>0.89</v>
      </c>
    </row>
    <row r="340" spans="2:13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 t="shared" si="24"/>
        <v>537.56622019340705</v>
      </c>
      <c r="G340" s="16">
        <f t="shared" si="25"/>
        <v>0</v>
      </c>
      <c r="H340" s="16">
        <f t="shared" si="26"/>
        <v>0</v>
      </c>
      <c r="J340" s="16">
        <f>VLOOKUP($C340,'Growth rate'!$B$3:$T$93,7,FALSE)*VLOOKUP($E340,BY_COM_Demand_Drivers!$A$5:$I$100,7,FALSE)</f>
        <v>610.87070476523525</v>
      </c>
      <c r="K340" s="16">
        <f>VLOOKUP($C340,'Growth rate'!$B$3:$T$93,7,FALSE)*VLOOKUP($E340,BY_COM_Demand_Drivers!$A$5:$I$100,8,FALSE)</f>
        <v>0</v>
      </c>
      <c r="L340" s="16">
        <f>VLOOKUP($C340,'Growth rate'!$B$3:$T$93,7,FALSE)*VLOOKUP($E340,BY_COM_Demand_Drivers!$A$5:$I$100,9,FALSE)</f>
        <v>0</v>
      </c>
      <c r="M340" s="49">
        <f t="shared" si="27"/>
        <v>0.88</v>
      </c>
    </row>
    <row r="341" spans="2:13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 t="shared" si="24"/>
        <v>539.20743206819759</v>
      </c>
      <c r="G341" s="16">
        <f t="shared" si="25"/>
        <v>0</v>
      </c>
      <c r="H341" s="16">
        <f t="shared" si="26"/>
        <v>0</v>
      </c>
      <c r="J341" s="16">
        <f>VLOOKUP($C341,'Growth rate'!$B$3:$T$93,7,FALSE)*VLOOKUP($E341,BY_COM_Demand_Drivers!$A$5:$I$100,7,FALSE)</f>
        <v>619.77865754965239</v>
      </c>
      <c r="K341" s="16">
        <f>VLOOKUP($C341,'Growth rate'!$B$3:$T$93,7,FALSE)*VLOOKUP($E341,BY_COM_Demand_Drivers!$A$5:$I$100,8,FALSE)</f>
        <v>0</v>
      </c>
      <c r="L341" s="16">
        <f>VLOOKUP($C341,'Growth rate'!$B$3:$T$93,7,FALSE)*VLOOKUP($E341,BY_COM_Demand_Drivers!$A$5:$I$100,9,FALSE)</f>
        <v>0</v>
      </c>
      <c r="M341" s="49">
        <f t="shared" si="27"/>
        <v>0.87</v>
      </c>
    </row>
    <row r="342" spans="2:13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 t="shared" si="24"/>
        <v>540.67048488729961</v>
      </c>
      <c r="G342" s="16">
        <f t="shared" si="25"/>
        <v>0</v>
      </c>
      <c r="H342" s="16">
        <f t="shared" si="26"/>
        <v>0</v>
      </c>
      <c r="J342" s="16">
        <f>VLOOKUP($C342,'Growth rate'!$B$3:$T$93,7,FALSE)*VLOOKUP($E342,BY_COM_Demand_Drivers!$A$5:$I$100,7,FALSE)</f>
        <v>628.68661033406931</v>
      </c>
      <c r="K342" s="16">
        <f>VLOOKUP($C342,'Growth rate'!$B$3:$T$93,7,FALSE)*VLOOKUP($E342,BY_COM_Demand_Drivers!$A$5:$I$100,8,FALSE)</f>
        <v>0</v>
      </c>
      <c r="L342" s="16">
        <f>VLOOKUP($C342,'Growth rate'!$B$3:$T$93,7,FALSE)*VLOOKUP($E342,BY_COM_Demand_Drivers!$A$5:$I$100,9,FALSE)</f>
        <v>0</v>
      </c>
      <c r="M342" s="49">
        <f t="shared" si="27"/>
        <v>0.86</v>
      </c>
    </row>
    <row r="343" spans="2:13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 t="shared" si="24"/>
        <v>541.95537865071333</v>
      </c>
      <c r="G343" s="16">
        <f t="shared" si="25"/>
        <v>0</v>
      </c>
      <c r="H343" s="16">
        <f t="shared" si="26"/>
        <v>0</v>
      </c>
      <c r="J343" s="16">
        <f>VLOOKUP($C343,'Growth rate'!$B$3:$T$93,7,FALSE)*VLOOKUP($E343,BY_COM_Demand_Drivers!$A$5:$I$100,7,FALSE)</f>
        <v>637.59456311848635</v>
      </c>
      <c r="K343" s="16">
        <f>VLOOKUP($C343,'Growth rate'!$B$3:$T$93,7,FALSE)*VLOOKUP($E343,BY_COM_Demand_Drivers!$A$5:$I$100,8,FALSE)</f>
        <v>0</v>
      </c>
      <c r="L343" s="16">
        <f>VLOOKUP($C343,'Growth rate'!$B$3:$T$93,7,FALSE)*VLOOKUP($E343,BY_COM_Demand_Drivers!$A$5:$I$100,9,FALSE)</f>
        <v>0</v>
      </c>
      <c r="M343" s="49">
        <f t="shared" si="27"/>
        <v>0.85</v>
      </c>
    </row>
    <row r="344" spans="2:13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 t="shared" si="24"/>
        <v>541.44585706868156</v>
      </c>
      <c r="G344" s="16">
        <f t="shared" si="25"/>
        <v>0</v>
      </c>
      <c r="H344" s="16">
        <f t="shared" si="26"/>
        <v>0</v>
      </c>
      <c r="J344" s="16">
        <f>VLOOKUP($C344,'Growth rate'!$B$3:$T$93,7,FALSE)*VLOOKUP($E344,BY_COM_Demand_Drivers!$A$5:$I$100,7,FALSE)</f>
        <v>646.50251590290338</v>
      </c>
      <c r="K344" s="16">
        <f>VLOOKUP($C344,'Growth rate'!$B$3:$T$93,7,FALSE)*VLOOKUP($E344,BY_COM_Demand_Drivers!$A$5:$I$100,8,FALSE)</f>
        <v>0</v>
      </c>
      <c r="L344" s="16">
        <f>VLOOKUP($C344,'Growth rate'!$B$3:$T$93,7,FALSE)*VLOOKUP($E344,BY_COM_Demand_Drivers!$A$5:$I$100,9,FALSE)</f>
        <v>0</v>
      </c>
      <c r="M344" s="49">
        <f t="shared" si="27"/>
        <v>0.83750000000000002</v>
      </c>
    </row>
    <row r="345" spans="2:13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 t="shared" si="24"/>
        <v>540.7136366670394</v>
      </c>
      <c r="G345" s="16">
        <f t="shared" si="25"/>
        <v>0</v>
      </c>
      <c r="H345" s="16">
        <f t="shared" si="26"/>
        <v>0</v>
      </c>
      <c r="J345" s="16">
        <f>VLOOKUP($C345,'Growth rate'!$B$3:$T$93,7,FALSE)*VLOOKUP($E345,BY_COM_Demand_Drivers!$A$5:$I$100,7,FALSE)</f>
        <v>655.41046868732053</v>
      </c>
      <c r="K345" s="16">
        <f>VLOOKUP($C345,'Growth rate'!$B$3:$T$93,7,FALSE)*VLOOKUP($E345,BY_COM_Demand_Drivers!$A$5:$I$100,8,FALSE)</f>
        <v>0</v>
      </c>
      <c r="L345" s="16">
        <f>VLOOKUP($C345,'Growth rate'!$B$3:$T$93,7,FALSE)*VLOOKUP($E345,BY_COM_Demand_Drivers!$A$5:$I$100,9,FALSE)</f>
        <v>0</v>
      </c>
      <c r="M345" s="49">
        <f t="shared" si="27"/>
        <v>0.82499999999999996</v>
      </c>
    </row>
    <row r="346" spans="2:13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 t="shared" si="24"/>
        <v>539.75871744578671</v>
      </c>
      <c r="G346" s="16">
        <f t="shared" si="25"/>
        <v>0</v>
      </c>
      <c r="H346" s="16">
        <f t="shared" si="26"/>
        <v>0</v>
      </c>
      <c r="J346" s="16">
        <f>VLOOKUP($C346,'Growth rate'!$B$3:$T$93,7,FALSE)*VLOOKUP($E346,BY_COM_Demand_Drivers!$A$5:$I$100,7,FALSE)</f>
        <v>664.31842147173745</v>
      </c>
      <c r="K346" s="16">
        <f>VLOOKUP($C346,'Growth rate'!$B$3:$T$93,7,FALSE)*VLOOKUP($E346,BY_COM_Demand_Drivers!$A$5:$I$100,8,FALSE)</f>
        <v>0</v>
      </c>
      <c r="L346" s="16">
        <f>VLOOKUP($C346,'Growth rate'!$B$3:$T$93,7,FALSE)*VLOOKUP($E346,BY_COM_Demand_Drivers!$A$5:$I$100,9,FALSE)</f>
        <v>0</v>
      </c>
      <c r="M346" s="49">
        <f t="shared" si="27"/>
        <v>0.8125</v>
      </c>
    </row>
    <row r="347" spans="2:13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 t="shared" si="24"/>
        <v>538.58109940492352</v>
      </c>
      <c r="G347" s="16">
        <f t="shared" si="25"/>
        <v>0</v>
      </c>
      <c r="H347" s="16">
        <f t="shared" si="26"/>
        <v>0</v>
      </c>
      <c r="J347" s="16">
        <f>VLOOKUP($C347,'Growth rate'!$B$3:$T$93,7,FALSE)*VLOOKUP($E347,BY_COM_Demand_Drivers!$A$5:$I$100,7,FALSE)</f>
        <v>673.22637425615449</v>
      </c>
      <c r="K347" s="16">
        <f>VLOOKUP($C347,'Growth rate'!$B$3:$T$93,7,FALSE)*VLOOKUP($E347,BY_COM_Demand_Drivers!$A$5:$I$100,8,FALSE)</f>
        <v>0</v>
      </c>
      <c r="L347" s="16">
        <f>VLOOKUP($C347,'Growth rate'!$B$3:$T$93,7,FALSE)*VLOOKUP($E347,BY_COM_Demand_Drivers!$A$5:$I$100,9,FALSE)</f>
        <v>0</v>
      </c>
      <c r="M347" s="49">
        <f t="shared" si="27"/>
        <v>0.79999999999999993</v>
      </c>
    </row>
    <row r="348" spans="2:13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 t="shared" si="24"/>
        <v>537.18078254445004</v>
      </c>
      <c r="G348" s="16">
        <f t="shared" si="25"/>
        <v>0</v>
      </c>
      <c r="H348" s="16">
        <f t="shared" si="26"/>
        <v>0</v>
      </c>
      <c r="J348" s="16">
        <f>VLOOKUP($C348,'Growth rate'!$B$3:$T$93,7,FALSE)*VLOOKUP($E348,BY_COM_Demand_Drivers!$A$5:$I$100,7,FALSE)</f>
        <v>682.13432704057152</v>
      </c>
      <c r="K348" s="16">
        <f>VLOOKUP($C348,'Growth rate'!$B$3:$T$93,7,FALSE)*VLOOKUP($E348,BY_COM_Demand_Drivers!$A$5:$I$100,8,FALSE)</f>
        <v>0</v>
      </c>
      <c r="L348" s="16">
        <f>VLOOKUP($C348,'Growth rate'!$B$3:$T$93,7,FALSE)*VLOOKUP($E348,BY_COM_Demand_Drivers!$A$5:$I$100,9,FALSE)</f>
        <v>0</v>
      </c>
      <c r="M348" s="49">
        <f t="shared" si="27"/>
        <v>0.78749999999999998</v>
      </c>
    </row>
    <row r="349" spans="2:13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 t="shared" si="24"/>
        <v>535.55776686436604</v>
      </c>
      <c r="G349" s="16">
        <f t="shared" si="25"/>
        <v>0</v>
      </c>
      <c r="H349" s="16">
        <f t="shared" si="26"/>
        <v>0</v>
      </c>
      <c r="J349" s="16">
        <f>VLOOKUP($C349,'Growth rate'!$B$3:$T$93,7,FALSE)*VLOOKUP($E349,BY_COM_Demand_Drivers!$A$5:$I$100,7,FALSE)</f>
        <v>691.04227982498855</v>
      </c>
      <c r="K349" s="16">
        <f>VLOOKUP($C349,'Growth rate'!$B$3:$T$93,7,FALSE)*VLOOKUP($E349,BY_COM_Demand_Drivers!$A$5:$I$100,8,FALSE)</f>
        <v>0</v>
      </c>
      <c r="L349" s="16">
        <f>VLOOKUP($C349,'Growth rate'!$B$3:$T$93,7,FALSE)*VLOOKUP($E349,BY_COM_Demand_Drivers!$A$5:$I$100,9,FALSE)</f>
        <v>0</v>
      </c>
      <c r="M349" s="49">
        <f t="shared" si="27"/>
        <v>0.77499999999999991</v>
      </c>
    </row>
    <row r="350" spans="2:13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 t="shared" si="24"/>
        <v>533.71205236467176</v>
      </c>
      <c r="G350" s="16">
        <f t="shared" si="25"/>
        <v>0</v>
      </c>
      <c r="H350" s="16">
        <f t="shared" si="26"/>
        <v>0</v>
      </c>
      <c r="J350" s="16">
        <f>VLOOKUP($C350,'Growth rate'!$B$3:$T$93,7,FALSE)*VLOOKUP($E350,BY_COM_Demand_Drivers!$A$5:$I$100,7,FALSE)</f>
        <v>699.95023260940559</v>
      </c>
      <c r="K350" s="16">
        <f>VLOOKUP($C350,'Growth rate'!$B$3:$T$93,7,FALSE)*VLOOKUP($E350,BY_COM_Demand_Drivers!$A$5:$I$100,8,FALSE)</f>
        <v>0</v>
      </c>
      <c r="L350" s="16">
        <f>VLOOKUP($C350,'Growth rate'!$B$3:$T$93,7,FALSE)*VLOOKUP($E350,BY_COM_Demand_Drivers!$A$5:$I$100,9,FALSE)</f>
        <v>0</v>
      </c>
      <c r="M350" s="49">
        <f t="shared" si="27"/>
        <v>0.76249999999999996</v>
      </c>
    </row>
    <row r="351" spans="2:13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 t="shared" si="24"/>
        <v>531.64363904536697</v>
      </c>
      <c r="G351" s="16">
        <f t="shared" si="25"/>
        <v>0</v>
      </c>
      <c r="H351" s="16">
        <f t="shared" si="26"/>
        <v>0</v>
      </c>
      <c r="J351" s="16">
        <f>VLOOKUP($C351,'Growth rate'!$B$3:$T$93,7,FALSE)*VLOOKUP($E351,BY_COM_Demand_Drivers!$A$5:$I$100,7,FALSE)</f>
        <v>708.85818539382262</v>
      </c>
      <c r="K351" s="16">
        <f>VLOOKUP($C351,'Growth rate'!$B$3:$T$93,7,FALSE)*VLOOKUP($E351,BY_COM_Demand_Drivers!$A$5:$I$100,8,FALSE)</f>
        <v>0</v>
      </c>
      <c r="L351" s="16">
        <f>VLOOKUP($C351,'Growth rate'!$B$3:$T$93,7,FALSE)*VLOOKUP($E351,BY_COM_Demand_Drivers!$A$5:$I$100,9,FALSE)</f>
        <v>0</v>
      </c>
      <c r="M351" s="49">
        <f t="shared" si="27"/>
        <v>0.75</v>
      </c>
    </row>
    <row r="352" spans="2:13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 t="shared" si="24"/>
        <v>529.35252690645177</v>
      </c>
      <c r="G352" s="16">
        <f t="shared" si="25"/>
        <v>0</v>
      </c>
      <c r="H352" s="16">
        <f t="shared" si="26"/>
        <v>0</v>
      </c>
      <c r="J352" s="16">
        <f>VLOOKUP($C352,'Growth rate'!$B$3:$T$93,7,FALSE)*VLOOKUP($E352,BY_COM_Demand_Drivers!$A$5:$I$100,7,FALSE)</f>
        <v>717.76613817823977</v>
      </c>
      <c r="K352" s="16">
        <f>VLOOKUP($C352,'Growth rate'!$B$3:$T$93,7,FALSE)*VLOOKUP($E352,BY_COM_Demand_Drivers!$A$5:$I$100,8,FALSE)</f>
        <v>0</v>
      </c>
      <c r="L352" s="16">
        <f>VLOOKUP($C352,'Growth rate'!$B$3:$T$93,7,FALSE)*VLOOKUP($E352,BY_COM_Demand_Drivers!$A$5:$I$100,9,FALSE)</f>
        <v>0</v>
      </c>
      <c r="M352" s="49">
        <f t="shared" si="27"/>
        <v>0.73749999999999993</v>
      </c>
    </row>
    <row r="353" spans="2:13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 t="shared" si="24"/>
        <v>526.83871594792618</v>
      </c>
      <c r="G353" s="16">
        <f t="shared" si="25"/>
        <v>0</v>
      </c>
      <c r="H353" s="16">
        <f t="shared" si="26"/>
        <v>0</v>
      </c>
      <c r="J353" s="16">
        <f>VLOOKUP($C353,'Growth rate'!$B$3:$T$93,7,FALSE)*VLOOKUP($E353,BY_COM_Demand_Drivers!$A$5:$I$100,7,FALSE)</f>
        <v>726.67409096265681</v>
      </c>
      <c r="K353" s="16">
        <f>VLOOKUP($C353,'Growth rate'!$B$3:$T$93,7,FALSE)*VLOOKUP($E353,BY_COM_Demand_Drivers!$A$5:$I$100,8,FALSE)</f>
        <v>0</v>
      </c>
      <c r="L353" s="16">
        <f>VLOOKUP($C353,'Growth rate'!$B$3:$T$93,7,FALSE)*VLOOKUP($E353,BY_COM_Demand_Drivers!$A$5:$I$100,9,FALSE)</f>
        <v>0</v>
      </c>
      <c r="M353" s="49">
        <f t="shared" si="27"/>
        <v>0.72499999999999998</v>
      </c>
    </row>
    <row r="354" spans="2:13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 t="shared" si="24"/>
        <v>524.10220616978995</v>
      </c>
      <c r="G354" s="16">
        <f t="shared" si="25"/>
        <v>0</v>
      </c>
      <c r="H354" s="16">
        <f t="shared" si="26"/>
        <v>0</v>
      </c>
      <c r="J354" s="16">
        <f>VLOOKUP($C354,'Growth rate'!$B$3:$T$93,7,FALSE)*VLOOKUP($E354,BY_COM_Demand_Drivers!$A$5:$I$100,7,FALSE)</f>
        <v>735.58204374707373</v>
      </c>
      <c r="K354" s="16">
        <f>VLOOKUP($C354,'Growth rate'!$B$3:$T$93,7,FALSE)*VLOOKUP($E354,BY_COM_Demand_Drivers!$A$5:$I$100,8,FALSE)</f>
        <v>0</v>
      </c>
      <c r="L354" s="16">
        <f>VLOOKUP($C354,'Growth rate'!$B$3:$T$93,7,FALSE)*VLOOKUP($E354,BY_COM_Demand_Drivers!$A$5:$I$100,9,FALSE)</f>
        <v>0</v>
      </c>
      <c r="M354" s="49">
        <f t="shared" si="27"/>
        <v>0.71249999999999991</v>
      </c>
    </row>
    <row r="355" spans="2:13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 t="shared" si="24"/>
        <v>521.14299757204356</v>
      </c>
      <c r="G355" s="16">
        <f t="shared" si="25"/>
        <v>0</v>
      </c>
      <c r="H355" s="16">
        <f t="shared" si="26"/>
        <v>0</v>
      </c>
      <c r="J355" s="16">
        <f>VLOOKUP($C355,'Growth rate'!$B$3:$T$93,7,FALSE)*VLOOKUP($E355,BY_COM_Demand_Drivers!$A$5:$I$100,7,FALSE)</f>
        <v>744.48999653149076</v>
      </c>
      <c r="K355" s="16">
        <f>VLOOKUP($C355,'Growth rate'!$B$3:$T$93,7,FALSE)*VLOOKUP($E355,BY_COM_Demand_Drivers!$A$5:$I$100,8,FALSE)</f>
        <v>0</v>
      </c>
      <c r="L355" s="16">
        <f>VLOOKUP($C355,'Growth rate'!$B$3:$T$93,7,FALSE)*VLOOKUP($E355,BY_COM_Demand_Drivers!$A$5:$I$100,9,FALSE)</f>
        <v>0</v>
      </c>
      <c r="M355" s="49">
        <f t="shared" si="27"/>
        <v>0.7</v>
      </c>
    </row>
    <row r="356" spans="2:13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 t="shared" si="24"/>
        <v>517.96109015468664</v>
      </c>
      <c r="G356" s="16">
        <f t="shared" si="25"/>
        <v>0</v>
      </c>
      <c r="H356" s="16">
        <f t="shared" si="26"/>
        <v>0</v>
      </c>
      <c r="J356" s="16">
        <f>VLOOKUP($C356,'Growth rate'!$B$3:$T$93,7,FALSE)*VLOOKUP($E356,BY_COM_Demand_Drivers!$A$5:$I$100,7,FALSE)</f>
        <v>753.39794931590791</v>
      </c>
      <c r="K356" s="16">
        <f>VLOOKUP($C356,'Growth rate'!$B$3:$T$93,7,FALSE)*VLOOKUP($E356,BY_COM_Demand_Drivers!$A$5:$I$100,8,FALSE)</f>
        <v>0</v>
      </c>
      <c r="L356" s="16">
        <f>VLOOKUP($C356,'Growth rate'!$B$3:$T$93,7,FALSE)*VLOOKUP($E356,BY_COM_Demand_Drivers!$A$5:$I$100,9,FALSE)</f>
        <v>0</v>
      </c>
      <c r="M356" s="49">
        <f t="shared" si="27"/>
        <v>0.6875</v>
      </c>
    </row>
    <row r="357" spans="2:13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 t="shared" si="24"/>
        <v>514.55648391771922</v>
      </c>
      <c r="G357" s="16">
        <f t="shared" si="25"/>
        <v>0</v>
      </c>
      <c r="H357" s="16">
        <f t="shared" si="26"/>
        <v>0</v>
      </c>
      <c r="J357" s="16">
        <f>VLOOKUP($C357,'Growth rate'!$B$3:$T$93,7,FALSE)*VLOOKUP($E357,BY_COM_Demand_Drivers!$A$5:$I$100,7,FALSE)</f>
        <v>762.30590210032483</v>
      </c>
      <c r="K357" s="16">
        <f>VLOOKUP($C357,'Growth rate'!$B$3:$T$93,7,FALSE)*VLOOKUP($E357,BY_COM_Demand_Drivers!$A$5:$I$100,8,FALSE)</f>
        <v>0</v>
      </c>
      <c r="L357" s="16">
        <f>VLOOKUP($C357,'Growth rate'!$B$3:$T$93,7,FALSE)*VLOOKUP($E357,BY_COM_Demand_Drivers!$A$5:$I$100,9,FALSE)</f>
        <v>0</v>
      </c>
      <c r="M357" s="49">
        <f t="shared" si="27"/>
        <v>0.67499999999999993</v>
      </c>
    </row>
    <row r="358" spans="2:13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 t="shared" si="24"/>
        <v>510.92917886114145</v>
      </c>
      <c r="G358" s="16">
        <f t="shared" si="25"/>
        <v>0</v>
      </c>
      <c r="H358" s="16">
        <f t="shared" si="26"/>
        <v>0</v>
      </c>
      <c r="J358" s="16">
        <f>VLOOKUP($C358,'Growth rate'!$B$3:$T$93,7,FALSE)*VLOOKUP($E358,BY_COM_Demand_Drivers!$A$5:$I$100,7,FALSE)</f>
        <v>771.21385488474186</v>
      </c>
      <c r="K358" s="16">
        <f>VLOOKUP($C358,'Growth rate'!$B$3:$T$93,7,FALSE)*VLOOKUP($E358,BY_COM_Demand_Drivers!$A$5:$I$100,8,FALSE)</f>
        <v>0</v>
      </c>
      <c r="L358" s="16">
        <f>VLOOKUP($C358,'Growth rate'!$B$3:$T$93,7,FALSE)*VLOOKUP($E358,BY_COM_Demand_Drivers!$A$5:$I$100,9,FALSE)</f>
        <v>0</v>
      </c>
      <c r="M358" s="49">
        <f t="shared" si="27"/>
        <v>0.66249999999999998</v>
      </c>
    </row>
    <row r="359" spans="2:13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 t="shared" si="24"/>
        <v>507.07917498495328</v>
      </c>
      <c r="G359" s="16">
        <f t="shared" si="25"/>
        <v>0</v>
      </c>
      <c r="H359" s="16">
        <f t="shared" si="26"/>
        <v>0</v>
      </c>
      <c r="J359" s="16">
        <f>VLOOKUP($C359,'Growth rate'!$B$3:$T$93,7,FALSE)*VLOOKUP($E359,BY_COM_Demand_Drivers!$A$5:$I$100,7,FALSE)</f>
        <v>780.12180766915901</v>
      </c>
      <c r="K359" s="16">
        <f>VLOOKUP($C359,'Growth rate'!$B$3:$T$93,7,FALSE)*VLOOKUP($E359,BY_COM_Demand_Drivers!$A$5:$I$100,8,FALSE)</f>
        <v>0</v>
      </c>
      <c r="L359" s="16">
        <f>VLOOKUP($C359,'Growth rate'!$B$3:$T$93,7,FALSE)*VLOOKUP($E359,BY_COM_Demand_Drivers!$A$5:$I$100,9,FALSE)</f>
        <v>0</v>
      </c>
      <c r="M359" s="49">
        <f t="shared" si="27"/>
        <v>0.64999999999999991</v>
      </c>
    </row>
    <row r="360" spans="2:13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 t="shared" si="24"/>
        <v>503.0064722891546</v>
      </c>
      <c r="G360" s="16">
        <f t="shared" si="25"/>
        <v>0</v>
      </c>
      <c r="H360" s="16">
        <f t="shared" si="26"/>
        <v>0</v>
      </c>
      <c r="J360" s="16">
        <f>VLOOKUP($C360,'Growth rate'!$B$3:$T$93,7,FALSE)*VLOOKUP($E360,BY_COM_Demand_Drivers!$A$5:$I$100,7,FALSE)</f>
        <v>789.02976045357593</v>
      </c>
      <c r="K360" s="16">
        <f>VLOOKUP($C360,'Growth rate'!$B$3:$T$93,7,FALSE)*VLOOKUP($E360,BY_COM_Demand_Drivers!$A$5:$I$100,8,FALSE)</f>
        <v>0</v>
      </c>
      <c r="L360" s="16">
        <f>VLOOKUP($C360,'Growth rate'!$B$3:$T$93,7,FALSE)*VLOOKUP($E360,BY_COM_Demand_Drivers!$A$5:$I$100,9,FALSE)</f>
        <v>0</v>
      </c>
      <c r="M360" s="49">
        <f t="shared" si="27"/>
        <v>0.63749999999999996</v>
      </c>
    </row>
    <row r="361" spans="2:13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 t="shared" si="24"/>
        <v>498.71107077374563</v>
      </c>
      <c r="G361" s="16">
        <f t="shared" si="25"/>
        <v>0</v>
      </c>
      <c r="H361" s="16">
        <f t="shared" si="26"/>
        <v>0</v>
      </c>
      <c r="J361" s="16">
        <f>VLOOKUP($C361,'Growth rate'!$B$3:$T$93,7,FALSE)*VLOOKUP($E361,BY_COM_Demand_Drivers!$A$5:$I$100,7,FALSE)</f>
        <v>797.93771323799297</v>
      </c>
      <c r="K361" s="16">
        <f>VLOOKUP($C361,'Growth rate'!$B$3:$T$93,7,FALSE)*VLOOKUP($E361,BY_COM_Demand_Drivers!$A$5:$I$100,8,FALSE)</f>
        <v>0</v>
      </c>
      <c r="L361" s="16">
        <f>VLOOKUP($C361,'Growth rate'!$B$3:$T$93,7,FALSE)*VLOOKUP($E361,BY_COM_Demand_Drivers!$A$5:$I$100,9,FALSE)</f>
        <v>0</v>
      </c>
      <c r="M361" s="49">
        <f t="shared" si="27"/>
        <v>0.625</v>
      </c>
    </row>
    <row r="362" spans="2:13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 t="shared" si="24"/>
        <v>494.19297043872609</v>
      </c>
      <c r="G362" s="16">
        <f t="shared" si="25"/>
        <v>0</v>
      </c>
      <c r="H362" s="16">
        <f t="shared" si="26"/>
        <v>0</v>
      </c>
      <c r="J362" s="16">
        <f>VLOOKUP($C362,'Growth rate'!$B$3:$T$93,7,FALSE)*VLOOKUP($E362,BY_COM_Demand_Drivers!$A$5:$I$100,7,FALSE)</f>
        <v>806.84566602241</v>
      </c>
      <c r="K362" s="16">
        <f>VLOOKUP($C362,'Growth rate'!$B$3:$T$93,7,FALSE)*VLOOKUP($E362,BY_COM_Demand_Drivers!$A$5:$I$100,8,FALSE)</f>
        <v>0</v>
      </c>
      <c r="L362" s="16">
        <f>VLOOKUP($C362,'Growth rate'!$B$3:$T$93,7,FALSE)*VLOOKUP($E362,BY_COM_Demand_Drivers!$A$5:$I$100,9,FALSE)</f>
        <v>0</v>
      </c>
      <c r="M362" s="49">
        <f t="shared" si="27"/>
        <v>0.61249999999999993</v>
      </c>
    </row>
    <row r="363" spans="2:13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 t="shared" si="24"/>
        <v>489.45217128409627</v>
      </c>
      <c r="G363" s="16">
        <f t="shared" si="25"/>
        <v>0</v>
      </c>
      <c r="H363" s="16">
        <f t="shared" si="26"/>
        <v>0</v>
      </c>
      <c r="J363" s="16">
        <f>VLOOKUP($C363,'Growth rate'!$B$3:$T$93,7,FALSE)*VLOOKUP($E363,BY_COM_Demand_Drivers!$A$5:$I$100,7,FALSE)</f>
        <v>815.75361880682715</v>
      </c>
      <c r="K363" s="16">
        <f>VLOOKUP($C363,'Growth rate'!$B$3:$T$93,7,FALSE)*VLOOKUP($E363,BY_COM_Demand_Drivers!$A$5:$I$100,8,FALSE)</f>
        <v>0</v>
      </c>
      <c r="L363" s="16">
        <f>VLOOKUP($C363,'Growth rate'!$B$3:$T$93,7,FALSE)*VLOOKUP($E363,BY_COM_Demand_Drivers!$A$5:$I$100,9,FALSE)</f>
        <v>0</v>
      </c>
      <c r="M363" s="49">
        <f t="shared" si="27"/>
        <v>0.6</v>
      </c>
    </row>
    <row r="364" spans="2:13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 t="shared" si="24"/>
        <v>497.28340602464186</v>
      </c>
      <c r="G364" s="16">
        <f t="shared" si="25"/>
        <v>0</v>
      </c>
      <c r="H364" s="16">
        <f t="shared" si="26"/>
        <v>0</v>
      </c>
      <c r="J364" s="16">
        <f>VLOOKUP($C364,'Growth rate'!$B$3:$T$93,7,FALSE)*VLOOKUP($E364,BY_COM_Demand_Drivers!$A$5:$I$100,7,FALSE)</f>
        <v>828.80567670773644</v>
      </c>
      <c r="K364" s="16">
        <f>VLOOKUP($C364,'Growth rate'!$B$3:$T$93,7,FALSE)*VLOOKUP($E364,BY_COM_Demand_Drivers!$A$5:$I$100,8,FALSE)</f>
        <v>0</v>
      </c>
      <c r="L364" s="16">
        <f>VLOOKUP($C364,'Growth rate'!$B$3:$T$93,7,FALSE)*VLOOKUP($E364,BY_COM_Demand_Drivers!$A$5:$I$100,9,FALSE)</f>
        <v>0</v>
      </c>
      <c r="M364" s="49">
        <f t="shared" si="27"/>
        <v>0.6</v>
      </c>
    </row>
    <row r="365" spans="2:13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 t="shared" si="24"/>
        <v>505.23994052103603</v>
      </c>
      <c r="G365" s="16">
        <f t="shared" si="25"/>
        <v>0</v>
      </c>
      <c r="H365" s="16">
        <f t="shared" si="26"/>
        <v>0</v>
      </c>
      <c r="J365" s="16">
        <f>VLOOKUP($C365,'Growth rate'!$B$3:$T$93,7,FALSE)*VLOOKUP($E365,BY_COM_Demand_Drivers!$A$5:$I$100,7,FALSE)</f>
        <v>842.06656753506013</v>
      </c>
      <c r="K365" s="16">
        <f>VLOOKUP($C365,'Growth rate'!$B$3:$T$93,7,FALSE)*VLOOKUP($E365,BY_COM_Demand_Drivers!$A$5:$I$100,8,FALSE)</f>
        <v>0</v>
      </c>
      <c r="L365" s="16">
        <f>VLOOKUP($C365,'Growth rate'!$B$3:$T$93,7,FALSE)*VLOOKUP($E365,BY_COM_Demand_Drivers!$A$5:$I$100,9,FALSE)</f>
        <v>0</v>
      </c>
      <c r="M365" s="49">
        <f t="shared" si="27"/>
        <v>0.6</v>
      </c>
    </row>
    <row r="366" spans="2:13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 t="shared" si="24"/>
        <v>513.32377956937262</v>
      </c>
      <c r="G366" s="16">
        <f t="shared" si="25"/>
        <v>0</v>
      </c>
      <c r="H366" s="16">
        <f t="shared" si="26"/>
        <v>0</v>
      </c>
      <c r="J366" s="16">
        <f>VLOOKUP($C366,'Growth rate'!$B$3:$T$93,7,FALSE)*VLOOKUP($E366,BY_COM_Demand_Drivers!$A$5:$I$100,7,FALSE)</f>
        <v>855.53963261562103</v>
      </c>
      <c r="K366" s="16">
        <f>VLOOKUP($C366,'Growth rate'!$B$3:$T$93,7,FALSE)*VLOOKUP($E366,BY_COM_Demand_Drivers!$A$5:$I$100,8,FALSE)</f>
        <v>0</v>
      </c>
      <c r="L366" s="16">
        <f>VLOOKUP($C366,'Growth rate'!$B$3:$T$93,7,FALSE)*VLOOKUP($E366,BY_COM_Demand_Drivers!$A$5:$I$100,9,FALSE)</f>
        <v>0</v>
      </c>
      <c r="M366" s="49">
        <f t="shared" si="27"/>
        <v>0.6</v>
      </c>
    </row>
    <row r="367" spans="2:13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 t="shared" si="24"/>
        <v>521.53696004248263</v>
      </c>
      <c r="G367" s="16">
        <f t="shared" si="25"/>
        <v>0</v>
      </c>
      <c r="H367" s="16">
        <f t="shared" si="26"/>
        <v>0</v>
      </c>
      <c r="J367" s="16">
        <f>VLOOKUP($C367,'Growth rate'!$B$3:$T$93,7,FALSE)*VLOOKUP($E367,BY_COM_Demand_Drivers!$A$5:$I$100,7,FALSE)</f>
        <v>869.22826673747113</v>
      </c>
      <c r="K367" s="16">
        <f>VLOOKUP($C367,'Growth rate'!$B$3:$T$93,7,FALSE)*VLOOKUP($E367,BY_COM_Demand_Drivers!$A$5:$I$100,8,FALSE)</f>
        <v>0</v>
      </c>
      <c r="L367" s="16">
        <f>VLOOKUP($C367,'Growth rate'!$B$3:$T$93,7,FALSE)*VLOOKUP($E367,BY_COM_Demand_Drivers!$A$5:$I$100,9,FALSE)</f>
        <v>0</v>
      </c>
      <c r="M367" s="49">
        <f t="shared" si="27"/>
        <v>0.6</v>
      </c>
    </row>
    <row r="368" spans="2:13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 t="shared" si="24"/>
        <v>529.88155140316223</v>
      </c>
      <c r="G368" s="16">
        <f t="shared" si="25"/>
        <v>0</v>
      </c>
      <c r="H368" s="16">
        <f t="shared" si="26"/>
        <v>0</v>
      </c>
      <c r="J368" s="16">
        <f>VLOOKUP($C368,'Growth rate'!$B$3:$T$93,7,FALSE)*VLOOKUP($E368,BY_COM_Demand_Drivers!$A$5:$I$100,7,FALSE)</f>
        <v>883.13591900527047</v>
      </c>
      <c r="K368" s="16">
        <f>VLOOKUP($C368,'Growth rate'!$B$3:$T$93,7,FALSE)*VLOOKUP($E368,BY_COM_Demand_Drivers!$A$5:$I$100,8,FALSE)</f>
        <v>0</v>
      </c>
      <c r="L368" s="16">
        <f>VLOOKUP($C368,'Growth rate'!$B$3:$T$93,7,FALSE)*VLOOKUP($E368,BY_COM_Demand_Drivers!$A$5:$I$100,9,FALSE)</f>
        <v>0</v>
      </c>
      <c r="M368" s="49">
        <f t="shared" si="27"/>
        <v>0.6</v>
      </c>
    </row>
    <row r="369" spans="2:13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 t="shared" si="24"/>
        <v>538.35965622561287</v>
      </c>
      <c r="G369" s="16">
        <f t="shared" si="25"/>
        <v>0</v>
      </c>
      <c r="H369" s="16">
        <f t="shared" si="26"/>
        <v>0</v>
      </c>
      <c r="J369" s="16">
        <f>VLOOKUP($C369,'Growth rate'!$B$3:$T$93,7,FALSE)*VLOOKUP($E369,BY_COM_Demand_Drivers!$A$5:$I$100,7,FALSE)</f>
        <v>897.26609370935478</v>
      </c>
      <c r="K369" s="16">
        <f>VLOOKUP($C369,'Growth rate'!$B$3:$T$93,7,FALSE)*VLOOKUP($E369,BY_COM_Demand_Drivers!$A$5:$I$100,8,FALSE)</f>
        <v>0</v>
      </c>
      <c r="L369" s="16">
        <f>VLOOKUP($C369,'Growth rate'!$B$3:$T$93,7,FALSE)*VLOOKUP($E369,BY_COM_Demand_Drivers!$A$5:$I$100,9,FALSE)</f>
        <v>0</v>
      </c>
      <c r="M369" s="49">
        <f t="shared" si="27"/>
        <v>0.6</v>
      </c>
    </row>
    <row r="370" spans="2:13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 t="shared" si="24"/>
        <v>546.97341072522272</v>
      </c>
      <c r="G370" s="16">
        <f t="shared" si="25"/>
        <v>0</v>
      </c>
      <c r="H370" s="16">
        <f t="shared" si="26"/>
        <v>0</v>
      </c>
      <c r="J370" s="16">
        <f>VLOOKUP($C370,'Growth rate'!$B$3:$T$93,7,FALSE)*VLOOKUP($E370,BY_COM_Demand_Drivers!$A$5:$I$100,7,FALSE)</f>
        <v>911.62235120870457</v>
      </c>
      <c r="K370" s="16">
        <f>VLOOKUP($C370,'Growth rate'!$B$3:$T$93,7,FALSE)*VLOOKUP($E370,BY_COM_Demand_Drivers!$A$5:$I$100,8,FALSE)</f>
        <v>0</v>
      </c>
      <c r="L370" s="16">
        <f>VLOOKUP($C370,'Growth rate'!$B$3:$T$93,7,FALSE)*VLOOKUP($E370,BY_COM_Demand_Drivers!$A$5:$I$100,9,FALSE)</f>
        <v>0</v>
      </c>
      <c r="M370" s="49">
        <f t="shared" si="27"/>
        <v>0.6</v>
      </c>
    </row>
    <row r="371" spans="2:13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 t="shared" si="24"/>
        <v>555.72498529682639</v>
      </c>
      <c r="G371" s="16">
        <f t="shared" si="25"/>
        <v>0</v>
      </c>
      <c r="H371" s="16">
        <f t="shared" si="26"/>
        <v>0</v>
      </c>
      <c r="J371" s="16">
        <f>VLOOKUP($C371,'Growth rate'!$B$3:$T$93,7,FALSE)*VLOOKUP($E371,BY_COM_Demand_Drivers!$A$5:$I$100,7,FALSE)</f>
        <v>926.20830882804398</v>
      </c>
      <c r="K371" s="16">
        <f>VLOOKUP($C371,'Growth rate'!$B$3:$T$93,7,FALSE)*VLOOKUP($E371,BY_COM_Demand_Drivers!$A$5:$I$100,8,FALSE)</f>
        <v>0</v>
      </c>
      <c r="L371" s="16">
        <f>VLOOKUP($C371,'Growth rate'!$B$3:$T$93,7,FALSE)*VLOOKUP($E371,BY_COM_Demand_Drivers!$A$5:$I$100,9,FALSE)</f>
        <v>0</v>
      </c>
      <c r="M371" s="49">
        <f t="shared" si="27"/>
        <v>0.6</v>
      </c>
    </row>
    <row r="372" spans="2:13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 t="shared" si="24"/>
        <v>564.61658506157551</v>
      </c>
      <c r="G372" s="16">
        <f t="shared" si="25"/>
        <v>0</v>
      </c>
      <c r="H372" s="16">
        <f t="shared" si="26"/>
        <v>0</v>
      </c>
      <c r="J372" s="16">
        <f>VLOOKUP($C372,'Growth rate'!$B$3:$T$93,7,FALSE)*VLOOKUP($E372,BY_COM_Demand_Drivers!$A$5:$I$100,7,FALSE)</f>
        <v>941.02764176929259</v>
      </c>
      <c r="K372" s="16">
        <f>VLOOKUP($C372,'Growth rate'!$B$3:$T$93,7,FALSE)*VLOOKUP($E372,BY_COM_Demand_Drivers!$A$5:$I$100,8,FALSE)</f>
        <v>0</v>
      </c>
      <c r="L372" s="16">
        <f>VLOOKUP($C372,'Growth rate'!$B$3:$T$93,7,FALSE)*VLOOKUP($E372,BY_COM_Demand_Drivers!$A$5:$I$100,9,FALSE)</f>
        <v>0</v>
      </c>
      <c r="M372" s="49">
        <f t="shared" si="27"/>
        <v>0.6</v>
      </c>
    </row>
    <row r="373" spans="2:13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 t="shared" si="24"/>
        <v>573.65045042256065</v>
      </c>
      <c r="G373" s="16">
        <f t="shared" si="25"/>
        <v>0</v>
      </c>
      <c r="H373" s="16">
        <f t="shared" si="26"/>
        <v>0</v>
      </c>
      <c r="J373" s="16">
        <f>VLOOKUP($C373,'Growth rate'!$B$3:$T$93,7,FALSE)*VLOOKUP($E373,BY_COM_Demand_Drivers!$A$5:$I$100,7,FALSE)</f>
        <v>956.0840840376012</v>
      </c>
      <c r="K373" s="16">
        <f>VLOOKUP($C373,'Growth rate'!$B$3:$T$93,7,FALSE)*VLOOKUP($E373,BY_COM_Demand_Drivers!$A$5:$I$100,8,FALSE)</f>
        <v>0</v>
      </c>
      <c r="L373" s="16">
        <f>VLOOKUP($C373,'Growth rate'!$B$3:$T$93,7,FALSE)*VLOOKUP($E373,BY_COM_Demand_Drivers!$A$5:$I$100,9,FALSE)</f>
        <v>0</v>
      </c>
      <c r="M373" s="49">
        <f t="shared" si="27"/>
        <v>0.6</v>
      </c>
    </row>
    <row r="374" spans="2:13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 t="shared" si="24"/>
        <v>582.82885762932176</v>
      </c>
      <c r="G374" s="16">
        <f t="shared" si="25"/>
        <v>0</v>
      </c>
      <c r="H374" s="16">
        <f t="shared" si="26"/>
        <v>0</v>
      </c>
      <c r="J374" s="16">
        <f>VLOOKUP($C374,'Growth rate'!$B$3:$T$93,7,FALSE)*VLOOKUP($E374,BY_COM_Demand_Drivers!$A$5:$I$100,7,FALSE)</f>
        <v>971.3814293822029</v>
      </c>
      <c r="K374" s="16">
        <f>VLOOKUP($C374,'Growth rate'!$B$3:$T$93,7,FALSE)*VLOOKUP($E374,BY_COM_Demand_Drivers!$A$5:$I$100,8,FALSE)</f>
        <v>0</v>
      </c>
      <c r="L374" s="16">
        <f>VLOOKUP($C374,'Growth rate'!$B$3:$T$93,7,FALSE)*VLOOKUP($E374,BY_COM_Demand_Drivers!$A$5:$I$100,9,FALSE)</f>
        <v>0</v>
      </c>
      <c r="M374" s="49">
        <f t="shared" si="27"/>
        <v>0.6</v>
      </c>
    </row>
    <row r="375" spans="2:13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 t="shared" si="24"/>
        <v>592.15411935139093</v>
      </c>
      <c r="G375" s="16">
        <f t="shared" si="25"/>
        <v>0</v>
      </c>
      <c r="H375" s="16">
        <f t="shared" si="26"/>
        <v>0</v>
      </c>
      <c r="J375" s="16">
        <f>VLOOKUP($C375,'Growth rate'!$B$3:$T$93,7,FALSE)*VLOOKUP($E375,BY_COM_Demand_Drivers!$A$5:$I$100,7,FALSE)</f>
        <v>986.92353225231818</v>
      </c>
      <c r="K375" s="16">
        <f>VLOOKUP($C375,'Growth rate'!$B$3:$T$93,7,FALSE)*VLOOKUP($E375,BY_COM_Demand_Drivers!$A$5:$I$100,8,FALSE)</f>
        <v>0</v>
      </c>
      <c r="L375" s="16">
        <f>VLOOKUP($C375,'Growth rate'!$B$3:$T$93,7,FALSE)*VLOOKUP($E375,BY_COM_Demand_Drivers!$A$5:$I$100,9,FALSE)</f>
        <v>0</v>
      </c>
      <c r="M375" s="49">
        <f t="shared" si="27"/>
        <v>0.6</v>
      </c>
    </row>
    <row r="376" spans="2:13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 t="shared" si="24"/>
        <v>601.6285852610132</v>
      </c>
      <c r="G376" s="16">
        <f t="shared" si="25"/>
        <v>0</v>
      </c>
      <c r="H376" s="16">
        <f t="shared" si="26"/>
        <v>0</v>
      </c>
      <c r="J376" s="16">
        <f>VLOOKUP($C376,'Growth rate'!$B$3:$T$93,7,FALSE)*VLOOKUP($E376,BY_COM_Demand_Drivers!$A$5:$I$100,7,FALSE)</f>
        <v>1002.7143087683554</v>
      </c>
      <c r="K376" s="16">
        <f>VLOOKUP($C376,'Growth rate'!$B$3:$T$93,7,FALSE)*VLOOKUP($E376,BY_COM_Demand_Drivers!$A$5:$I$100,8,FALSE)</f>
        <v>0</v>
      </c>
      <c r="L376" s="16">
        <f>VLOOKUP($C376,'Growth rate'!$B$3:$T$93,7,FALSE)*VLOOKUP($E376,BY_COM_Demand_Drivers!$A$5:$I$100,9,FALSE)</f>
        <v>0</v>
      </c>
      <c r="M376" s="49">
        <f t="shared" si="27"/>
        <v>0.6</v>
      </c>
    </row>
    <row r="377" spans="2:13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 t="shared" si="24"/>
        <v>611.25464262518938</v>
      </c>
      <c r="G377" s="16">
        <f t="shared" si="25"/>
        <v>0</v>
      </c>
      <c r="H377" s="16">
        <f t="shared" si="26"/>
        <v>0</v>
      </c>
      <c r="J377" s="16">
        <f>VLOOKUP($C377,'Growth rate'!$B$3:$T$93,7,FALSE)*VLOOKUP($E377,BY_COM_Demand_Drivers!$A$5:$I$100,7,FALSE)</f>
        <v>1018.7577377086491</v>
      </c>
      <c r="K377" s="16">
        <f>VLOOKUP($C377,'Growth rate'!$B$3:$T$93,7,FALSE)*VLOOKUP($E377,BY_COM_Demand_Drivers!$A$5:$I$100,8,FALSE)</f>
        <v>0</v>
      </c>
      <c r="L377" s="16">
        <f>VLOOKUP($C377,'Growth rate'!$B$3:$T$93,7,FALSE)*VLOOKUP($E377,BY_COM_Demand_Drivers!$A$5:$I$100,9,FALSE)</f>
        <v>0</v>
      </c>
      <c r="M377" s="49">
        <f t="shared" si="27"/>
        <v>0.6</v>
      </c>
    </row>
    <row r="378" spans="2:13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 t="shared" si="24"/>
        <v>621.03471690719255</v>
      </c>
      <c r="G378" s="16">
        <f t="shared" si="25"/>
        <v>0</v>
      </c>
      <c r="H378" s="16">
        <f t="shared" si="26"/>
        <v>0</v>
      </c>
      <c r="J378" s="16">
        <f>VLOOKUP($C378,'Growth rate'!$B$3:$T$93,7,FALSE)*VLOOKUP($E378,BY_COM_Demand_Drivers!$A$5:$I$100,7,FALSE)</f>
        <v>1035.0578615119875</v>
      </c>
      <c r="K378" s="16">
        <f>VLOOKUP($C378,'Growth rate'!$B$3:$T$93,7,FALSE)*VLOOKUP($E378,BY_COM_Demand_Drivers!$A$5:$I$100,8,FALSE)</f>
        <v>0</v>
      </c>
      <c r="L378" s="16">
        <f>VLOOKUP($C378,'Growth rate'!$B$3:$T$93,7,FALSE)*VLOOKUP($E378,BY_COM_Demand_Drivers!$A$5:$I$100,9,FALSE)</f>
        <v>0</v>
      </c>
      <c r="M378" s="49">
        <f t="shared" si="27"/>
        <v>0.6</v>
      </c>
    </row>
    <row r="379" spans="2:13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 t="shared" si="24"/>
        <v>630.97127237770758</v>
      </c>
      <c r="G379" s="16">
        <f t="shared" si="25"/>
        <v>0</v>
      </c>
      <c r="H379" s="16">
        <f t="shared" si="26"/>
        <v>0</v>
      </c>
      <c r="J379" s="16">
        <f>VLOOKUP($C379,'Growth rate'!$B$3:$T$93,7,FALSE)*VLOOKUP($E379,BY_COM_Demand_Drivers!$A$5:$I$100,7,FALSE)</f>
        <v>1051.6187872961793</v>
      </c>
      <c r="K379" s="16">
        <f>VLOOKUP($C379,'Growth rate'!$B$3:$T$93,7,FALSE)*VLOOKUP($E379,BY_COM_Demand_Drivers!$A$5:$I$100,8,FALSE)</f>
        <v>0</v>
      </c>
      <c r="L379" s="16">
        <f>VLOOKUP($C379,'Growth rate'!$B$3:$T$93,7,FALSE)*VLOOKUP($E379,BY_COM_Demand_Drivers!$A$5:$I$100,9,FALSE)</f>
        <v>0</v>
      </c>
      <c r="M379" s="49">
        <f t="shared" si="27"/>
        <v>0.6</v>
      </c>
    </row>
    <row r="380" spans="2:13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 t="shared" si="24"/>
        <v>641.06681273575089</v>
      </c>
      <c r="G380" s="16">
        <f t="shared" si="25"/>
        <v>0</v>
      </c>
      <c r="H380" s="16">
        <f t="shared" si="26"/>
        <v>0</v>
      </c>
      <c r="J380" s="16">
        <f>VLOOKUP($C380,'Growth rate'!$B$3:$T$93,7,FALSE)*VLOOKUP($E380,BY_COM_Demand_Drivers!$A$5:$I$100,7,FALSE)</f>
        <v>1068.4446878929182</v>
      </c>
      <c r="K380" s="16">
        <f>VLOOKUP($C380,'Growth rate'!$B$3:$T$93,7,FALSE)*VLOOKUP($E380,BY_COM_Demand_Drivers!$A$5:$I$100,8,FALSE)</f>
        <v>0</v>
      </c>
      <c r="L380" s="16">
        <f>VLOOKUP($C380,'Growth rate'!$B$3:$T$93,7,FALSE)*VLOOKUP($E380,BY_COM_Demand_Drivers!$A$5:$I$100,9,FALSE)</f>
        <v>0</v>
      </c>
      <c r="M380" s="49">
        <f t="shared" si="27"/>
        <v>0.6</v>
      </c>
    </row>
    <row r="381" spans="2:13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 t="shared" si="24"/>
        <v>651.3238817395229</v>
      </c>
      <c r="G381" s="16">
        <f t="shared" si="25"/>
        <v>0</v>
      </c>
      <c r="H381" s="16">
        <f t="shared" si="26"/>
        <v>0</v>
      </c>
      <c r="J381" s="16">
        <f>VLOOKUP($C381,'Growth rate'!$B$3:$T$93,7,FALSE)*VLOOKUP($E381,BY_COM_Demand_Drivers!$A$5:$I$100,7,FALSE)</f>
        <v>1085.5398028992049</v>
      </c>
      <c r="K381" s="16">
        <f>VLOOKUP($C381,'Growth rate'!$B$3:$T$93,7,FALSE)*VLOOKUP($E381,BY_COM_Demand_Drivers!$A$5:$I$100,8,FALSE)</f>
        <v>0</v>
      </c>
      <c r="L381" s="16">
        <f>VLOOKUP($C381,'Growth rate'!$B$3:$T$93,7,FALSE)*VLOOKUP($E381,BY_COM_Demand_Drivers!$A$5:$I$100,9,FALSE)</f>
        <v>0</v>
      </c>
      <c r="M381" s="49">
        <f t="shared" si="27"/>
        <v>0.6</v>
      </c>
    </row>
    <row r="382" spans="2:13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 t="shared" si="24"/>
        <v>661.74506384735514</v>
      </c>
      <c r="G382" s="16">
        <f t="shared" si="25"/>
        <v>0</v>
      </c>
      <c r="H382" s="16">
        <f t="shared" si="26"/>
        <v>0</v>
      </c>
      <c r="J382" s="16">
        <f>VLOOKUP($C382,'Growth rate'!$B$3:$T$93,7,FALSE)*VLOOKUP($E382,BY_COM_Demand_Drivers!$A$5:$I$100,7,FALSE)</f>
        <v>1102.908439745592</v>
      </c>
      <c r="K382" s="16">
        <f>VLOOKUP($C382,'Growth rate'!$B$3:$T$93,7,FALSE)*VLOOKUP($E382,BY_COM_Demand_Drivers!$A$5:$I$100,8,FALSE)</f>
        <v>0</v>
      </c>
      <c r="L382" s="16">
        <f>VLOOKUP($C382,'Growth rate'!$B$3:$T$93,7,FALSE)*VLOOKUP($E382,BY_COM_Demand_Drivers!$A$5:$I$100,9,FALSE)</f>
        <v>0</v>
      </c>
      <c r="M382" s="49">
        <f t="shared" si="27"/>
        <v>0.6</v>
      </c>
    </row>
    <row r="383" spans="2:13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 t="shared" si="24"/>
        <v>672.33298486891294</v>
      </c>
      <c r="G383" s="16">
        <f t="shared" si="25"/>
        <v>0</v>
      </c>
      <c r="H383" s="16">
        <f t="shared" si="26"/>
        <v>0</v>
      </c>
      <c r="J383" s="16">
        <f>VLOOKUP($C383,'Growth rate'!$B$3:$T$93,7,FALSE)*VLOOKUP($E383,BY_COM_Demand_Drivers!$A$5:$I$100,7,FALSE)</f>
        <v>1120.5549747815217</v>
      </c>
      <c r="K383" s="16">
        <f>VLOOKUP($C383,'Growth rate'!$B$3:$T$93,7,FALSE)*VLOOKUP($E383,BY_COM_Demand_Drivers!$A$5:$I$100,8,FALSE)</f>
        <v>0</v>
      </c>
      <c r="L383" s="16">
        <f>VLOOKUP($C383,'Growth rate'!$B$3:$T$93,7,FALSE)*VLOOKUP($E383,BY_COM_Demand_Drivers!$A$5:$I$100,9,FALSE)</f>
        <v>0</v>
      </c>
      <c r="M383" s="49">
        <f t="shared" si="27"/>
        <v>0.6</v>
      </c>
    </row>
    <row r="384" spans="2:13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 t="shared" si="24"/>
        <v>683.0903126268156</v>
      </c>
      <c r="G384" s="16">
        <f t="shared" si="25"/>
        <v>0</v>
      </c>
      <c r="H384" s="16">
        <f t="shared" si="26"/>
        <v>0</v>
      </c>
      <c r="J384" s="16">
        <f>VLOOKUP($C384,'Growth rate'!$B$3:$T$93,7,FALSE)*VLOOKUP($E384,BY_COM_Demand_Drivers!$A$5:$I$100,7,FALSE)</f>
        <v>1138.4838543780261</v>
      </c>
      <c r="K384" s="16">
        <f>VLOOKUP($C384,'Growth rate'!$B$3:$T$93,7,FALSE)*VLOOKUP($E384,BY_COM_Demand_Drivers!$A$5:$I$100,8,FALSE)</f>
        <v>0</v>
      </c>
      <c r="L384" s="16">
        <f>VLOOKUP($C384,'Growth rate'!$B$3:$T$93,7,FALSE)*VLOOKUP($E384,BY_COM_Demand_Drivers!$A$5:$I$100,9,FALSE)</f>
        <v>0</v>
      </c>
      <c r="M384" s="49">
        <f t="shared" si="27"/>
        <v>0.6</v>
      </c>
    </row>
    <row r="385" spans="2:13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 t="shared" si="24"/>
        <v>694.01975762884456</v>
      </c>
      <c r="G385" s="16">
        <f t="shared" si="25"/>
        <v>0</v>
      </c>
      <c r="H385" s="16">
        <f t="shared" si="26"/>
        <v>0</v>
      </c>
      <c r="J385" s="16">
        <f>VLOOKUP($C385,'Growth rate'!$B$3:$T$93,7,FALSE)*VLOOKUP($E385,BY_COM_Demand_Drivers!$A$5:$I$100,7,FALSE)</f>
        <v>1156.6995960480742</v>
      </c>
      <c r="K385" s="16">
        <f>VLOOKUP($C385,'Growth rate'!$B$3:$T$93,7,FALSE)*VLOOKUP($E385,BY_COM_Demand_Drivers!$A$5:$I$100,8,FALSE)</f>
        <v>0</v>
      </c>
      <c r="L385" s="16">
        <f>VLOOKUP($C385,'Growth rate'!$B$3:$T$93,7,FALSE)*VLOOKUP($E385,BY_COM_Demand_Drivers!$A$5:$I$100,9,FALSE)</f>
        <v>0</v>
      </c>
      <c r="M385" s="49">
        <f t="shared" si="27"/>
        <v>0.6</v>
      </c>
    </row>
    <row r="386" spans="2:13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 t="shared" si="24"/>
        <v>705.12407375090618</v>
      </c>
      <c r="G386" s="16">
        <f t="shared" si="25"/>
        <v>0</v>
      </c>
      <c r="H386" s="16">
        <f t="shared" si="26"/>
        <v>0</v>
      </c>
      <c r="J386" s="16">
        <f>VLOOKUP($C386,'Growth rate'!$B$3:$T$93,7,FALSE)*VLOOKUP($E386,BY_COM_Demand_Drivers!$A$5:$I$100,7,FALSE)</f>
        <v>1175.2067895848436</v>
      </c>
      <c r="K386" s="16">
        <f>VLOOKUP($C386,'Growth rate'!$B$3:$T$93,7,FALSE)*VLOOKUP($E386,BY_COM_Demand_Drivers!$A$5:$I$100,8,FALSE)</f>
        <v>0</v>
      </c>
      <c r="L386" s="16">
        <f>VLOOKUP($C386,'Growth rate'!$B$3:$T$93,7,FALSE)*VLOOKUP($E386,BY_COM_Demand_Drivers!$A$5:$I$100,9,FALSE)</f>
        <v>0</v>
      </c>
      <c r="M386" s="49">
        <f t="shared" si="27"/>
        <v>0.6</v>
      </c>
    </row>
    <row r="387" spans="2:13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 t="shared" si="24"/>
        <v>716.40605893092049</v>
      </c>
      <c r="G387" s="16">
        <f t="shared" si="25"/>
        <v>0</v>
      </c>
      <c r="H387" s="16">
        <f t="shared" si="26"/>
        <v>0</v>
      </c>
      <c r="J387" s="16">
        <f>VLOOKUP($C387,'Growth rate'!$B$3:$T$93,7,FALSE)*VLOOKUP($E387,BY_COM_Demand_Drivers!$A$5:$I$100,7,FALSE)</f>
        <v>1194.0100982182009</v>
      </c>
      <c r="K387" s="16">
        <f>VLOOKUP($C387,'Growth rate'!$B$3:$T$93,7,FALSE)*VLOOKUP($E387,BY_COM_Demand_Drivers!$A$5:$I$100,8,FALSE)</f>
        <v>0</v>
      </c>
      <c r="L387" s="16">
        <f>VLOOKUP($C387,'Growth rate'!$B$3:$T$93,7,FALSE)*VLOOKUP($E387,BY_COM_Demand_Drivers!$A$5:$I$100,9,FALSE)</f>
        <v>0</v>
      </c>
      <c r="M387" s="49">
        <f t="shared" si="27"/>
        <v>0.6</v>
      </c>
    </row>
    <row r="388" spans="2:13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 t="shared" si="24"/>
        <v>727.86855587381513</v>
      </c>
      <c r="G388" s="16">
        <f t="shared" si="25"/>
        <v>0</v>
      </c>
      <c r="H388" s="16">
        <f t="shared" si="26"/>
        <v>0</v>
      </c>
      <c r="J388" s="16">
        <f>VLOOKUP($C388,'Growth rate'!$B$3:$T$93,7,FALSE)*VLOOKUP($E388,BY_COM_Demand_Drivers!$A$5:$I$100,7,FALSE)</f>
        <v>1213.1142597896919</v>
      </c>
      <c r="K388" s="16">
        <f>VLOOKUP($C388,'Growth rate'!$B$3:$T$93,7,FALSE)*VLOOKUP($E388,BY_COM_Demand_Drivers!$A$5:$I$100,8,FALSE)</f>
        <v>0</v>
      </c>
      <c r="L388" s="16">
        <f>VLOOKUP($C388,'Growth rate'!$B$3:$T$93,7,FALSE)*VLOOKUP($E388,BY_COM_Demand_Drivers!$A$5:$I$100,9,FALSE)</f>
        <v>0</v>
      </c>
      <c r="M388" s="49">
        <f t="shared" si="27"/>
        <v>0.6</v>
      </c>
    </row>
    <row r="389" spans="2:13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 t="shared" ref="F389:F452" si="28">J389*$M389</f>
        <v>739.51445276779634</v>
      </c>
      <c r="G389" s="16">
        <f t="shared" ref="G389:G452" si="29">K389*$M389</f>
        <v>0</v>
      </c>
      <c r="H389" s="16">
        <f t="shared" ref="H389:H452" si="30">L389*$M389</f>
        <v>0</v>
      </c>
      <c r="J389" s="16">
        <f>VLOOKUP($C389,'Growth rate'!$B$3:$T$93,7,FALSE)*VLOOKUP($E389,BY_COM_Demand_Drivers!$A$5:$I$100,7,FALSE)</f>
        <v>1232.5240879463272</v>
      </c>
      <c r="K389" s="16">
        <f>VLOOKUP($C389,'Growth rate'!$B$3:$T$93,7,FALSE)*VLOOKUP($E389,BY_COM_Demand_Drivers!$A$5:$I$100,8,FALSE)</f>
        <v>0</v>
      </c>
      <c r="L389" s="16">
        <f>VLOOKUP($C389,'Growth rate'!$B$3:$T$93,7,FALSE)*VLOOKUP($E389,BY_COM_Demand_Drivers!$A$5:$I$100,9,FALSE)</f>
        <v>0</v>
      </c>
      <c r="M389" s="49">
        <f t="shared" si="27"/>
        <v>0.6</v>
      </c>
    </row>
    <row r="390" spans="2:13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 t="shared" si="28"/>
        <v>751.34668401208091</v>
      </c>
      <c r="G390" s="16">
        <f t="shared" si="29"/>
        <v>0</v>
      </c>
      <c r="H390" s="16">
        <f t="shared" si="30"/>
        <v>0</v>
      </c>
      <c r="J390" s="16">
        <f>VLOOKUP($C390,'Growth rate'!$B$3:$T$93,7,FALSE)*VLOOKUP($E390,BY_COM_Demand_Drivers!$A$5:$I$100,7,FALSE)</f>
        <v>1252.2444733534683</v>
      </c>
      <c r="K390" s="16">
        <f>VLOOKUP($C390,'Growth rate'!$B$3:$T$93,7,FALSE)*VLOOKUP($E390,BY_COM_Demand_Drivers!$A$5:$I$100,8,FALSE)</f>
        <v>0</v>
      </c>
      <c r="L390" s="16">
        <f>VLOOKUP($C390,'Growth rate'!$B$3:$T$93,7,FALSE)*VLOOKUP($E390,BY_COM_Demand_Drivers!$A$5:$I$100,9,FALSE)</f>
        <v>0</v>
      </c>
      <c r="M390" s="49">
        <f t="shared" si="27"/>
        <v>0.6</v>
      </c>
    </row>
    <row r="391" spans="2:13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 t="shared" si="28"/>
        <v>763.36823095627437</v>
      </c>
      <c r="G391" s="16">
        <f t="shared" si="29"/>
        <v>0</v>
      </c>
      <c r="H391" s="16">
        <f t="shared" si="30"/>
        <v>0</v>
      </c>
      <c r="J391" s="16">
        <f>VLOOKUP($C391,'Growth rate'!$B$3:$T$93,7,FALSE)*VLOOKUP($E391,BY_COM_Demand_Drivers!$A$5:$I$100,7,FALSE)</f>
        <v>1272.280384927124</v>
      </c>
      <c r="K391" s="16">
        <f>VLOOKUP($C391,'Growth rate'!$B$3:$T$93,7,FALSE)*VLOOKUP($E391,BY_COM_Demand_Drivers!$A$5:$I$100,8,FALSE)</f>
        <v>0</v>
      </c>
      <c r="L391" s="16">
        <f>VLOOKUP($C391,'Growth rate'!$B$3:$T$93,7,FALSE)*VLOOKUP($E391,BY_COM_Demand_Drivers!$A$5:$I$100,9,FALSE)</f>
        <v>0</v>
      </c>
      <c r="M391" s="49">
        <f t="shared" si="27"/>
        <v>0.6</v>
      </c>
    </row>
    <row r="392" spans="2:13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 t="shared" si="28"/>
        <v>775.58212265157488</v>
      </c>
      <c r="G392" s="16">
        <f t="shared" si="29"/>
        <v>0</v>
      </c>
      <c r="H392" s="16">
        <f t="shared" si="30"/>
        <v>0</v>
      </c>
      <c r="J392" s="16">
        <f>VLOOKUP($C392,'Growth rate'!$B$3:$T$93,7,FALSE)*VLOOKUP($E392,BY_COM_Demand_Drivers!$A$5:$I$100,7,FALSE)</f>
        <v>1292.6368710859581</v>
      </c>
      <c r="K392" s="16">
        <f>VLOOKUP($C392,'Growth rate'!$B$3:$T$93,7,FALSE)*VLOOKUP($E392,BY_COM_Demand_Drivers!$A$5:$I$100,8,FALSE)</f>
        <v>0</v>
      </c>
      <c r="L392" s="16">
        <f>VLOOKUP($C392,'Growth rate'!$B$3:$T$93,7,FALSE)*VLOOKUP($E392,BY_COM_Demand_Drivers!$A$5:$I$100,9,FALSE)</f>
        <v>0</v>
      </c>
      <c r="M392" s="49">
        <f t="shared" si="27"/>
        <v>0.6</v>
      </c>
    </row>
    <row r="393" spans="2:13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 t="shared" si="28"/>
        <v>787.99143661400001</v>
      </c>
      <c r="G393" s="16">
        <f t="shared" si="29"/>
        <v>0</v>
      </c>
      <c r="H393" s="16">
        <f t="shared" si="30"/>
        <v>0</v>
      </c>
      <c r="J393" s="16">
        <f>VLOOKUP($C393,'Growth rate'!$B$3:$T$93,7,FALSE)*VLOOKUP($E393,BY_COM_Demand_Drivers!$A$5:$I$100,7,FALSE)</f>
        <v>1313.3190610233335</v>
      </c>
      <c r="K393" s="16">
        <f>VLOOKUP($C393,'Growth rate'!$B$3:$T$93,7,FALSE)*VLOOKUP($E393,BY_COM_Demand_Drivers!$A$5:$I$100,8,FALSE)</f>
        <v>0</v>
      </c>
      <c r="L393" s="16">
        <f>VLOOKUP($C393,'Growth rate'!$B$3:$T$93,7,FALSE)*VLOOKUP($E393,BY_COM_Demand_Drivers!$A$5:$I$100,9,FALSE)</f>
        <v>0</v>
      </c>
      <c r="M393" s="49">
        <f t="shared" si="27"/>
        <v>0.6</v>
      </c>
    </row>
    <row r="394" spans="2:13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 t="shared" si="28"/>
        <v>800.59929959982412</v>
      </c>
      <c r="G394" s="16">
        <f t="shared" si="29"/>
        <v>0</v>
      </c>
      <c r="H394" s="16">
        <f t="shared" si="30"/>
        <v>0</v>
      </c>
      <c r="J394" s="16">
        <f>VLOOKUP($C394,'Growth rate'!$B$3:$T$93,7,FALSE)*VLOOKUP($E394,BY_COM_Demand_Drivers!$A$5:$I$100,7,FALSE)</f>
        <v>1334.3321659997068</v>
      </c>
      <c r="K394" s="16">
        <f>VLOOKUP($C394,'Growth rate'!$B$3:$T$93,7,FALSE)*VLOOKUP($E394,BY_COM_Demand_Drivers!$A$5:$I$100,8,FALSE)</f>
        <v>0</v>
      </c>
      <c r="L394" s="16">
        <f>VLOOKUP($C394,'Growth rate'!$B$3:$T$93,7,FALSE)*VLOOKUP($E394,BY_COM_Demand_Drivers!$A$5:$I$100,9,FALSE)</f>
        <v>0</v>
      </c>
      <c r="M394" s="49">
        <f t="shared" si="27"/>
        <v>0.6</v>
      </c>
    </row>
    <row r="395" spans="2:13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 t="shared" si="28"/>
        <v>813.40888839342142</v>
      </c>
      <c r="G395" s="16">
        <f t="shared" si="29"/>
        <v>0</v>
      </c>
      <c r="H395" s="16">
        <f t="shared" si="30"/>
        <v>0</v>
      </c>
      <c r="J395" s="16">
        <f>VLOOKUP($C395,'Growth rate'!$B$3:$T$93,7,FALSE)*VLOOKUP($E395,BY_COM_Demand_Drivers!$A$5:$I$100,7,FALSE)</f>
        <v>1355.6814806557024</v>
      </c>
      <c r="K395" s="16">
        <f>VLOOKUP($C395,'Growth rate'!$B$3:$T$93,7,FALSE)*VLOOKUP($E395,BY_COM_Demand_Drivers!$A$5:$I$100,8,FALSE)</f>
        <v>0</v>
      </c>
      <c r="L395" s="16">
        <f>VLOOKUP($C395,'Growth rate'!$B$3:$T$93,7,FALSE)*VLOOKUP($E395,BY_COM_Demand_Drivers!$A$5:$I$100,9,FALSE)</f>
        <v>0</v>
      </c>
      <c r="M395" s="49">
        <f t="shared" si="27"/>
        <v>0.6</v>
      </c>
    </row>
    <row r="396" spans="2:13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 t="shared" si="28"/>
        <v>826.42343060771589</v>
      </c>
      <c r="G396" s="16">
        <f t="shared" si="29"/>
        <v>0</v>
      </c>
      <c r="H396" s="16">
        <f t="shared" si="30"/>
        <v>0</v>
      </c>
      <c r="J396" s="16">
        <f>VLOOKUP($C396,'Growth rate'!$B$3:$T$93,7,FALSE)*VLOOKUP($E396,BY_COM_Demand_Drivers!$A$5:$I$100,7,FALSE)</f>
        <v>1377.3723843461933</v>
      </c>
      <c r="K396" s="16">
        <f>VLOOKUP($C396,'Growth rate'!$B$3:$T$93,7,FALSE)*VLOOKUP($E396,BY_COM_Demand_Drivers!$A$5:$I$100,8,FALSE)</f>
        <v>0</v>
      </c>
      <c r="L396" s="16">
        <f>VLOOKUP($C396,'Growth rate'!$B$3:$T$93,7,FALSE)*VLOOKUP($E396,BY_COM_Demand_Drivers!$A$5:$I$100,9,FALSE)</f>
        <v>0</v>
      </c>
      <c r="M396" s="49">
        <f t="shared" si="27"/>
        <v>0.6</v>
      </c>
    </row>
    <row r="397" spans="2:13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 t="shared" si="28"/>
        <v>839.64620549743961</v>
      </c>
      <c r="G397" s="16">
        <f t="shared" si="29"/>
        <v>0</v>
      </c>
      <c r="H397" s="16">
        <f t="shared" si="30"/>
        <v>0</v>
      </c>
      <c r="J397" s="16">
        <f>VLOOKUP($C397,'Growth rate'!$B$3:$T$93,7,FALSE)*VLOOKUP($E397,BY_COM_Demand_Drivers!$A$5:$I$100,7,FALSE)</f>
        <v>1399.4103424957327</v>
      </c>
      <c r="K397" s="16">
        <f>VLOOKUP($C397,'Growth rate'!$B$3:$T$93,7,FALSE)*VLOOKUP($E397,BY_COM_Demand_Drivers!$A$5:$I$100,8,FALSE)</f>
        <v>0</v>
      </c>
      <c r="L397" s="16">
        <f>VLOOKUP($C397,'Growth rate'!$B$3:$T$93,7,FALSE)*VLOOKUP($E397,BY_COM_Demand_Drivers!$A$5:$I$100,9,FALSE)</f>
        <v>0</v>
      </c>
      <c r="M397" s="49">
        <f t="shared" si="27"/>
        <v>0.6</v>
      </c>
    </row>
    <row r="398" spans="2:13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 t="shared" si="28"/>
        <v>853.08054478539862</v>
      </c>
      <c r="G398" s="16">
        <f t="shared" si="29"/>
        <v>0</v>
      </c>
      <c r="H398" s="16">
        <f t="shared" si="30"/>
        <v>0</v>
      </c>
      <c r="J398" s="16">
        <f>VLOOKUP($C398,'Growth rate'!$B$3:$T$93,7,FALSE)*VLOOKUP($E398,BY_COM_Demand_Drivers!$A$5:$I$100,7,FALSE)</f>
        <v>1421.8009079756644</v>
      </c>
      <c r="K398" s="16">
        <f>VLOOKUP($C398,'Growth rate'!$B$3:$T$93,7,FALSE)*VLOOKUP($E398,BY_COM_Demand_Drivers!$A$5:$I$100,8,FALSE)</f>
        <v>0</v>
      </c>
      <c r="L398" s="16">
        <f>VLOOKUP($C398,'Growth rate'!$B$3:$T$93,7,FALSE)*VLOOKUP($E398,BY_COM_Demand_Drivers!$A$5:$I$100,9,FALSE)</f>
        <v>0</v>
      </c>
      <c r="M398" s="49">
        <f t="shared" si="27"/>
        <v>0.6</v>
      </c>
    </row>
    <row r="399" spans="2:13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 t="shared" si="28"/>
        <v>866.729833501965</v>
      </c>
      <c r="G399" s="16">
        <f t="shared" si="29"/>
        <v>0</v>
      </c>
      <c r="H399" s="16">
        <f t="shared" si="30"/>
        <v>0</v>
      </c>
      <c r="J399" s="16">
        <f>VLOOKUP($C399,'Growth rate'!$B$3:$T$93,7,FALSE)*VLOOKUP($E399,BY_COM_Demand_Drivers!$A$5:$I$100,7,FALSE)</f>
        <v>1444.549722503275</v>
      </c>
      <c r="K399" s="16">
        <f>VLOOKUP($C399,'Growth rate'!$B$3:$T$93,7,FALSE)*VLOOKUP($E399,BY_COM_Demand_Drivers!$A$5:$I$100,8,FALSE)</f>
        <v>0</v>
      </c>
      <c r="L399" s="16">
        <f>VLOOKUP($C399,'Growth rate'!$B$3:$T$93,7,FALSE)*VLOOKUP($E399,BY_COM_Demand_Drivers!$A$5:$I$100,9,FALSE)</f>
        <v>0</v>
      </c>
      <c r="M399" s="49">
        <f t="shared" si="27"/>
        <v>0.6</v>
      </c>
    </row>
    <row r="400" spans="2:13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 t="shared" si="28"/>
        <v>880.59751083799654</v>
      </c>
      <c r="G400" s="16">
        <f t="shared" si="29"/>
        <v>0</v>
      </c>
      <c r="H400" s="16">
        <f t="shared" si="30"/>
        <v>0</v>
      </c>
      <c r="J400" s="16">
        <f>VLOOKUP($C400,'Growth rate'!$B$3:$T$93,7,FALSE)*VLOOKUP($E400,BY_COM_Demand_Drivers!$A$5:$I$100,7,FALSE)</f>
        <v>1467.6625180633275</v>
      </c>
      <c r="K400" s="16">
        <f>VLOOKUP($C400,'Growth rate'!$B$3:$T$93,7,FALSE)*VLOOKUP($E400,BY_COM_Demand_Drivers!$A$5:$I$100,8,FALSE)</f>
        <v>0</v>
      </c>
      <c r="L400" s="16">
        <f>VLOOKUP($C400,'Growth rate'!$B$3:$T$93,7,FALSE)*VLOOKUP($E400,BY_COM_Demand_Drivers!$A$5:$I$100,9,FALSE)</f>
        <v>0</v>
      </c>
      <c r="M400" s="49">
        <f t="shared" si="27"/>
        <v>0.6</v>
      </c>
    </row>
    <row r="401" spans="2:13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 t="shared" si="28"/>
        <v>894.68707101140456</v>
      </c>
      <c r="G401" s="16">
        <f t="shared" si="29"/>
        <v>0</v>
      </c>
      <c r="H401" s="16">
        <f t="shared" si="30"/>
        <v>0</v>
      </c>
      <c r="J401" s="16">
        <f>VLOOKUP($C401,'Growth rate'!$B$3:$T$93,7,FALSE)*VLOOKUP($E401,BY_COM_Demand_Drivers!$A$5:$I$100,7,FALSE)</f>
        <v>1491.1451183523409</v>
      </c>
      <c r="K401" s="16">
        <f>VLOOKUP($C401,'Growth rate'!$B$3:$T$93,7,FALSE)*VLOOKUP($E401,BY_COM_Demand_Drivers!$A$5:$I$100,8,FALSE)</f>
        <v>0</v>
      </c>
      <c r="L401" s="16">
        <f>VLOOKUP($C401,'Growth rate'!$B$3:$T$93,7,FALSE)*VLOOKUP($E401,BY_COM_Demand_Drivers!$A$5:$I$100,9,FALSE)</f>
        <v>0</v>
      </c>
      <c r="M401" s="49">
        <f t="shared" si="27"/>
        <v>0.6</v>
      </c>
    </row>
    <row r="402" spans="2:13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 t="shared" si="28"/>
        <v>909.00206414758691</v>
      </c>
      <c r="G402" s="16">
        <f t="shared" si="29"/>
        <v>0</v>
      </c>
      <c r="H402" s="16">
        <f t="shared" si="30"/>
        <v>0</v>
      </c>
      <c r="J402" s="16">
        <f>VLOOKUP($C402,'Growth rate'!$B$3:$T$93,7,FALSE)*VLOOKUP($E402,BY_COM_Demand_Drivers!$A$5:$I$100,7,FALSE)</f>
        <v>1515.0034402459783</v>
      </c>
      <c r="K402" s="16">
        <f>VLOOKUP($C402,'Growth rate'!$B$3:$T$93,7,FALSE)*VLOOKUP($E402,BY_COM_Demand_Drivers!$A$5:$I$100,8,FALSE)</f>
        <v>0</v>
      </c>
      <c r="L402" s="16">
        <f>VLOOKUP($C402,'Growth rate'!$B$3:$T$93,7,FALSE)*VLOOKUP($E402,BY_COM_Demand_Drivers!$A$5:$I$100,9,FALSE)</f>
        <v>0</v>
      </c>
      <c r="M402" s="49">
        <f t="shared" si="27"/>
        <v>0.6</v>
      </c>
    </row>
    <row r="403" spans="2:13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 t="shared" si="28"/>
        <v>923.5460971739484</v>
      </c>
      <c r="G403" s="16">
        <f t="shared" si="29"/>
        <v>0</v>
      </c>
      <c r="H403" s="16">
        <f t="shared" si="30"/>
        <v>0</v>
      </c>
      <c r="J403" s="16">
        <f>VLOOKUP($C403,'Growth rate'!$B$3:$T$93,7,FALSE)*VLOOKUP($E403,BY_COM_Demand_Drivers!$A$5:$I$100,7,FALSE)</f>
        <v>1539.2434952899141</v>
      </c>
      <c r="K403" s="16">
        <f>VLOOKUP($C403,'Growth rate'!$B$3:$T$93,7,FALSE)*VLOOKUP($E403,BY_COM_Demand_Drivers!$A$5:$I$100,8,FALSE)</f>
        <v>0</v>
      </c>
      <c r="L403" s="16">
        <f>VLOOKUP($C403,'Growth rate'!$B$3:$T$93,7,FALSE)*VLOOKUP($E403,BY_COM_Demand_Drivers!$A$5:$I$100,9,FALSE)</f>
        <v>0</v>
      </c>
      <c r="M403" s="49">
        <f t="shared" ref="M403:M419" si="31">M321</f>
        <v>0.6</v>
      </c>
    </row>
    <row r="404" spans="2:13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 t="shared" si="28"/>
        <v>938.32283472873155</v>
      </c>
      <c r="G404" s="16">
        <f t="shared" si="29"/>
        <v>0</v>
      </c>
      <c r="H404" s="16">
        <f t="shared" si="30"/>
        <v>0</v>
      </c>
      <c r="J404" s="16">
        <f>VLOOKUP($C404,'Growth rate'!$B$3:$T$93,7,FALSE)*VLOOKUP($E404,BY_COM_Demand_Drivers!$A$5:$I$100,7,FALSE)</f>
        <v>1563.8713912145527</v>
      </c>
      <c r="K404" s="16">
        <f>VLOOKUP($C404,'Growth rate'!$B$3:$T$93,7,FALSE)*VLOOKUP($E404,BY_COM_Demand_Drivers!$A$5:$I$100,8,FALSE)</f>
        <v>0</v>
      </c>
      <c r="L404" s="16">
        <f>VLOOKUP($C404,'Growth rate'!$B$3:$T$93,7,FALSE)*VLOOKUP($E404,BY_COM_Demand_Drivers!$A$5:$I$100,9,FALSE)</f>
        <v>0</v>
      </c>
      <c r="M404" s="49">
        <f t="shared" si="31"/>
        <v>0.6</v>
      </c>
    </row>
    <row r="405" spans="2:13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 t="shared" si="28"/>
        <v>953.33600008439134</v>
      </c>
      <c r="G405" s="16">
        <f t="shared" si="29"/>
        <v>0</v>
      </c>
      <c r="H405" s="16">
        <f t="shared" si="30"/>
        <v>0</v>
      </c>
      <c r="J405" s="16">
        <f>VLOOKUP($C405,'Growth rate'!$B$3:$T$93,7,FALSE)*VLOOKUP($E405,BY_COM_Demand_Drivers!$A$5:$I$100,7,FALSE)</f>
        <v>1588.8933334739856</v>
      </c>
      <c r="K405" s="16">
        <f>VLOOKUP($C405,'Growth rate'!$B$3:$T$93,7,FALSE)*VLOOKUP($E405,BY_COM_Demand_Drivers!$A$5:$I$100,8,FALSE)</f>
        <v>0</v>
      </c>
      <c r="L405" s="16">
        <f>VLOOKUP($C405,'Growth rate'!$B$3:$T$93,7,FALSE)*VLOOKUP($E405,BY_COM_Demand_Drivers!$A$5:$I$100,9,FALSE)</f>
        <v>0</v>
      </c>
      <c r="M405" s="49">
        <f t="shared" si="31"/>
        <v>0.6</v>
      </c>
    </row>
    <row r="406" spans="2:13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 t="shared" si="28"/>
        <v>968.58937608574161</v>
      </c>
      <c r="G406" s="16">
        <f t="shared" si="29"/>
        <v>0</v>
      </c>
      <c r="H406" s="16">
        <f t="shared" si="30"/>
        <v>0</v>
      </c>
      <c r="J406" s="16">
        <f>VLOOKUP($C406,'Growth rate'!$B$3:$T$93,7,FALSE)*VLOOKUP($E406,BY_COM_Demand_Drivers!$A$5:$I$100,7,FALSE)</f>
        <v>1614.3156268095695</v>
      </c>
      <c r="K406" s="16">
        <f>VLOOKUP($C406,'Growth rate'!$B$3:$T$93,7,FALSE)*VLOOKUP($E406,BY_COM_Demand_Drivers!$A$5:$I$100,8,FALSE)</f>
        <v>0</v>
      </c>
      <c r="L406" s="16">
        <f>VLOOKUP($C406,'Growth rate'!$B$3:$T$93,7,FALSE)*VLOOKUP($E406,BY_COM_Demand_Drivers!$A$5:$I$100,9,FALSE)</f>
        <v>0</v>
      </c>
      <c r="M406" s="49">
        <f t="shared" si="31"/>
        <v>0.6</v>
      </c>
    </row>
    <row r="407" spans="2:13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 t="shared" si="28"/>
        <v>984.08680610311353</v>
      </c>
      <c r="G407" s="16">
        <f t="shared" si="29"/>
        <v>0</v>
      </c>
      <c r="H407" s="16">
        <f t="shared" si="30"/>
        <v>0</v>
      </c>
      <c r="J407" s="16">
        <f>VLOOKUP($C407,'Growth rate'!$B$3:$T$93,7,FALSE)*VLOOKUP($E407,BY_COM_Demand_Drivers!$A$5:$I$100,7,FALSE)</f>
        <v>1640.1446768385226</v>
      </c>
      <c r="K407" s="16">
        <f>VLOOKUP($C407,'Growth rate'!$B$3:$T$93,7,FALSE)*VLOOKUP($E407,BY_COM_Demand_Drivers!$A$5:$I$100,8,FALSE)</f>
        <v>0</v>
      </c>
      <c r="L407" s="16">
        <f>VLOOKUP($C407,'Growth rate'!$B$3:$T$93,7,FALSE)*VLOOKUP($E407,BY_COM_Demand_Drivers!$A$5:$I$100,9,FALSE)</f>
        <v>0</v>
      </c>
      <c r="M407" s="49">
        <f t="shared" si="31"/>
        <v>0.6</v>
      </c>
    </row>
    <row r="408" spans="2:13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 t="shared" si="28"/>
        <v>999.83219500076348</v>
      </c>
      <c r="G408" s="16">
        <f t="shared" si="29"/>
        <v>0</v>
      </c>
      <c r="H408" s="16">
        <f t="shared" si="30"/>
        <v>0</v>
      </c>
      <c r="J408" s="16">
        <f>VLOOKUP($C408,'Growth rate'!$B$3:$T$93,7,FALSE)*VLOOKUP($E408,BY_COM_Demand_Drivers!$A$5:$I$100,7,FALSE)</f>
        <v>1666.3869916679391</v>
      </c>
      <c r="K408" s="16">
        <f>VLOOKUP($C408,'Growth rate'!$B$3:$T$93,7,FALSE)*VLOOKUP($E408,BY_COM_Demand_Drivers!$A$5:$I$100,8,FALSE)</f>
        <v>0</v>
      </c>
      <c r="L408" s="16">
        <f>VLOOKUP($C408,'Growth rate'!$B$3:$T$93,7,FALSE)*VLOOKUP($E408,BY_COM_Demand_Drivers!$A$5:$I$100,9,FALSE)</f>
        <v>0</v>
      </c>
      <c r="M408" s="49">
        <f t="shared" si="31"/>
        <v>0.6</v>
      </c>
    </row>
    <row r="409" spans="2:13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 t="shared" si="28"/>
        <v>1015.8295101207757</v>
      </c>
      <c r="G409" s="16">
        <f t="shared" si="29"/>
        <v>0</v>
      </c>
      <c r="H409" s="16">
        <f t="shared" si="30"/>
        <v>0</v>
      </c>
      <c r="J409" s="16">
        <f>VLOOKUP($C409,'Growth rate'!$B$3:$T$93,7,FALSE)*VLOOKUP($E409,BY_COM_Demand_Drivers!$A$5:$I$100,7,FALSE)</f>
        <v>1693.0491835346263</v>
      </c>
      <c r="K409" s="16">
        <f>VLOOKUP($C409,'Growth rate'!$B$3:$T$93,7,FALSE)*VLOOKUP($E409,BY_COM_Demand_Drivers!$A$5:$I$100,8,FALSE)</f>
        <v>0</v>
      </c>
      <c r="L409" s="16">
        <f>VLOOKUP($C409,'Growth rate'!$B$3:$T$93,7,FALSE)*VLOOKUP($E409,BY_COM_Demand_Drivers!$A$5:$I$100,9,FALSE)</f>
        <v>0</v>
      </c>
      <c r="M409" s="49">
        <f t="shared" si="31"/>
        <v>0.6</v>
      </c>
    </row>
    <row r="410" spans="2:13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 t="shared" si="28"/>
        <v>1032.0827822827082</v>
      </c>
      <c r="G410" s="16">
        <f t="shared" si="29"/>
        <v>0</v>
      </c>
      <c r="H410" s="16">
        <f t="shared" si="30"/>
        <v>0</v>
      </c>
      <c r="J410" s="16">
        <f>VLOOKUP($C410,'Growth rate'!$B$3:$T$93,7,FALSE)*VLOOKUP($E410,BY_COM_Demand_Drivers!$A$5:$I$100,7,FALSE)</f>
        <v>1720.1379704711803</v>
      </c>
      <c r="K410" s="16">
        <f>VLOOKUP($C410,'Growth rate'!$B$3:$T$93,7,FALSE)*VLOOKUP($E410,BY_COM_Demand_Drivers!$A$5:$I$100,8,FALSE)</f>
        <v>0</v>
      </c>
      <c r="L410" s="16">
        <f>VLOOKUP($C410,'Growth rate'!$B$3:$T$93,7,FALSE)*VLOOKUP($E410,BY_COM_Demand_Drivers!$A$5:$I$100,9,FALSE)</f>
        <v>0</v>
      </c>
      <c r="M410" s="49">
        <f t="shared" si="31"/>
        <v>0.6</v>
      </c>
    </row>
    <row r="411" spans="2:13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 t="shared" si="28"/>
        <v>1048.5961067992314</v>
      </c>
      <c r="G411" s="16">
        <f t="shared" si="29"/>
        <v>0</v>
      </c>
      <c r="H411" s="16">
        <f t="shared" si="30"/>
        <v>0</v>
      </c>
      <c r="J411" s="16">
        <f>VLOOKUP($C411,'Growth rate'!$B$3:$T$93,7,FALSE)*VLOOKUP($E411,BY_COM_Demand_Drivers!$A$5:$I$100,7,FALSE)</f>
        <v>1747.6601779987191</v>
      </c>
      <c r="K411" s="16">
        <f>VLOOKUP($C411,'Growth rate'!$B$3:$T$93,7,FALSE)*VLOOKUP($E411,BY_COM_Demand_Drivers!$A$5:$I$100,8,FALSE)</f>
        <v>0</v>
      </c>
      <c r="L411" s="16">
        <f>VLOOKUP($C411,'Growth rate'!$B$3:$T$93,7,FALSE)*VLOOKUP($E411,BY_COM_Demand_Drivers!$A$5:$I$100,9,FALSE)</f>
        <v>0</v>
      </c>
      <c r="M411" s="49">
        <f t="shared" si="31"/>
        <v>0.6</v>
      </c>
    </row>
    <row r="412" spans="2:13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 t="shared" si="28"/>
        <v>1065.3736445080192</v>
      </c>
      <c r="G412" s="16">
        <f t="shared" si="29"/>
        <v>0</v>
      </c>
      <c r="H412" s="16">
        <f t="shared" si="30"/>
        <v>0</v>
      </c>
      <c r="J412" s="16">
        <f>VLOOKUP($C412,'Growth rate'!$B$3:$T$93,7,FALSE)*VLOOKUP($E412,BY_COM_Demand_Drivers!$A$5:$I$100,7,FALSE)</f>
        <v>1775.6227408466987</v>
      </c>
      <c r="K412" s="16">
        <f>VLOOKUP($C412,'Growth rate'!$B$3:$T$93,7,FALSE)*VLOOKUP($E412,BY_COM_Demand_Drivers!$A$5:$I$100,8,FALSE)</f>
        <v>0</v>
      </c>
      <c r="L412" s="16">
        <f>VLOOKUP($C412,'Growth rate'!$B$3:$T$93,7,FALSE)*VLOOKUP($E412,BY_COM_Demand_Drivers!$A$5:$I$100,9,FALSE)</f>
        <v>0</v>
      </c>
      <c r="M412" s="49">
        <f t="shared" si="31"/>
        <v>0.6</v>
      </c>
    </row>
    <row r="413" spans="2:13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 t="shared" si="28"/>
        <v>1082.4196228201477</v>
      </c>
      <c r="G413" s="16">
        <f t="shared" si="29"/>
        <v>0</v>
      </c>
      <c r="H413" s="16">
        <f t="shared" si="30"/>
        <v>0</v>
      </c>
      <c r="J413" s="16">
        <f>VLOOKUP($C413,'Growth rate'!$B$3:$T$93,7,FALSE)*VLOOKUP($E413,BY_COM_Demand_Drivers!$A$5:$I$100,7,FALSE)</f>
        <v>1804.0327047002461</v>
      </c>
      <c r="K413" s="16">
        <f>VLOOKUP($C413,'Growth rate'!$B$3:$T$93,7,FALSE)*VLOOKUP($E413,BY_COM_Demand_Drivers!$A$5:$I$100,8,FALSE)</f>
        <v>0</v>
      </c>
      <c r="L413" s="16">
        <f>VLOOKUP($C413,'Growth rate'!$B$3:$T$93,7,FALSE)*VLOOKUP($E413,BY_COM_Demand_Drivers!$A$5:$I$100,9,FALSE)</f>
        <v>0</v>
      </c>
      <c r="M413" s="49">
        <f t="shared" si="31"/>
        <v>0.6</v>
      </c>
    </row>
    <row r="414" spans="2:13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 t="shared" si="28"/>
        <v>410.83199999999999</v>
      </c>
      <c r="G414" s="16">
        <f t="shared" si="29"/>
        <v>0</v>
      </c>
      <c r="H414" s="16">
        <f t="shared" si="30"/>
        <v>0</v>
      </c>
      <c r="J414" s="16">
        <f>VLOOKUP($C414,'Growth rate'!$B$3:$T$93,7,FALSE)*VLOOKUP($E414,BY_COM_Demand_Drivers!$A$5:$I$100,7,FALSE)</f>
        <v>410.83199999999999</v>
      </c>
      <c r="K414" s="16">
        <f>VLOOKUP($C414,'Growth rate'!$B$3:$T$93,7,FALSE)*VLOOKUP($E414,BY_COM_Demand_Drivers!$A$5:$I$100,8,FALSE)</f>
        <v>0</v>
      </c>
      <c r="L414" s="16">
        <f>VLOOKUP($C414,'Growth rate'!$B$3:$T$93,7,FALSE)*VLOOKUP($E414,BY_COM_Demand_Drivers!$A$5:$I$100,9,FALSE)</f>
        <v>0</v>
      </c>
      <c r="M414" s="49">
        <f t="shared" si="31"/>
        <v>1</v>
      </c>
    </row>
    <row r="415" spans="2:13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 t="shared" si="28"/>
        <v>417.61410530788601</v>
      </c>
      <c r="G415" s="16">
        <f t="shared" si="29"/>
        <v>0</v>
      </c>
      <c r="H415" s="16">
        <f t="shared" si="30"/>
        <v>0</v>
      </c>
      <c r="J415" s="16">
        <f>VLOOKUP($C415,'Growth rate'!$B$3:$T$93,7,FALSE)*VLOOKUP($E415,BY_COM_Demand_Drivers!$A$5:$I$100,7,FALSE)</f>
        <v>417.61410530788601</v>
      </c>
      <c r="K415" s="16">
        <f>VLOOKUP($C415,'Growth rate'!$B$3:$T$93,7,FALSE)*VLOOKUP($E415,BY_COM_Demand_Drivers!$A$5:$I$100,8,FALSE)</f>
        <v>0</v>
      </c>
      <c r="L415" s="16">
        <f>VLOOKUP($C415,'Growth rate'!$B$3:$T$93,7,FALSE)*VLOOKUP($E415,BY_COM_Demand_Drivers!$A$5:$I$100,9,FALSE)</f>
        <v>0</v>
      </c>
      <c r="M415" s="49">
        <f t="shared" si="31"/>
        <v>1</v>
      </c>
    </row>
    <row r="416" spans="2:13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 t="shared" si="28"/>
        <v>424.39621061577196</v>
      </c>
      <c r="G416" s="16">
        <f t="shared" si="29"/>
        <v>0</v>
      </c>
      <c r="H416" s="16">
        <f t="shared" si="30"/>
        <v>0</v>
      </c>
      <c r="J416" s="16">
        <f>VLOOKUP($C416,'Growth rate'!$B$3:$T$93,7,FALSE)*VLOOKUP($E416,BY_COM_Demand_Drivers!$A$5:$I$100,7,FALSE)</f>
        <v>424.39621061577196</v>
      </c>
      <c r="K416" s="16">
        <f>VLOOKUP($C416,'Growth rate'!$B$3:$T$93,7,FALSE)*VLOOKUP($E416,BY_COM_Demand_Drivers!$A$5:$I$100,8,FALSE)</f>
        <v>0</v>
      </c>
      <c r="L416" s="16">
        <f>VLOOKUP($C416,'Growth rate'!$B$3:$T$93,7,FALSE)*VLOOKUP($E416,BY_COM_Demand_Drivers!$A$5:$I$100,9,FALSE)</f>
        <v>0</v>
      </c>
      <c r="M416" s="49">
        <f t="shared" si="31"/>
        <v>1</v>
      </c>
    </row>
    <row r="417" spans="2:13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 t="shared" si="28"/>
        <v>431.17831592365798</v>
      </c>
      <c r="G417" s="16">
        <f t="shared" si="29"/>
        <v>0</v>
      </c>
      <c r="H417" s="16">
        <f t="shared" si="30"/>
        <v>0</v>
      </c>
      <c r="J417" s="16">
        <f>VLOOKUP($C417,'Growth rate'!$B$3:$T$93,7,FALSE)*VLOOKUP($E417,BY_COM_Demand_Drivers!$A$5:$I$100,7,FALSE)</f>
        <v>431.17831592365798</v>
      </c>
      <c r="K417" s="16">
        <f>VLOOKUP($C417,'Growth rate'!$B$3:$T$93,7,FALSE)*VLOOKUP($E417,BY_COM_Demand_Drivers!$A$5:$I$100,8,FALSE)</f>
        <v>0</v>
      </c>
      <c r="L417" s="16">
        <f>VLOOKUP($C417,'Growth rate'!$B$3:$T$93,7,FALSE)*VLOOKUP($E417,BY_COM_Demand_Drivers!$A$5:$I$100,9,FALSE)</f>
        <v>0</v>
      </c>
      <c r="M417" s="49">
        <f t="shared" si="31"/>
        <v>1</v>
      </c>
    </row>
    <row r="418" spans="2:13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 t="shared" si="28"/>
        <v>437.96042123154399</v>
      </c>
      <c r="G418" s="16">
        <f t="shared" si="29"/>
        <v>0</v>
      </c>
      <c r="H418" s="16">
        <f t="shared" si="30"/>
        <v>0</v>
      </c>
      <c r="J418" s="16">
        <f>VLOOKUP($C418,'Growth rate'!$B$3:$T$93,7,FALSE)*VLOOKUP($E418,BY_COM_Demand_Drivers!$A$5:$I$100,7,FALSE)</f>
        <v>437.96042123154399</v>
      </c>
      <c r="K418" s="16">
        <f>VLOOKUP($C418,'Growth rate'!$B$3:$T$93,7,FALSE)*VLOOKUP($E418,BY_COM_Demand_Drivers!$A$5:$I$100,8,FALSE)</f>
        <v>0</v>
      </c>
      <c r="L418" s="16">
        <f>VLOOKUP($C418,'Growth rate'!$B$3:$T$93,7,FALSE)*VLOOKUP($E418,BY_COM_Demand_Drivers!$A$5:$I$100,9,FALSE)</f>
        <v>0</v>
      </c>
      <c r="M418" s="49">
        <f t="shared" si="31"/>
        <v>1</v>
      </c>
    </row>
    <row r="419" spans="2:13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 t="shared" si="28"/>
        <v>444.74252653943</v>
      </c>
      <c r="G419" s="16">
        <f t="shared" si="29"/>
        <v>0</v>
      </c>
      <c r="H419" s="16">
        <f t="shared" si="30"/>
        <v>0</v>
      </c>
      <c r="J419" s="16">
        <f>VLOOKUP($C419,'Growth rate'!$B$3:$T$93,7,FALSE)*VLOOKUP($E419,BY_COM_Demand_Drivers!$A$5:$I$100,7,FALSE)</f>
        <v>444.74252653943</v>
      </c>
      <c r="K419" s="16">
        <f>VLOOKUP($C419,'Growth rate'!$B$3:$T$93,7,FALSE)*VLOOKUP($E419,BY_COM_Demand_Drivers!$A$5:$I$100,8,FALSE)</f>
        <v>0</v>
      </c>
      <c r="L419" s="16">
        <f>VLOOKUP($C419,'Growth rate'!$B$3:$T$93,7,FALSE)*VLOOKUP($E419,BY_COM_Demand_Drivers!$A$5:$I$100,9,FALSE)</f>
        <v>0</v>
      </c>
      <c r="M419" s="49">
        <f t="shared" si="31"/>
        <v>1</v>
      </c>
    </row>
    <row r="420" spans="2:13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 t="shared" si="28"/>
        <v>406.37216866258433</v>
      </c>
      <c r="G420" s="16">
        <f t="shared" si="29"/>
        <v>0</v>
      </c>
      <c r="H420" s="16">
        <f t="shared" si="30"/>
        <v>0</v>
      </c>
      <c r="J420" s="16">
        <f>VLOOKUP($C420,'Growth rate'!$B$3:$T$93,7,FALSE)*VLOOKUP($E420,BY_COM_Demand_Drivers!$A$5:$I$100,7,FALSE)</f>
        <v>451.5246318473159</v>
      </c>
      <c r="K420" s="16">
        <f>VLOOKUP($C420,'Growth rate'!$B$3:$T$93,7,FALSE)*VLOOKUP($E420,BY_COM_Demand_Drivers!$A$5:$I$100,8,FALSE)</f>
        <v>0</v>
      </c>
      <c r="L420" s="16">
        <f>VLOOKUP($C420,'Growth rate'!$B$3:$T$93,7,FALSE)*VLOOKUP($E420,BY_COM_Demand_Drivers!$A$5:$I$100,9,FALSE)</f>
        <v>0</v>
      </c>
      <c r="M420" s="49">
        <f>M338</f>
        <v>0.9</v>
      </c>
    </row>
    <row r="421" spans="2:13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 t="shared" si="28"/>
        <v>407.89299606812978</v>
      </c>
      <c r="G421" s="16">
        <f t="shared" si="29"/>
        <v>0</v>
      </c>
      <c r="H421" s="16">
        <f t="shared" si="30"/>
        <v>0</v>
      </c>
      <c r="J421" s="16">
        <f>VLOOKUP($C421,'Growth rate'!$B$3:$T$93,7,FALSE)*VLOOKUP($E421,BY_COM_Demand_Drivers!$A$5:$I$100,7,FALSE)</f>
        <v>458.30673715520197</v>
      </c>
      <c r="K421" s="16">
        <f>VLOOKUP($C421,'Growth rate'!$B$3:$T$93,7,FALSE)*VLOOKUP($E421,BY_COM_Demand_Drivers!$A$5:$I$100,8,FALSE)</f>
        <v>0</v>
      </c>
      <c r="L421" s="16">
        <f>VLOOKUP($C421,'Growth rate'!$B$3:$T$93,7,FALSE)*VLOOKUP($E421,BY_COM_Demand_Drivers!$A$5:$I$100,9,FALSE)</f>
        <v>0</v>
      </c>
      <c r="M421" s="49">
        <f t="shared" ref="M421:M484" si="32">M339</f>
        <v>0.89</v>
      </c>
    </row>
    <row r="422" spans="2:13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 t="shared" si="28"/>
        <v>409.27818136751745</v>
      </c>
      <c r="G422" s="16">
        <f t="shared" si="29"/>
        <v>0</v>
      </c>
      <c r="H422" s="16">
        <f t="shared" si="30"/>
        <v>0</v>
      </c>
      <c r="J422" s="16">
        <f>VLOOKUP($C422,'Growth rate'!$B$3:$T$93,7,FALSE)*VLOOKUP($E422,BY_COM_Demand_Drivers!$A$5:$I$100,7,FALSE)</f>
        <v>465.08884246308799</v>
      </c>
      <c r="K422" s="16">
        <f>VLOOKUP($C422,'Growth rate'!$B$3:$T$93,7,FALSE)*VLOOKUP($E422,BY_COM_Demand_Drivers!$A$5:$I$100,8,FALSE)</f>
        <v>0</v>
      </c>
      <c r="L422" s="16">
        <f>VLOOKUP($C422,'Growth rate'!$B$3:$T$93,7,FALSE)*VLOOKUP($E422,BY_COM_Demand_Drivers!$A$5:$I$100,9,FALSE)</f>
        <v>0</v>
      </c>
      <c r="M422" s="49">
        <f t="shared" si="32"/>
        <v>0.88</v>
      </c>
    </row>
    <row r="423" spans="2:13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 t="shared" si="28"/>
        <v>410.5277245607474</v>
      </c>
      <c r="G423" s="16">
        <f t="shared" si="29"/>
        <v>0</v>
      </c>
      <c r="H423" s="16">
        <f t="shared" si="30"/>
        <v>0</v>
      </c>
      <c r="J423" s="16">
        <f>VLOOKUP($C423,'Growth rate'!$B$3:$T$93,7,FALSE)*VLOOKUP($E423,BY_COM_Demand_Drivers!$A$5:$I$100,7,FALSE)</f>
        <v>471.870947770974</v>
      </c>
      <c r="K423" s="16">
        <f>VLOOKUP($C423,'Growth rate'!$B$3:$T$93,7,FALSE)*VLOOKUP($E423,BY_COM_Demand_Drivers!$A$5:$I$100,8,FALSE)</f>
        <v>0</v>
      </c>
      <c r="L423" s="16">
        <f>VLOOKUP($C423,'Growth rate'!$B$3:$T$93,7,FALSE)*VLOOKUP($E423,BY_COM_Demand_Drivers!$A$5:$I$100,9,FALSE)</f>
        <v>0</v>
      </c>
      <c r="M423" s="49">
        <f t="shared" si="32"/>
        <v>0.87</v>
      </c>
    </row>
    <row r="424" spans="2:13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 t="shared" si="28"/>
        <v>411.64162564781952</v>
      </c>
      <c r="G424" s="16">
        <f t="shared" si="29"/>
        <v>0</v>
      </c>
      <c r="H424" s="16">
        <f t="shared" si="30"/>
        <v>0</v>
      </c>
      <c r="J424" s="16">
        <f>VLOOKUP($C424,'Growth rate'!$B$3:$T$93,7,FALSE)*VLOOKUP($E424,BY_COM_Demand_Drivers!$A$5:$I$100,7,FALSE)</f>
        <v>478.6530530788599</v>
      </c>
      <c r="K424" s="16">
        <f>VLOOKUP($C424,'Growth rate'!$B$3:$T$93,7,FALSE)*VLOOKUP($E424,BY_COM_Demand_Drivers!$A$5:$I$100,8,FALSE)</f>
        <v>0</v>
      </c>
      <c r="L424" s="16">
        <f>VLOOKUP($C424,'Growth rate'!$B$3:$T$93,7,FALSE)*VLOOKUP($E424,BY_COM_Demand_Drivers!$A$5:$I$100,9,FALSE)</f>
        <v>0</v>
      </c>
      <c r="M424" s="49">
        <f t="shared" si="32"/>
        <v>0.86</v>
      </c>
    </row>
    <row r="425" spans="2:13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 t="shared" si="28"/>
        <v>412.61988462873404</v>
      </c>
      <c r="G425" s="16">
        <f t="shared" si="29"/>
        <v>0</v>
      </c>
      <c r="H425" s="16">
        <f t="shared" si="30"/>
        <v>0</v>
      </c>
      <c r="J425" s="16">
        <f>VLOOKUP($C425,'Growth rate'!$B$3:$T$93,7,FALSE)*VLOOKUP($E425,BY_COM_Demand_Drivers!$A$5:$I$100,7,FALSE)</f>
        <v>485.43515838674591</v>
      </c>
      <c r="K425" s="16">
        <f>VLOOKUP($C425,'Growth rate'!$B$3:$T$93,7,FALSE)*VLOOKUP($E425,BY_COM_Demand_Drivers!$A$5:$I$100,8,FALSE)</f>
        <v>0</v>
      </c>
      <c r="L425" s="16">
        <f>VLOOKUP($C425,'Growth rate'!$B$3:$T$93,7,FALSE)*VLOOKUP($E425,BY_COM_Demand_Drivers!$A$5:$I$100,9,FALSE)</f>
        <v>0</v>
      </c>
      <c r="M425" s="49">
        <f t="shared" si="32"/>
        <v>0.85</v>
      </c>
    </row>
    <row r="426" spans="2:13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 t="shared" si="28"/>
        <v>412.23195834425422</v>
      </c>
      <c r="G426" s="16">
        <f t="shared" si="29"/>
        <v>0</v>
      </c>
      <c r="H426" s="16">
        <f t="shared" si="30"/>
        <v>0</v>
      </c>
      <c r="J426" s="16">
        <f>VLOOKUP($C426,'Growth rate'!$B$3:$T$93,7,FALSE)*VLOOKUP($E426,BY_COM_Demand_Drivers!$A$5:$I$100,7,FALSE)</f>
        <v>492.21726369463192</v>
      </c>
      <c r="K426" s="16">
        <f>VLOOKUP($C426,'Growth rate'!$B$3:$T$93,7,FALSE)*VLOOKUP($E426,BY_COM_Demand_Drivers!$A$5:$I$100,8,FALSE)</f>
        <v>0</v>
      </c>
      <c r="L426" s="16">
        <f>VLOOKUP($C426,'Growth rate'!$B$3:$T$93,7,FALSE)*VLOOKUP($E426,BY_COM_Demand_Drivers!$A$5:$I$100,9,FALSE)</f>
        <v>0</v>
      </c>
      <c r="M426" s="49">
        <f t="shared" si="32"/>
        <v>0.83750000000000002</v>
      </c>
    </row>
    <row r="427" spans="2:13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 t="shared" si="28"/>
        <v>411.6744794270773</v>
      </c>
      <c r="G427" s="16">
        <f t="shared" si="29"/>
        <v>0</v>
      </c>
      <c r="H427" s="16">
        <f t="shared" si="30"/>
        <v>0</v>
      </c>
      <c r="J427" s="16">
        <f>VLOOKUP($C427,'Growth rate'!$B$3:$T$93,7,FALSE)*VLOOKUP($E427,BY_COM_Demand_Drivers!$A$5:$I$100,7,FALSE)</f>
        <v>498.99936900251799</v>
      </c>
      <c r="K427" s="16">
        <f>VLOOKUP($C427,'Growth rate'!$B$3:$T$93,7,FALSE)*VLOOKUP($E427,BY_COM_Demand_Drivers!$A$5:$I$100,8,FALSE)</f>
        <v>0</v>
      </c>
      <c r="L427" s="16">
        <f>VLOOKUP($C427,'Growth rate'!$B$3:$T$93,7,FALSE)*VLOOKUP($E427,BY_COM_Demand_Drivers!$A$5:$I$100,9,FALSE)</f>
        <v>0</v>
      </c>
      <c r="M427" s="49">
        <f t="shared" si="32"/>
        <v>0.82499999999999996</v>
      </c>
    </row>
    <row r="428" spans="2:13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 t="shared" si="28"/>
        <v>410.94744787720316</v>
      </c>
      <c r="G428" s="16">
        <f t="shared" si="29"/>
        <v>0</v>
      </c>
      <c r="H428" s="16">
        <f t="shared" si="30"/>
        <v>0</v>
      </c>
      <c r="J428" s="16">
        <f>VLOOKUP($C428,'Growth rate'!$B$3:$T$93,7,FALSE)*VLOOKUP($E428,BY_COM_Demand_Drivers!$A$5:$I$100,7,FALSE)</f>
        <v>505.78147431040389</v>
      </c>
      <c r="K428" s="16">
        <f>VLOOKUP($C428,'Growth rate'!$B$3:$T$93,7,FALSE)*VLOOKUP($E428,BY_COM_Demand_Drivers!$A$5:$I$100,8,FALSE)</f>
        <v>0</v>
      </c>
      <c r="L428" s="16">
        <f>VLOOKUP($C428,'Growth rate'!$B$3:$T$93,7,FALSE)*VLOOKUP($E428,BY_COM_Demand_Drivers!$A$5:$I$100,9,FALSE)</f>
        <v>0</v>
      </c>
      <c r="M428" s="49">
        <f t="shared" si="32"/>
        <v>0.8125</v>
      </c>
    </row>
    <row r="429" spans="2:13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 t="shared" si="28"/>
        <v>410.05086369463191</v>
      </c>
      <c r="G429" s="16">
        <f t="shared" si="29"/>
        <v>0</v>
      </c>
      <c r="H429" s="16">
        <f t="shared" si="30"/>
        <v>0</v>
      </c>
      <c r="J429" s="16">
        <f>VLOOKUP($C429,'Growth rate'!$B$3:$T$93,7,FALSE)*VLOOKUP($E429,BY_COM_Demand_Drivers!$A$5:$I$100,7,FALSE)</f>
        <v>512.56357961828996</v>
      </c>
      <c r="K429" s="16">
        <f>VLOOKUP($C429,'Growth rate'!$B$3:$T$93,7,FALSE)*VLOOKUP($E429,BY_COM_Demand_Drivers!$A$5:$I$100,8,FALSE)</f>
        <v>0</v>
      </c>
      <c r="L429" s="16">
        <f>VLOOKUP($C429,'Growth rate'!$B$3:$T$93,7,FALSE)*VLOOKUP($E429,BY_COM_Demand_Drivers!$A$5:$I$100,9,FALSE)</f>
        <v>0</v>
      </c>
      <c r="M429" s="49">
        <f t="shared" si="32"/>
        <v>0.79999999999999993</v>
      </c>
    </row>
    <row r="430" spans="2:13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 t="shared" si="28"/>
        <v>408.98472687936356</v>
      </c>
      <c r="G430" s="16">
        <f t="shared" si="29"/>
        <v>0</v>
      </c>
      <c r="H430" s="16">
        <f t="shared" si="30"/>
        <v>0</v>
      </c>
      <c r="J430" s="16">
        <f>VLOOKUP($C430,'Growth rate'!$B$3:$T$93,7,FALSE)*VLOOKUP($E430,BY_COM_Demand_Drivers!$A$5:$I$100,7,FALSE)</f>
        <v>519.34568492617598</v>
      </c>
      <c r="K430" s="16">
        <f>VLOOKUP($C430,'Growth rate'!$B$3:$T$93,7,FALSE)*VLOOKUP($E430,BY_COM_Demand_Drivers!$A$5:$I$100,8,FALSE)</f>
        <v>0</v>
      </c>
      <c r="L430" s="16">
        <f>VLOOKUP($C430,'Growth rate'!$B$3:$T$93,7,FALSE)*VLOOKUP($E430,BY_COM_Demand_Drivers!$A$5:$I$100,9,FALSE)</f>
        <v>0</v>
      </c>
      <c r="M430" s="49">
        <f t="shared" si="32"/>
        <v>0.78749999999999998</v>
      </c>
    </row>
    <row r="431" spans="2:13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 t="shared" si="28"/>
        <v>407.74903743139788</v>
      </c>
      <c r="G431" s="16">
        <f t="shared" si="29"/>
        <v>0</v>
      </c>
      <c r="H431" s="16">
        <f t="shared" si="30"/>
        <v>0</v>
      </c>
      <c r="J431" s="16">
        <f>VLOOKUP($C431,'Growth rate'!$B$3:$T$93,7,FALSE)*VLOOKUP($E431,BY_COM_Demand_Drivers!$A$5:$I$100,7,FALSE)</f>
        <v>526.12779023406188</v>
      </c>
      <c r="K431" s="16">
        <f>VLOOKUP($C431,'Growth rate'!$B$3:$T$93,7,FALSE)*VLOOKUP($E431,BY_COM_Demand_Drivers!$A$5:$I$100,8,FALSE)</f>
        <v>0</v>
      </c>
      <c r="L431" s="16">
        <f>VLOOKUP($C431,'Growth rate'!$B$3:$T$93,7,FALSE)*VLOOKUP($E431,BY_COM_Demand_Drivers!$A$5:$I$100,9,FALSE)</f>
        <v>0</v>
      </c>
      <c r="M431" s="49">
        <f t="shared" si="32"/>
        <v>0.77499999999999991</v>
      </c>
    </row>
    <row r="432" spans="2:13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 t="shared" si="28"/>
        <v>406.34379535073526</v>
      </c>
      <c r="G432" s="16">
        <f t="shared" si="29"/>
        <v>0</v>
      </c>
      <c r="H432" s="16">
        <f t="shared" si="30"/>
        <v>0</v>
      </c>
      <c r="J432" s="16">
        <f>VLOOKUP($C432,'Growth rate'!$B$3:$T$93,7,FALSE)*VLOOKUP($E432,BY_COM_Demand_Drivers!$A$5:$I$100,7,FALSE)</f>
        <v>532.90989554194789</v>
      </c>
      <c r="K432" s="16">
        <f>VLOOKUP($C432,'Growth rate'!$B$3:$T$93,7,FALSE)*VLOOKUP($E432,BY_COM_Demand_Drivers!$A$5:$I$100,8,FALSE)</f>
        <v>0</v>
      </c>
      <c r="L432" s="16">
        <f>VLOOKUP($C432,'Growth rate'!$B$3:$T$93,7,FALSE)*VLOOKUP($E432,BY_COM_Demand_Drivers!$A$5:$I$100,9,FALSE)</f>
        <v>0</v>
      </c>
      <c r="M432" s="49">
        <f t="shared" si="32"/>
        <v>0.76249999999999996</v>
      </c>
    </row>
    <row r="433" spans="2:13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 t="shared" si="28"/>
        <v>404.76900063737543</v>
      </c>
      <c r="G433" s="16">
        <f t="shared" si="29"/>
        <v>0</v>
      </c>
      <c r="H433" s="16">
        <f t="shared" si="30"/>
        <v>0</v>
      </c>
      <c r="J433" s="16">
        <f>VLOOKUP($C433,'Growth rate'!$B$3:$T$93,7,FALSE)*VLOOKUP($E433,BY_COM_Demand_Drivers!$A$5:$I$100,7,FALSE)</f>
        <v>539.6920008498339</v>
      </c>
      <c r="K433" s="16">
        <f>VLOOKUP($C433,'Growth rate'!$B$3:$T$93,7,FALSE)*VLOOKUP($E433,BY_COM_Demand_Drivers!$A$5:$I$100,8,FALSE)</f>
        <v>0</v>
      </c>
      <c r="L433" s="16">
        <f>VLOOKUP($C433,'Growth rate'!$B$3:$T$93,7,FALSE)*VLOOKUP($E433,BY_COM_Demand_Drivers!$A$5:$I$100,9,FALSE)</f>
        <v>0</v>
      </c>
      <c r="M433" s="49">
        <f t="shared" si="32"/>
        <v>0.75</v>
      </c>
    </row>
    <row r="434" spans="2:13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 t="shared" si="28"/>
        <v>403.02465329131843</v>
      </c>
      <c r="G434" s="16">
        <f t="shared" si="29"/>
        <v>0</v>
      </c>
      <c r="H434" s="16">
        <f t="shared" si="30"/>
        <v>0</v>
      </c>
      <c r="J434" s="16">
        <f>VLOOKUP($C434,'Growth rate'!$B$3:$T$93,7,FALSE)*VLOOKUP($E434,BY_COM_Demand_Drivers!$A$5:$I$100,7,FALSE)</f>
        <v>546.47410615771992</v>
      </c>
      <c r="K434" s="16">
        <f>VLOOKUP($C434,'Growth rate'!$B$3:$T$93,7,FALSE)*VLOOKUP($E434,BY_COM_Demand_Drivers!$A$5:$I$100,8,FALSE)</f>
        <v>0</v>
      </c>
      <c r="L434" s="16">
        <f>VLOOKUP($C434,'Growth rate'!$B$3:$T$93,7,FALSE)*VLOOKUP($E434,BY_COM_Demand_Drivers!$A$5:$I$100,9,FALSE)</f>
        <v>0</v>
      </c>
      <c r="M434" s="49">
        <f t="shared" si="32"/>
        <v>0.73749999999999993</v>
      </c>
    </row>
    <row r="435" spans="2:13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 t="shared" si="28"/>
        <v>401.11075331256427</v>
      </c>
      <c r="G435" s="16">
        <f t="shared" si="29"/>
        <v>0</v>
      </c>
      <c r="H435" s="16">
        <f t="shared" si="30"/>
        <v>0</v>
      </c>
      <c r="J435" s="16">
        <f>VLOOKUP($C435,'Growth rate'!$B$3:$T$93,7,FALSE)*VLOOKUP($E435,BY_COM_Demand_Drivers!$A$5:$I$100,7,FALSE)</f>
        <v>553.25621146560593</v>
      </c>
      <c r="K435" s="16">
        <f>VLOOKUP($C435,'Growth rate'!$B$3:$T$93,7,FALSE)*VLOOKUP($E435,BY_COM_Demand_Drivers!$A$5:$I$100,8,FALSE)</f>
        <v>0</v>
      </c>
      <c r="L435" s="16">
        <f>VLOOKUP($C435,'Growth rate'!$B$3:$T$93,7,FALSE)*VLOOKUP($E435,BY_COM_Demand_Drivers!$A$5:$I$100,9,FALSE)</f>
        <v>0</v>
      </c>
      <c r="M435" s="49">
        <f t="shared" si="32"/>
        <v>0.72499999999999998</v>
      </c>
    </row>
    <row r="436" spans="2:13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 t="shared" si="28"/>
        <v>399.02730070111289</v>
      </c>
      <c r="G436" s="16">
        <f t="shared" si="29"/>
        <v>0</v>
      </c>
      <c r="H436" s="16">
        <f t="shared" si="30"/>
        <v>0</v>
      </c>
      <c r="J436" s="16">
        <f>VLOOKUP($C436,'Growth rate'!$B$3:$T$93,7,FALSE)*VLOOKUP($E436,BY_COM_Demand_Drivers!$A$5:$I$100,7,FALSE)</f>
        <v>560.03831677349183</v>
      </c>
      <c r="K436" s="16">
        <f>VLOOKUP($C436,'Growth rate'!$B$3:$T$93,7,FALSE)*VLOOKUP($E436,BY_COM_Demand_Drivers!$A$5:$I$100,8,FALSE)</f>
        <v>0</v>
      </c>
      <c r="L436" s="16">
        <f>VLOOKUP($C436,'Growth rate'!$B$3:$T$93,7,FALSE)*VLOOKUP($E436,BY_COM_Demand_Drivers!$A$5:$I$100,9,FALSE)</f>
        <v>0</v>
      </c>
      <c r="M436" s="49">
        <f t="shared" si="32"/>
        <v>0.71249999999999991</v>
      </c>
    </row>
    <row r="437" spans="2:13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 t="shared" si="28"/>
        <v>396.77429545696447</v>
      </c>
      <c r="G437" s="16">
        <f t="shared" si="29"/>
        <v>0</v>
      </c>
      <c r="H437" s="16">
        <f t="shared" si="30"/>
        <v>0</v>
      </c>
      <c r="J437" s="16">
        <f>VLOOKUP($C437,'Growth rate'!$B$3:$T$93,7,FALSE)*VLOOKUP($E437,BY_COM_Demand_Drivers!$A$5:$I$100,7,FALSE)</f>
        <v>566.82042208137784</v>
      </c>
      <c r="K437" s="16">
        <f>VLOOKUP($C437,'Growth rate'!$B$3:$T$93,7,FALSE)*VLOOKUP($E437,BY_COM_Demand_Drivers!$A$5:$I$100,8,FALSE)</f>
        <v>0</v>
      </c>
      <c r="L437" s="16">
        <f>VLOOKUP($C437,'Growth rate'!$B$3:$T$93,7,FALSE)*VLOOKUP($E437,BY_COM_Demand_Drivers!$A$5:$I$100,9,FALSE)</f>
        <v>0</v>
      </c>
      <c r="M437" s="49">
        <f t="shared" si="32"/>
        <v>0.7</v>
      </c>
    </row>
    <row r="438" spans="2:13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 t="shared" si="28"/>
        <v>394.35173758011888</v>
      </c>
      <c r="G438" s="16">
        <f t="shared" si="29"/>
        <v>0</v>
      </c>
      <c r="H438" s="16">
        <f t="shared" si="30"/>
        <v>0</v>
      </c>
      <c r="J438" s="16">
        <f>VLOOKUP($C438,'Growth rate'!$B$3:$T$93,7,FALSE)*VLOOKUP($E438,BY_COM_Demand_Drivers!$A$5:$I$100,7,FALSE)</f>
        <v>573.60252738926386</v>
      </c>
      <c r="K438" s="16">
        <f>VLOOKUP($C438,'Growth rate'!$B$3:$T$93,7,FALSE)*VLOOKUP($E438,BY_COM_Demand_Drivers!$A$5:$I$100,8,FALSE)</f>
        <v>0</v>
      </c>
      <c r="L438" s="16">
        <f>VLOOKUP($C438,'Growth rate'!$B$3:$T$93,7,FALSE)*VLOOKUP($E438,BY_COM_Demand_Drivers!$A$5:$I$100,9,FALSE)</f>
        <v>0</v>
      </c>
      <c r="M438" s="49">
        <f t="shared" si="32"/>
        <v>0.6875</v>
      </c>
    </row>
    <row r="439" spans="2:13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 t="shared" si="28"/>
        <v>391.75962707057613</v>
      </c>
      <c r="G439" s="16">
        <f t="shared" si="29"/>
        <v>0</v>
      </c>
      <c r="H439" s="16">
        <f t="shared" si="30"/>
        <v>0</v>
      </c>
      <c r="J439" s="16">
        <f>VLOOKUP($C439,'Growth rate'!$B$3:$T$93,7,FALSE)*VLOOKUP($E439,BY_COM_Demand_Drivers!$A$5:$I$100,7,FALSE)</f>
        <v>580.38463269714987</v>
      </c>
      <c r="K439" s="16">
        <f>VLOOKUP($C439,'Growth rate'!$B$3:$T$93,7,FALSE)*VLOOKUP($E439,BY_COM_Demand_Drivers!$A$5:$I$100,8,FALSE)</f>
        <v>0</v>
      </c>
      <c r="L439" s="16">
        <f>VLOOKUP($C439,'Growth rate'!$B$3:$T$93,7,FALSE)*VLOOKUP($E439,BY_COM_Demand_Drivers!$A$5:$I$100,9,FALSE)</f>
        <v>0</v>
      </c>
      <c r="M439" s="49">
        <f t="shared" si="32"/>
        <v>0.67499999999999993</v>
      </c>
    </row>
    <row r="440" spans="2:13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 t="shared" si="28"/>
        <v>388.99796392833628</v>
      </c>
      <c r="G440" s="16">
        <f t="shared" si="29"/>
        <v>0</v>
      </c>
      <c r="H440" s="16">
        <f t="shared" si="30"/>
        <v>0</v>
      </c>
      <c r="J440" s="16">
        <f>VLOOKUP($C440,'Growth rate'!$B$3:$T$93,7,FALSE)*VLOOKUP($E440,BY_COM_Demand_Drivers!$A$5:$I$100,7,FALSE)</f>
        <v>587.16673800503588</v>
      </c>
      <c r="K440" s="16">
        <f>VLOOKUP($C440,'Growth rate'!$B$3:$T$93,7,FALSE)*VLOOKUP($E440,BY_COM_Demand_Drivers!$A$5:$I$100,8,FALSE)</f>
        <v>0</v>
      </c>
      <c r="L440" s="16">
        <f>VLOOKUP($C440,'Growth rate'!$B$3:$T$93,7,FALSE)*VLOOKUP($E440,BY_COM_Demand_Drivers!$A$5:$I$100,9,FALSE)</f>
        <v>0</v>
      </c>
      <c r="M440" s="49">
        <f t="shared" si="32"/>
        <v>0.66249999999999998</v>
      </c>
    </row>
    <row r="441" spans="2:13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 t="shared" si="28"/>
        <v>386.0667481533992</v>
      </c>
      <c r="G441" s="16">
        <f t="shared" si="29"/>
        <v>0</v>
      </c>
      <c r="H441" s="16">
        <f t="shared" si="30"/>
        <v>0</v>
      </c>
      <c r="J441" s="16">
        <f>VLOOKUP($C441,'Growth rate'!$B$3:$T$93,7,FALSE)*VLOOKUP($E441,BY_COM_Demand_Drivers!$A$5:$I$100,7,FALSE)</f>
        <v>593.94884331292189</v>
      </c>
      <c r="K441" s="16">
        <f>VLOOKUP($C441,'Growth rate'!$B$3:$T$93,7,FALSE)*VLOOKUP($E441,BY_COM_Demand_Drivers!$A$5:$I$100,8,FALSE)</f>
        <v>0</v>
      </c>
      <c r="L441" s="16">
        <f>VLOOKUP($C441,'Growth rate'!$B$3:$T$93,7,FALSE)*VLOOKUP($E441,BY_COM_Demand_Drivers!$A$5:$I$100,9,FALSE)</f>
        <v>0</v>
      </c>
      <c r="M441" s="49">
        <f t="shared" si="32"/>
        <v>0.64999999999999991</v>
      </c>
    </row>
    <row r="442" spans="2:13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 t="shared" si="28"/>
        <v>382.96597974576497</v>
      </c>
      <c r="G442" s="16">
        <f t="shared" si="29"/>
        <v>0</v>
      </c>
      <c r="H442" s="16">
        <f t="shared" si="30"/>
        <v>0</v>
      </c>
      <c r="J442" s="16">
        <f>VLOOKUP($C442,'Growth rate'!$B$3:$T$93,7,FALSE)*VLOOKUP($E442,BY_COM_Demand_Drivers!$A$5:$I$100,7,FALSE)</f>
        <v>600.73094862080779</v>
      </c>
      <c r="K442" s="16">
        <f>VLOOKUP($C442,'Growth rate'!$B$3:$T$93,7,FALSE)*VLOOKUP($E442,BY_COM_Demand_Drivers!$A$5:$I$100,8,FALSE)</f>
        <v>0</v>
      </c>
      <c r="L442" s="16">
        <f>VLOOKUP($C442,'Growth rate'!$B$3:$T$93,7,FALSE)*VLOOKUP($E442,BY_COM_Demand_Drivers!$A$5:$I$100,9,FALSE)</f>
        <v>0</v>
      </c>
      <c r="M442" s="49">
        <f t="shared" si="32"/>
        <v>0.63749999999999996</v>
      </c>
    </row>
    <row r="443" spans="2:13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 t="shared" si="28"/>
        <v>379.69565870543363</v>
      </c>
      <c r="G443" s="16">
        <f t="shared" si="29"/>
        <v>0</v>
      </c>
      <c r="H443" s="16">
        <f t="shared" si="30"/>
        <v>0</v>
      </c>
      <c r="J443" s="16">
        <f>VLOOKUP($C443,'Growth rate'!$B$3:$T$93,7,FALSE)*VLOOKUP($E443,BY_COM_Demand_Drivers!$A$5:$I$100,7,FALSE)</f>
        <v>607.51305392869381</v>
      </c>
      <c r="K443" s="16">
        <f>VLOOKUP($C443,'Growth rate'!$B$3:$T$93,7,FALSE)*VLOOKUP($E443,BY_COM_Demand_Drivers!$A$5:$I$100,8,FALSE)</f>
        <v>0</v>
      </c>
      <c r="L443" s="16">
        <f>VLOOKUP($C443,'Growth rate'!$B$3:$T$93,7,FALSE)*VLOOKUP($E443,BY_COM_Demand_Drivers!$A$5:$I$100,9,FALSE)</f>
        <v>0</v>
      </c>
      <c r="M443" s="49">
        <f t="shared" si="32"/>
        <v>0.625</v>
      </c>
    </row>
    <row r="444" spans="2:13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 t="shared" si="28"/>
        <v>376.25578503240507</v>
      </c>
      <c r="G444" s="16">
        <f t="shared" si="29"/>
        <v>0</v>
      </c>
      <c r="H444" s="16">
        <f t="shared" si="30"/>
        <v>0</v>
      </c>
      <c r="J444" s="16">
        <f>VLOOKUP($C444,'Growth rate'!$B$3:$T$93,7,FALSE)*VLOOKUP($E444,BY_COM_Demand_Drivers!$A$5:$I$100,7,FALSE)</f>
        <v>614.29515923657982</v>
      </c>
      <c r="K444" s="16">
        <f>VLOOKUP($C444,'Growth rate'!$B$3:$T$93,7,FALSE)*VLOOKUP($E444,BY_COM_Demand_Drivers!$A$5:$I$100,8,FALSE)</f>
        <v>0</v>
      </c>
      <c r="L444" s="16">
        <f>VLOOKUP($C444,'Growth rate'!$B$3:$T$93,7,FALSE)*VLOOKUP($E444,BY_COM_Demand_Drivers!$A$5:$I$100,9,FALSE)</f>
        <v>0</v>
      </c>
      <c r="M444" s="49">
        <f t="shared" si="32"/>
        <v>0.61249999999999993</v>
      </c>
    </row>
    <row r="445" spans="2:13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 t="shared" si="28"/>
        <v>372.64635872667947</v>
      </c>
      <c r="G445" s="16">
        <f t="shared" si="29"/>
        <v>0</v>
      </c>
      <c r="H445" s="16">
        <f t="shared" si="30"/>
        <v>0</v>
      </c>
      <c r="J445" s="16">
        <f>VLOOKUP($C445,'Growth rate'!$B$3:$T$93,7,FALSE)*VLOOKUP($E445,BY_COM_Demand_Drivers!$A$5:$I$100,7,FALSE)</f>
        <v>621.07726454446583</v>
      </c>
      <c r="K445" s="16">
        <f>VLOOKUP($C445,'Growth rate'!$B$3:$T$93,7,FALSE)*VLOOKUP($E445,BY_COM_Demand_Drivers!$A$5:$I$100,8,FALSE)</f>
        <v>0</v>
      </c>
      <c r="L445" s="16">
        <f>VLOOKUP($C445,'Growth rate'!$B$3:$T$93,7,FALSE)*VLOOKUP($E445,BY_COM_Demand_Drivers!$A$5:$I$100,9,FALSE)</f>
        <v>0</v>
      </c>
      <c r="M445" s="49">
        <f t="shared" si="32"/>
        <v>0.6</v>
      </c>
    </row>
    <row r="446" spans="2:13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 t="shared" si="28"/>
        <v>378.6087004663064</v>
      </c>
      <c r="G446" s="16">
        <f t="shared" si="29"/>
        <v>0</v>
      </c>
      <c r="H446" s="16">
        <f t="shared" si="30"/>
        <v>0</v>
      </c>
      <c r="J446" s="16">
        <f>VLOOKUP($C446,'Growth rate'!$B$3:$T$93,7,FALSE)*VLOOKUP($E446,BY_COM_Demand_Drivers!$A$5:$I$100,7,FALSE)</f>
        <v>631.01450077717732</v>
      </c>
      <c r="K446" s="16">
        <f>VLOOKUP($C446,'Growth rate'!$B$3:$T$93,7,FALSE)*VLOOKUP($E446,BY_COM_Demand_Drivers!$A$5:$I$100,8,FALSE)</f>
        <v>0</v>
      </c>
      <c r="L446" s="16">
        <f>VLOOKUP($C446,'Growth rate'!$B$3:$T$93,7,FALSE)*VLOOKUP($E446,BY_COM_Demand_Drivers!$A$5:$I$100,9,FALSE)</f>
        <v>0</v>
      </c>
      <c r="M446" s="49">
        <f t="shared" si="32"/>
        <v>0.6</v>
      </c>
    </row>
    <row r="447" spans="2:13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 t="shared" si="28"/>
        <v>384.66643967376729</v>
      </c>
      <c r="G447" s="16">
        <f t="shared" si="29"/>
        <v>0</v>
      </c>
      <c r="H447" s="16">
        <f t="shared" si="30"/>
        <v>0</v>
      </c>
      <c r="J447" s="16">
        <f>VLOOKUP($C447,'Growth rate'!$B$3:$T$93,7,FALSE)*VLOOKUP($E447,BY_COM_Demand_Drivers!$A$5:$I$100,7,FALSE)</f>
        <v>641.11073278961214</v>
      </c>
      <c r="K447" s="16">
        <f>VLOOKUP($C447,'Growth rate'!$B$3:$T$93,7,FALSE)*VLOOKUP($E447,BY_COM_Demand_Drivers!$A$5:$I$100,8,FALSE)</f>
        <v>0</v>
      </c>
      <c r="L447" s="16">
        <f>VLOOKUP($C447,'Growth rate'!$B$3:$T$93,7,FALSE)*VLOOKUP($E447,BY_COM_Demand_Drivers!$A$5:$I$100,9,FALSE)</f>
        <v>0</v>
      </c>
      <c r="M447" s="49">
        <f t="shared" si="32"/>
        <v>0.6</v>
      </c>
    </row>
    <row r="448" spans="2:13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 t="shared" si="28"/>
        <v>390.82110270854758</v>
      </c>
      <c r="G448" s="16">
        <f t="shared" si="29"/>
        <v>0</v>
      </c>
      <c r="H448" s="16">
        <f t="shared" si="30"/>
        <v>0</v>
      </c>
      <c r="J448" s="16">
        <f>VLOOKUP($C448,'Growth rate'!$B$3:$T$93,7,FALSE)*VLOOKUP($E448,BY_COM_Demand_Drivers!$A$5:$I$100,7,FALSE)</f>
        <v>651.36850451424596</v>
      </c>
      <c r="K448" s="16">
        <f>VLOOKUP($C448,'Growth rate'!$B$3:$T$93,7,FALSE)*VLOOKUP($E448,BY_COM_Demand_Drivers!$A$5:$I$100,8,FALSE)</f>
        <v>0</v>
      </c>
      <c r="L448" s="16">
        <f>VLOOKUP($C448,'Growth rate'!$B$3:$T$93,7,FALSE)*VLOOKUP($E448,BY_COM_Demand_Drivers!$A$5:$I$100,9,FALSE)</f>
        <v>0</v>
      </c>
      <c r="M448" s="49">
        <f t="shared" si="32"/>
        <v>0.6</v>
      </c>
    </row>
    <row r="449" spans="2:13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 t="shared" si="28"/>
        <v>397.07424035188438</v>
      </c>
      <c r="G449" s="16">
        <f t="shared" si="29"/>
        <v>0</v>
      </c>
      <c r="H449" s="16">
        <f t="shared" si="30"/>
        <v>0</v>
      </c>
      <c r="J449" s="16">
        <f>VLOOKUP($C449,'Growth rate'!$B$3:$T$93,7,FALSE)*VLOOKUP($E449,BY_COM_Demand_Drivers!$A$5:$I$100,7,FALSE)</f>
        <v>661.79040058647399</v>
      </c>
      <c r="K449" s="16">
        <f>VLOOKUP($C449,'Growth rate'!$B$3:$T$93,7,FALSE)*VLOOKUP($E449,BY_COM_Demand_Drivers!$A$5:$I$100,8,FALSE)</f>
        <v>0</v>
      </c>
      <c r="L449" s="16">
        <f>VLOOKUP($C449,'Growth rate'!$B$3:$T$93,7,FALSE)*VLOOKUP($E449,BY_COM_Demand_Drivers!$A$5:$I$100,9,FALSE)</f>
        <v>0</v>
      </c>
      <c r="M449" s="49">
        <f t="shared" si="32"/>
        <v>0.6</v>
      </c>
    </row>
    <row r="450" spans="2:13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 t="shared" si="28"/>
        <v>403.42742819751442</v>
      </c>
      <c r="G450" s="16">
        <f t="shared" si="29"/>
        <v>0</v>
      </c>
      <c r="H450" s="16">
        <f t="shared" si="30"/>
        <v>0</v>
      </c>
      <c r="J450" s="16">
        <f>VLOOKUP($C450,'Growth rate'!$B$3:$T$93,7,FALSE)*VLOOKUP($E450,BY_COM_Demand_Drivers!$A$5:$I$100,7,FALSE)</f>
        <v>672.37904699585738</v>
      </c>
      <c r="K450" s="16">
        <f>VLOOKUP($C450,'Growth rate'!$B$3:$T$93,7,FALSE)*VLOOKUP($E450,BY_COM_Demand_Drivers!$A$5:$I$100,8,FALSE)</f>
        <v>0</v>
      </c>
      <c r="L450" s="16">
        <f>VLOOKUP($C450,'Growth rate'!$B$3:$T$93,7,FALSE)*VLOOKUP($E450,BY_COM_Demand_Drivers!$A$5:$I$100,9,FALSE)</f>
        <v>0</v>
      </c>
      <c r="M450" s="49">
        <f t="shared" si="32"/>
        <v>0.6</v>
      </c>
    </row>
    <row r="451" spans="2:13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 t="shared" si="28"/>
        <v>409.88226704867463</v>
      </c>
      <c r="G451" s="16">
        <f t="shared" si="29"/>
        <v>0</v>
      </c>
      <c r="H451" s="16">
        <f t="shared" si="30"/>
        <v>0</v>
      </c>
      <c r="J451" s="16">
        <f>VLOOKUP($C451,'Growth rate'!$B$3:$T$93,7,FALSE)*VLOOKUP($E451,BY_COM_Demand_Drivers!$A$5:$I$100,7,FALSE)</f>
        <v>683.1371117477911</v>
      </c>
      <c r="K451" s="16">
        <f>VLOOKUP($C451,'Growth rate'!$B$3:$T$93,7,FALSE)*VLOOKUP($E451,BY_COM_Demand_Drivers!$A$5:$I$100,8,FALSE)</f>
        <v>0</v>
      </c>
      <c r="L451" s="16">
        <f>VLOOKUP($C451,'Growth rate'!$B$3:$T$93,7,FALSE)*VLOOKUP($E451,BY_COM_Demand_Drivers!$A$5:$I$100,9,FALSE)</f>
        <v>0</v>
      </c>
      <c r="M451" s="49">
        <f t="shared" si="32"/>
        <v>0.6</v>
      </c>
    </row>
    <row r="452" spans="2:13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 t="shared" si="28"/>
        <v>416.44038332145351</v>
      </c>
      <c r="G452" s="16">
        <f t="shared" si="29"/>
        <v>0</v>
      </c>
      <c r="H452" s="16">
        <f t="shared" si="30"/>
        <v>0</v>
      </c>
      <c r="J452" s="16">
        <f>VLOOKUP($C452,'Growth rate'!$B$3:$T$93,7,FALSE)*VLOOKUP($E452,BY_COM_Demand_Drivers!$A$5:$I$100,7,FALSE)</f>
        <v>694.06730553575585</v>
      </c>
      <c r="K452" s="16">
        <f>VLOOKUP($C452,'Growth rate'!$B$3:$T$93,7,FALSE)*VLOOKUP($E452,BY_COM_Demand_Drivers!$A$5:$I$100,8,FALSE)</f>
        <v>0</v>
      </c>
      <c r="L452" s="16">
        <f>VLOOKUP($C452,'Growth rate'!$B$3:$T$93,7,FALSE)*VLOOKUP($E452,BY_COM_Demand_Drivers!$A$5:$I$100,9,FALSE)</f>
        <v>0</v>
      </c>
      <c r="M452" s="49">
        <f t="shared" si="32"/>
        <v>0.6</v>
      </c>
    </row>
    <row r="453" spans="2:13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 t="shared" ref="F453:F516" si="33">J453*$M453</f>
        <v>423.10342945459678</v>
      </c>
      <c r="G453" s="16">
        <f t="shared" ref="G453:G516" si="34">K453*$M453</f>
        <v>0</v>
      </c>
      <c r="H453" s="16">
        <f t="shared" ref="H453:H516" si="35">L453*$M453</f>
        <v>0</v>
      </c>
      <c r="J453" s="16">
        <f>VLOOKUP($C453,'Growth rate'!$B$3:$T$93,7,FALSE)*VLOOKUP($E453,BY_COM_Demand_Drivers!$A$5:$I$100,7,FALSE)</f>
        <v>705.17238242432802</v>
      </c>
      <c r="K453" s="16">
        <f>VLOOKUP($C453,'Growth rate'!$B$3:$T$93,7,FALSE)*VLOOKUP($E453,BY_COM_Demand_Drivers!$A$5:$I$100,8,FALSE)</f>
        <v>0</v>
      </c>
      <c r="L453" s="16">
        <f>VLOOKUP($C453,'Growth rate'!$B$3:$T$93,7,FALSE)*VLOOKUP($E453,BY_COM_Demand_Drivers!$A$5:$I$100,9,FALSE)</f>
        <v>0</v>
      </c>
      <c r="M453" s="49">
        <f t="shared" si="32"/>
        <v>0.6</v>
      </c>
    </row>
    <row r="454" spans="2:13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 t="shared" si="33"/>
        <v>429.87308432587031</v>
      </c>
      <c r="G454" s="16">
        <f t="shared" si="34"/>
        <v>0</v>
      </c>
      <c r="H454" s="16">
        <f t="shared" si="35"/>
        <v>0</v>
      </c>
      <c r="J454" s="16">
        <f>VLOOKUP($C454,'Growth rate'!$B$3:$T$93,7,FALSE)*VLOOKUP($E454,BY_COM_Demand_Drivers!$A$5:$I$100,7,FALSE)</f>
        <v>716.45514054311718</v>
      </c>
      <c r="K454" s="16">
        <f>VLOOKUP($C454,'Growth rate'!$B$3:$T$93,7,FALSE)*VLOOKUP($E454,BY_COM_Demand_Drivers!$A$5:$I$100,8,FALSE)</f>
        <v>0</v>
      </c>
      <c r="L454" s="16">
        <f>VLOOKUP($C454,'Growth rate'!$B$3:$T$93,7,FALSE)*VLOOKUP($E454,BY_COM_Demand_Drivers!$A$5:$I$100,9,FALSE)</f>
        <v>0</v>
      </c>
      <c r="M454" s="49">
        <f t="shared" si="32"/>
        <v>0.6</v>
      </c>
    </row>
    <row r="455" spans="2:13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 t="shared" si="33"/>
        <v>436.75105367508422</v>
      </c>
      <c r="G455" s="16">
        <f t="shared" si="34"/>
        <v>0</v>
      </c>
      <c r="H455" s="16">
        <f t="shared" si="35"/>
        <v>0</v>
      </c>
      <c r="J455" s="16">
        <f>VLOOKUP($C455,'Growth rate'!$B$3:$T$93,7,FALSE)*VLOOKUP($E455,BY_COM_Demand_Drivers!$A$5:$I$100,7,FALSE)</f>
        <v>727.91842279180707</v>
      </c>
      <c r="K455" s="16">
        <f>VLOOKUP($C455,'Growth rate'!$B$3:$T$93,7,FALSE)*VLOOKUP($E455,BY_COM_Demand_Drivers!$A$5:$I$100,8,FALSE)</f>
        <v>0</v>
      </c>
      <c r="L455" s="16">
        <f>VLOOKUP($C455,'Growth rate'!$B$3:$T$93,7,FALSE)*VLOOKUP($E455,BY_COM_Demand_Drivers!$A$5:$I$100,9,FALSE)</f>
        <v>0</v>
      </c>
      <c r="M455" s="49">
        <f t="shared" si="32"/>
        <v>0.6</v>
      </c>
    </row>
    <row r="456" spans="2:13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 t="shared" si="33"/>
        <v>443.73907053388558</v>
      </c>
      <c r="G456" s="16">
        <f t="shared" si="34"/>
        <v>0</v>
      </c>
      <c r="H456" s="16">
        <f t="shared" si="35"/>
        <v>0</v>
      </c>
      <c r="J456" s="16">
        <f>VLOOKUP($C456,'Growth rate'!$B$3:$T$93,7,FALSE)*VLOOKUP($E456,BY_COM_Demand_Drivers!$A$5:$I$100,7,FALSE)</f>
        <v>739.56511755647603</v>
      </c>
      <c r="K456" s="16">
        <f>VLOOKUP($C456,'Growth rate'!$B$3:$T$93,7,FALSE)*VLOOKUP($E456,BY_COM_Demand_Drivers!$A$5:$I$100,8,FALSE)</f>
        <v>0</v>
      </c>
      <c r="L456" s="16">
        <f>VLOOKUP($C456,'Growth rate'!$B$3:$T$93,7,FALSE)*VLOOKUP($E456,BY_COM_Demand_Drivers!$A$5:$I$100,9,FALSE)</f>
        <v>0</v>
      </c>
      <c r="M456" s="49">
        <f t="shared" si="32"/>
        <v>0.6</v>
      </c>
    </row>
    <row r="457" spans="2:13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 t="shared" si="33"/>
        <v>450.83889566242777</v>
      </c>
      <c r="G457" s="16">
        <f t="shared" si="34"/>
        <v>0</v>
      </c>
      <c r="H457" s="16">
        <f t="shared" si="35"/>
        <v>0</v>
      </c>
      <c r="J457" s="16">
        <f>VLOOKUP($C457,'Growth rate'!$B$3:$T$93,7,FALSE)*VLOOKUP($E457,BY_COM_Demand_Drivers!$A$5:$I$100,7,FALSE)</f>
        <v>751.3981594373796</v>
      </c>
      <c r="K457" s="16">
        <f>VLOOKUP($C457,'Growth rate'!$B$3:$T$93,7,FALSE)*VLOOKUP($E457,BY_COM_Demand_Drivers!$A$5:$I$100,8,FALSE)</f>
        <v>0</v>
      </c>
      <c r="L457" s="16">
        <f>VLOOKUP($C457,'Growth rate'!$B$3:$T$93,7,FALSE)*VLOOKUP($E457,BY_COM_Demand_Drivers!$A$5:$I$100,9,FALSE)</f>
        <v>0</v>
      </c>
      <c r="M457" s="49">
        <f t="shared" si="32"/>
        <v>0.6</v>
      </c>
    </row>
    <row r="458" spans="2:13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 t="shared" si="33"/>
        <v>458.05231799302663</v>
      </c>
      <c r="G458" s="16">
        <f t="shared" si="34"/>
        <v>0</v>
      </c>
      <c r="H458" s="16">
        <f t="shared" si="35"/>
        <v>0</v>
      </c>
      <c r="J458" s="16">
        <f>VLOOKUP($C458,'Growth rate'!$B$3:$T$93,7,FALSE)*VLOOKUP($E458,BY_COM_Demand_Drivers!$A$5:$I$100,7,FALSE)</f>
        <v>763.42052998837778</v>
      </c>
      <c r="K458" s="16">
        <f>VLOOKUP($C458,'Growth rate'!$B$3:$T$93,7,FALSE)*VLOOKUP($E458,BY_COM_Demand_Drivers!$A$5:$I$100,8,FALSE)</f>
        <v>0</v>
      </c>
      <c r="L458" s="16">
        <f>VLOOKUP($C458,'Growth rate'!$B$3:$T$93,7,FALSE)*VLOOKUP($E458,BY_COM_Demand_Drivers!$A$5:$I$100,9,FALSE)</f>
        <v>0</v>
      </c>
      <c r="M458" s="49">
        <f t="shared" si="32"/>
        <v>0.6</v>
      </c>
    </row>
    <row r="459" spans="2:13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 t="shared" si="33"/>
        <v>465.38115508091511</v>
      </c>
      <c r="G459" s="16">
        <f t="shared" si="34"/>
        <v>0</v>
      </c>
      <c r="H459" s="16">
        <f t="shared" si="35"/>
        <v>0</v>
      </c>
      <c r="J459" s="16">
        <f>VLOOKUP($C459,'Growth rate'!$B$3:$T$93,7,FALSE)*VLOOKUP($E459,BY_COM_Demand_Drivers!$A$5:$I$100,7,FALSE)</f>
        <v>775.63525846819186</v>
      </c>
      <c r="K459" s="16">
        <f>VLOOKUP($C459,'Growth rate'!$B$3:$T$93,7,FALSE)*VLOOKUP($E459,BY_COM_Demand_Drivers!$A$5:$I$100,8,FALSE)</f>
        <v>0</v>
      </c>
      <c r="L459" s="16">
        <f>VLOOKUP($C459,'Growth rate'!$B$3:$T$93,7,FALSE)*VLOOKUP($E459,BY_COM_Demand_Drivers!$A$5:$I$100,9,FALSE)</f>
        <v>0</v>
      </c>
      <c r="M459" s="49">
        <f t="shared" si="32"/>
        <v>0.6</v>
      </c>
    </row>
    <row r="460" spans="2:13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 t="shared" si="33"/>
        <v>472.82725356220976</v>
      </c>
      <c r="G460" s="16">
        <f t="shared" si="34"/>
        <v>0</v>
      </c>
      <c r="H460" s="16">
        <f t="shared" si="35"/>
        <v>0</v>
      </c>
      <c r="J460" s="16">
        <f>VLOOKUP($C460,'Growth rate'!$B$3:$T$93,7,FALSE)*VLOOKUP($E460,BY_COM_Demand_Drivers!$A$5:$I$100,7,FALSE)</f>
        <v>788.04542260368294</v>
      </c>
      <c r="K460" s="16">
        <f>VLOOKUP($C460,'Growth rate'!$B$3:$T$93,7,FALSE)*VLOOKUP($E460,BY_COM_Demand_Drivers!$A$5:$I$100,8,FALSE)</f>
        <v>0</v>
      </c>
      <c r="L460" s="16">
        <f>VLOOKUP($C460,'Growth rate'!$B$3:$T$93,7,FALSE)*VLOOKUP($E460,BY_COM_Demand_Drivers!$A$5:$I$100,9,FALSE)</f>
        <v>0</v>
      </c>
      <c r="M460" s="49">
        <f t="shared" si="32"/>
        <v>0.6</v>
      </c>
    </row>
    <row r="461" spans="2:13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 t="shared" si="33"/>
        <v>480.39248961920509</v>
      </c>
      <c r="G461" s="16">
        <f t="shared" si="34"/>
        <v>0</v>
      </c>
      <c r="H461" s="16">
        <f t="shared" si="35"/>
        <v>0</v>
      </c>
      <c r="J461" s="16">
        <f>VLOOKUP($C461,'Growth rate'!$B$3:$T$93,7,FALSE)*VLOOKUP($E461,BY_COM_Demand_Drivers!$A$5:$I$100,7,FALSE)</f>
        <v>800.65414936534182</v>
      </c>
      <c r="K461" s="16">
        <f>VLOOKUP($C461,'Growth rate'!$B$3:$T$93,7,FALSE)*VLOOKUP($E461,BY_COM_Demand_Drivers!$A$5:$I$100,8,FALSE)</f>
        <v>0</v>
      </c>
      <c r="L461" s="16">
        <f>VLOOKUP($C461,'Growth rate'!$B$3:$T$93,7,FALSE)*VLOOKUP($E461,BY_COM_Demand_Drivers!$A$5:$I$100,9,FALSE)</f>
        <v>0</v>
      </c>
      <c r="M461" s="49">
        <f t="shared" si="32"/>
        <v>0.6</v>
      </c>
    </row>
    <row r="462" spans="2:13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 t="shared" si="33"/>
        <v>488.07876945311244</v>
      </c>
      <c r="G462" s="16">
        <f t="shared" si="34"/>
        <v>0</v>
      </c>
      <c r="H462" s="16">
        <f t="shared" si="35"/>
        <v>0</v>
      </c>
      <c r="J462" s="16">
        <f>VLOOKUP($C462,'Growth rate'!$B$3:$T$93,7,FALSE)*VLOOKUP($E462,BY_COM_Demand_Drivers!$A$5:$I$100,7,FALSE)</f>
        <v>813.46461575518742</v>
      </c>
      <c r="K462" s="16">
        <f>VLOOKUP($C462,'Growth rate'!$B$3:$T$93,7,FALSE)*VLOOKUP($E462,BY_COM_Demand_Drivers!$A$5:$I$100,8,FALSE)</f>
        <v>0</v>
      </c>
      <c r="L462" s="16">
        <f>VLOOKUP($C462,'Growth rate'!$B$3:$T$93,7,FALSE)*VLOOKUP($E462,BY_COM_Demand_Drivers!$A$5:$I$100,9,FALSE)</f>
        <v>0</v>
      </c>
      <c r="M462" s="49">
        <f t="shared" si="32"/>
        <v>0.6</v>
      </c>
    </row>
    <row r="463" spans="2:13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 t="shared" si="33"/>
        <v>495.88802976436222</v>
      </c>
      <c r="G463" s="16">
        <f t="shared" si="34"/>
        <v>0</v>
      </c>
      <c r="H463" s="16">
        <f t="shared" si="35"/>
        <v>0</v>
      </c>
      <c r="J463" s="16">
        <f>VLOOKUP($C463,'Growth rate'!$B$3:$T$93,7,FALSE)*VLOOKUP($E463,BY_COM_Demand_Drivers!$A$5:$I$100,7,FALSE)</f>
        <v>826.48004960727042</v>
      </c>
      <c r="K463" s="16">
        <f>VLOOKUP($C463,'Growth rate'!$B$3:$T$93,7,FALSE)*VLOOKUP($E463,BY_COM_Demand_Drivers!$A$5:$I$100,8,FALSE)</f>
        <v>0</v>
      </c>
      <c r="L463" s="16">
        <f>VLOOKUP($C463,'Growth rate'!$B$3:$T$93,7,FALSE)*VLOOKUP($E463,BY_COM_Demand_Drivers!$A$5:$I$100,9,FALSE)</f>
        <v>0</v>
      </c>
      <c r="M463" s="49">
        <f t="shared" si="32"/>
        <v>0.6</v>
      </c>
    </row>
    <row r="464" spans="2:13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 t="shared" si="33"/>
        <v>503.82223824059196</v>
      </c>
      <c r="G464" s="16">
        <f t="shared" si="34"/>
        <v>0</v>
      </c>
      <c r="H464" s="16">
        <f t="shared" si="35"/>
        <v>0</v>
      </c>
      <c r="J464" s="16">
        <f>VLOOKUP($C464,'Growth rate'!$B$3:$T$93,7,FALSE)*VLOOKUP($E464,BY_COM_Demand_Drivers!$A$5:$I$100,7,FALSE)</f>
        <v>839.70373040098661</v>
      </c>
      <c r="K464" s="16">
        <f>VLOOKUP($C464,'Growth rate'!$B$3:$T$93,7,FALSE)*VLOOKUP($E464,BY_COM_Demand_Drivers!$A$5:$I$100,8,FALSE)</f>
        <v>0</v>
      </c>
      <c r="L464" s="16">
        <f>VLOOKUP($C464,'Growth rate'!$B$3:$T$93,7,FALSE)*VLOOKUP($E464,BY_COM_Demand_Drivers!$A$5:$I$100,9,FALSE)</f>
        <v>0</v>
      </c>
      <c r="M464" s="49">
        <f t="shared" si="32"/>
        <v>0.6</v>
      </c>
    </row>
    <row r="465" spans="2:13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 t="shared" si="33"/>
        <v>511.88339405244147</v>
      </c>
      <c r="G465" s="16">
        <f t="shared" si="34"/>
        <v>0</v>
      </c>
      <c r="H465" s="16">
        <f t="shared" si="35"/>
        <v>0</v>
      </c>
      <c r="J465" s="16">
        <f>VLOOKUP($C465,'Growth rate'!$B$3:$T$93,7,FALSE)*VLOOKUP($E465,BY_COM_Demand_Drivers!$A$5:$I$100,7,FALSE)</f>
        <v>853.13899008740248</v>
      </c>
      <c r="K465" s="16">
        <f>VLOOKUP($C465,'Growth rate'!$B$3:$T$93,7,FALSE)*VLOOKUP($E465,BY_COM_Demand_Drivers!$A$5:$I$100,8,FALSE)</f>
        <v>0</v>
      </c>
      <c r="L465" s="16">
        <f>VLOOKUP($C465,'Growth rate'!$B$3:$T$93,7,FALSE)*VLOOKUP($E465,BY_COM_Demand_Drivers!$A$5:$I$100,9,FALSE)</f>
        <v>0</v>
      </c>
      <c r="M465" s="49">
        <f t="shared" si="32"/>
        <v>0.6</v>
      </c>
    </row>
    <row r="466" spans="2:13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 t="shared" si="33"/>
        <v>520.07352835728057</v>
      </c>
      <c r="G466" s="16">
        <f t="shared" si="34"/>
        <v>0</v>
      </c>
      <c r="H466" s="16">
        <f t="shared" si="35"/>
        <v>0</v>
      </c>
      <c r="J466" s="16">
        <f>VLOOKUP($C466,'Growth rate'!$B$3:$T$93,7,FALSE)*VLOOKUP($E466,BY_COM_Demand_Drivers!$A$5:$I$100,7,FALSE)</f>
        <v>866.7892139288009</v>
      </c>
      <c r="K466" s="16">
        <f>VLOOKUP($C466,'Growth rate'!$B$3:$T$93,7,FALSE)*VLOOKUP($E466,BY_COM_Demand_Drivers!$A$5:$I$100,8,FALSE)</f>
        <v>0</v>
      </c>
      <c r="L466" s="16">
        <f>VLOOKUP($C466,'Growth rate'!$B$3:$T$93,7,FALSE)*VLOOKUP($E466,BY_COM_Demand_Drivers!$A$5:$I$100,9,FALSE)</f>
        <v>0</v>
      </c>
      <c r="M466" s="49">
        <f t="shared" si="32"/>
        <v>0.6</v>
      </c>
    </row>
    <row r="467" spans="2:13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 t="shared" si="33"/>
        <v>528.39470481099693</v>
      </c>
      <c r="G467" s="16">
        <f t="shared" si="34"/>
        <v>0</v>
      </c>
      <c r="H467" s="16">
        <f t="shared" si="35"/>
        <v>0</v>
      </c>
      <c r="J467" s="16">
        <f>VLOOKUP($C467,'Growth rate'!$B$3:$T$93,7,FALSE)*VLOOKUP($E467,BY_COM_Demand_Drivers!$A$5:$I$100,7,FALSE)</f>
        <v>880.65784135166166</v>
      </c>
      <c r="K467" s="16">
        <f>VLOOKUP($C467,'Growth rate'!$B$3:$T$93,7,FALSE)*VLOOKUP($E467,BY_COM_Demand_Drivers!$A$5:$I$100,8,FALSE)</f>
        <v>0</v>
      </c>
      <c r="L467" s="16">
        <f>VLOOKUP($C467,'Growth rate'!$B$3:$T$93,7,FALSE)*VLOOKUP($E467,BY_COM_Demand_Drivers!$A$5:$I$100,9,FALSE)</f>
        <v>0</v>
      </c>
      <c r="M467" s="49">
        <f t="shared" si="32"/>
        <v>0.6</v>
      </c>
    </row>
    <row r="468" spans="2:13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 t="shared" si="33"/>
        <v>536.84902008797303</v>
      </c>
      <c r="G468" s="16">
        <f t="shared" si="34"/>
        <v>0</v>
      </c>
      <c r="H468" s="16">
        <f t="shared" si="35"/>
        <v>0</v>
      </c>
      <c r="J468" s="16">
        <f>VLOOKUP($C468,'Growth rate'!$B$3:$T$93,7,FALSE)*VLOOKUP($E468,BY_COM_Demand_Drivers!$A$5:$I$100,7,FALSE)</f>
        <v>894.74836681328838</v>
      </c>
      <c r="K468" s="16">
        <f>VLOOKUP($C468,'Growth rate'!$B$3:$T$93,7,FALSE)*VLOOKUP($E468,BY_COM_Demand_Drivers!$A$5:$I$100,8,FALSE)</f>
        <v>0</v>
      </c>
      <c r="L468" s="16">
        <f>VLOOKUP($C468,'Growth rate'!$B$3:$T$93,7,FALSE)*VLOOKUP($E468,BY_COM_Demand_Drivers!$A$5:$I$100,9,FALSE)</f>
        <v>0</v>
      </c>
      <c r="M468" s="49">
        <f t="shared" si="32"/>
        <v>0.6</v>
      </c>
    </row>
    <row r="469" spans="2:13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 t="shared" si="33"/>
        <v>545.43860440938056</v>
      </c>
      <c r="G469" s="16">
        <f t="shared" si="34"/>
        <v>0</v>
      </c>
      <c r="H469" s="16">
        <f t="shared" si="35"/>
        <v>0</v>
      </c>
      <c r="J469" s="16">
        <f>VLOOKUP($C469,'Growth rate'!$B$3:$T$93,7,FALSE)*VLOOKUP($E469,BY_COM_Demand_Drivers!$A$5:$I$100,7,FALSE)</f>
        <v>909.06434068230089</v>
      </c>
      <c r="K469" s="16">
        <f>VLOOKUP($C469,'Growth rate'!$B$3:$T$93,7,FALSE)*VLOOKUP($E469,BY_COM_Demand_Drivers!$A$5:$I$100,8,FALSE)</f>
        <v>0</v>
      </c>
      <c r="L469" s="16">
        <f>VLOOKUP($C469,'Growth rate'!$B$3:$T$93,7,FALSE)*VLOOKUP($E469,BY_COM_Demand_Drivers!$A$5:$I$100,9,FALSE)</f>
        <v>0</v>
      </c>
      <c r="M469" s="49">
        <f t="shared" si="32"/>
        <v>0.6</v>
      </c>
    </row>
    <row r="470" spans="2:13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 t="shared" si="33"/>
        <v>554.16562207993047</v>
      </c>
      <c r="G470" s="16">
        <f t="shared" si="34"/>
        <v>0</v>
      </c>
      <c r="H470" s="16">
        <f t="shared" si="35"/>
        <v>0</v>
      </c>
      <c r="J470" s="16">
        <f>VLOOKUP($C470,'Growth rate'!$B$3:$T$93,7,FALSE)*VLOOKUP($E470,BY_COM_Demand_Drivers!$A$5:$I$100,7,FALSE)</f>
        <v>923.60937013321745</v>
      </c>
      <c r="K470" s="16">
        <f>VLOOKUP($C470,'Growth rate'!$B$3:$T$93,7,FALSE)*VLOOKUP($E470,BY_COM_Demand_Drivers!$A$5:$I$100,8,FALSE)</f>
        <v>0</v>
      </c>
      <c r="L470" s="16">
        <f>VLOOKUP($C470,'Growth rate'!$B$3:$T$93,7,FALSE)*VLOOKUP($E470,BY_COM_Demand_Drivers!$A$5:$I$100,9,FALSE)</f>
        <v>0</v>
      </c>
      <c r="M470" s="49">
        <f t="shared" si="32"/>
        <v>0.6</v>
      </c>
    </row>
    <row r="471" spans="2:13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 t="shared" si="33"/>
        <v>563.03227203320944</v>
      </c>
      <c r="G471" s="16">
        <f t="shared" si="34"/>
        <v>0</v>
      </c>
      <c r="H471" s="16">
        <f t="shared" si="35"/>
        <v>0</v>
      </c>
      <c r="J471" s="16">
        <f>VLOOKUP($C471,'Growth rate'!$B$3:$T$93,7,FALSE)*VLOOKUP($E471,BY_COM_Demand_Drivers!$A$5:$I$100,7,FALSE)</f>
        <v>938.3871200553491</v>
      </c>
      <c r="K471" s="16">
        <f>VLOOKUP($C471,'Growth rate'!$B$3:$T$93,7,FALSE)*VLOOKUP($E471,BY_COM_Demand_Drivers!$A$5:$I$100,8,FALSE)</f>
        <v>0</v>
      </c>
      <c r="L471" s="16">
        <f>VLOOKUP($C471,'Growth rate'!$B$3:$T$93,7,FALSE)*VLOOKUP($E471,BY_COM_Demand_Drivers!$A$5:$I$100,9,FALSE)</f>
        <v>0</v>
      </c>
      <c r="M471" s="49">
        <f t="shared" si="32"/>
        <v>0.6</v>
      </c>
    </row>
    <row r="472" spans="2:13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 t="shared" si="33"/>
        <v>572.04078838574071</v>
      </c>
      <c r="G472" s="16">
        <f t="shared" si="34"/>
        <v>0</v>
      </c>
      <c r="H472" s="16">
        <f t="shared" si="35"/>
        <v>0</v>
      </c>
      <c r="J472" s="16">
        <f>VLOOKUP($C472,'Growth rate'!$B$3:$T$93,7,FALSE)*VLOOKUP($E472,BY_COM_Demand_Drivers!$A$5:$I$100,7,FALSE)</f>
        <v>953.40131397623452</v>
      </c>
      <c r="K472" s="16">
        <f>VLOOKUP($C472,'Growth rate'!$B$3:$T$93,7,FALSE)*VLOOKUP($E472,BY_COM_Demand_Drivers!$A$5:$I$100,8,FALSE)</f>
        <v>0</v>
      </c>
      <c r="L472" s="16">
        <f>VLOOKUP($C472,'Growth rate'!$B$3:$T$93,7,FALSE)*VLOOKUP($E472,BY_COM_Demand_Drivers!$A$5:$I$100,9,FALSE)</f>
        <v>0</v>
      </c>
      <c r="M472" s="49">
        <f t="shared" si="32"/>
        <v>0.6</v>
      </c>
    </row>
    <row r="473" spans="2:13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 t="shared" si="33"/>
        <v>581.1934409999127</v>
      </c>
      <c r="G473" s="16">
        <f t="shared" si="34"/>
        <v>0</v>
      </c>
      <c r="H473" s="16">
        <f t="shared" si="35"/>
        <v>0</v>
      </c>
      <c r="J473" s="16">
        <f>VLOOKUP($C473,'Growth rate'!$B$3:$T$93,7,FALSE)*VLOOKUP($E473,BY_COM_Demand_Drivers!$A$5:$I$100,7,FALSE)</f>
        <v>968.65573499985453</v>
      </c>
      <c r="K473" s="16">
        <f>VLOOKUP($C473,'Growth rate'!$B$3:$T$93,7,FALSE)*VLOOKUP($E473,BY_COM_Demand_Drivers!$A$5:$I$100,8,FALSE)</f>
        <v>0</v>
      </c>
      <c r="L473" s="16">
        <f>VLOOKUP($C473,'Growth rate'!$B$3:$T$93,7,FALSE)*VLOOKUP($E473,BY_COM_Demand_Drivers!$A$5:$I$100,9,FALSE)</f>
        <v>0</v>
      </c>
      <c r="M473" s="49">
        <f t="shared" si="32"/>
        <v>0.6</v>
      </c>
    </row>
    <row r="474" spans="2:13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 t="shared" si="33"/>
        <v>590.49253605591127</v>
      </c>
      <c r="G474" s="16">
        <f t="shared" si="34"/>
        <v>0</v>
      </c>
      <c r="H474" s="16">
        <f t="shared" si="35"/>
        <v>0</v>
      </c>
      <c r="J474" s="16">
        <f>VLOOKUP($C474,'Growth rate'!$B$3:$T$93,7,FALSE)*VLOOKUP($E474,BY_COM_Demand_Drivers!$A$5:$I$100,7,FALSE)</f>
        <v>984.15422675985224</v>
      </c>
      <c r="K474" s="16">
        <f>VLOOKUP($C474,'Growth rate'!$B$3:$T$93,7,FALSE)*VLOOKUP($E474,BY_COM_Demand_Drivers!$A$5:$I$100,8,FALSE)</f>
        <v>0</v>
      </c>
      <c r="L474" s="16">
        <f>VLOOKUP($C474,'Growth rate'!$B$3:$T$93,7,FALSE)*VLOOKUP($E474,BY_COM_Demand_Drivers!$A$5:$I$100,9,FALSE)</f>
        <v>0</v>
      </c>
      <c r="M474" s="49">
        <f t="shared" si="32"/>
        <v>0.6</v>
      </c>
    </row>
    <row r="475" spans="2:13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 t="shared" si="33"/>
        <v>599.94041663280598</v>
      </c>
      <c r="G475" s="16">
        <f t="shared" si="34"/>
        <v>0</v>
      </c>
      <c r="H475" s="16">
        <f t="shared" si="35"/>
        <v>0</v>
      </c>
      <c r="J475" s="16">
        <f>VLOOKUP($C475,'Growth rate'!$B$3:$T$93,7,FALSE)*VLOOKUP($E475,BY_COM_Demand_Drivers!$A$5:$I$100,7,FALSE)</f>
        <v>999.90069438800992</v>
      </c>
      <c r="K475" s="16">
        <f>VLOOKUP($C475,'Growth rate'!$B$3:$T$93,7,FALSE)*VLOOKUP($E475,BY_COM_Demand_Drivers!$A$5:$I$100,8,FALSE)</f>
        <v>0</v>
      </c>
      <c r="L475" s="16">
        <f>VLOOKUP($C475,'Growth rate'!$B$3:$T$93,7,FALSE)*VLOOKUP($E475,BY_COM_Demand_Drivers!$A$5:$I$100,9,FALSE)</f>
        <v>0</v>
      </c>
      <c r="M475" s="49">
        <f t="shared" si="32"/>
        <v>0.6</v>
      </c>
    </row>
    <row r="476" spans="2:13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 t="shared" si="33"/>
        <v>609.53946329893074</v>
      </c>
      <c r="G476" s="16">
        <f t="shared" si="34"/>
        <v>0</v>
      </c>
      <c r="H476" s="16">
        <f t="shared" si="35"/>
        <v>0</v>
      </c>
      <c r="J476" s="16">
        <f>VLOOKUP($C476,'Growth rate'!$B$3:$T$93,7,FALSE)*VLOOKUP($E476,BY_COM_Demand_Drivers!$A$5:$I$100,7,FALSE)</f>
        <v>1015.899105498218</v>
      </c>
      <c r="K476" s="16">
        <f>VLOOKUP($C476,'Growth rate'!$B$3:$T$93,7,FALSE)*VLOOKUP($E476,BY_COM_Demand_Drivers!$A$5:$I$100,8,FALSE)</f>
        <v>0</v>
      </c>
      <c r="L476" s="16">
        <f>VLOOKUP($C476,'Growth rate'!$B$3:$T$93,7,FALSE)*VLOOKUP($E476,BY_COM_Demand_Drivers!$A$5:$I$100,9,FALSE)</f>
        <v>0</v>
      </c>
      <c r="M476" s="49">
        <f t="shared" si="32"/>
        <v>0.6</v>
      </c>
    </row>
    <row r="477" spans="2:13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 t="shared" si="33"/>
        <v>619.29209471171384</v>
      </c>
      <c r="G477" s="16">
        <f t="shared" si="34"/>
        <v>0</v>
      </c>
      <c r="H477" s="16">
        <f t="shared" si="35"/>
        <v>0</v>
      </c>
      <c r="J477" s="16">
        <f>VLOOKUP($C477,'Growth rate'!$B$3:$T$93,7,FALSE)*VLOOKUP($E477,BY_COM_Demand_Drivers!$A$5:$I$100,7,FALSE)</f>
        <v>1032.1534911861897</v>
      </c>
      <c r="K477" s="16">
        <f>VLOOKUP($C477,'Growth rate'!$B$3:$T$93,7,FALSE)*VLOOKUP($E477,BY_COM_Demand_Drivers!$A$5:$I$100,8,FALSE)</f>
        <v>0</v>
      </c>
      <c r="L477" s="16">
        <f>VLOOKUP($C477,'Growth rate'!$B$3:$T$93,7,FALSE)*VLOOKUP($E477,BY_COM_Demand_Drivers!$A$5:$I$100,9,FALSE)</f>
        <v>0</v>
      </c>
      <c r="M477" s="49">
        <f t="shared" si="32"/>
        <v>0.6</v>
      </c>
    </row>
    <row r="478" spans="2:13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 t="shared" si="33"/>
        <v>629.20076822710109</v>
      </c>
      <c r="G478" s="16">
        <f t="shared" si="34"/>
        <v>0</v>
      </c>
      <c r="H478" s="16">
        <f t="shared" si="35"/>
        <v>0</v>
      </c>
      <c r="J478" s="16">
        <f>VLOOKUP($C478,'Growth rate'!$B$3:$T$93,7,FALSE)*VLOOKUP($E478,BY_COM_Demand_Drivers!$A$5:$I$100,7,FALSE)</f>
        <v>1048.6679470451686</v>
      </c>
      <c r="K478" s="16">
        <f>VLOOKUP($C478,'Growth rate'!$B$3:$T$93,7,FALSE)*VLOOKUP($E478,BY_COM_Demand_Drivers!$A$5:$I$100,8,FALSE)</f>
        <v>0</v>
      </c>
      <c r="L478" s="16">
        <f>VLOOKUP($C478,'Growth rate'!$B$3:$T$93,7,FALSE)*VLOOKUP($E478,BY_COM_Demand_Drivers!$A$5:$I$100,9,FALSE)</f>
        <v>0</v>
      </c>
      <c r="M478" s="49">
        <f t="shared" si="32"/>
        <v>0.6</v>
      </c>
    </row>
    <row r="479" spans="2:13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 t="shared" si="33"/>
        <v>639.26798051873482</v>
      </c>
      <c r="G479" s="16">
        <f t="shared" si="34"/>
        <v>0</v>
      </c>
      <c r="H479" s="16">
        <f t="shared" si="35"/>
        <v>0</v>
      </c>
      <c r="J479" s="16">
        <f>VLOOKUP($C479,'Growth rate'!$B$3:$T$93,7,FALSE)*VLOOKUP($E479,BY_COM_Demand_Drivers!$A$5:$I$100,7,FALSE)</f>
        <v>1065.4466341978914</v>
      </c>
      <c r="K479" s="16">
        <f>VLOOKUP($C479,'Growth rate'!$B$3:$T$93,7,FALSE)*VLOOKUP($E479,BY_COM_Demand_Drivers!$A$5:$I$100,8,FALSE)</f>
        <v>0</v>
      </c>
      <c r="L479" s="16">
        <f>VLOOKUP($C479,'Growth rate'!$B$3:$T$93,7,FALSE)*VLOOKUP($E479,BY_COM_Demand_Drivers!$A$5:$I$100,9,FALSE)</f>
        <v>0</v>
      </c>
      <c r="M479" s="49">
        <f t="shared" si="32"/>
        <v>0.6</v>
      </c>
    </row>
    <row r="480" spans="2:13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 t="shared" si="33"/>
        <v>649.49626820703463</v>
      </c>
      <c r="G480" s="16">
        <f t="shared" si="34"/>
        <v>0</v>
      </c>
      <c r="H480" s="16">
        <f t="shared" si="35"/>
        <v>0</v>
      </c>
      <c r="J480" s="16">
        <f>VLOOKUP($C480,'Growth rate'!$B$3:$T$93,7,FALSE)*VLOOKUP($E480,BY_COM_Demand_Drivers!$A$5:$I$100,7,FALSE)</f>
        <v>1082.4937803450578</v>
      </c>
      <c r="K480" s="16">
        <f>VLOOKUP($C480,'Growth rate'!$B$3:$T$93,7,FALSE)*VLOOKUP($E480,BY_COM_Demand_Drivers!$A$5:$I$100,8,FALSE)</f>
        <v>0</v>
      </c>
      <c r="L480" s="16">
        <f>VLOOKUP($C480,'Growth rate'!$B$3:$T$93,7,FALSE)*VLOOKUP($E480,BY_COM_Demand_Drivers!$A$5:$I$100,9,FALSE)</f>
        <v>0</v>
      </c>
      <c r="M480" s="49">
        <f t="shared" si="32"/>
        <v>0.6</v>
      </c>
    </row>
    <row r="481" spans="2:13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 t="shared" si="33"/>
        <v>659.88820849834724</v>
      </c>
      <c r="G481" s="16">
        <f t="shared" si="34"/>
        <v>0</v>
      </c>
      <c r="H481" s="16">
        <f t="shared" si="35"/>
        <v>0</v>
      </c>
      <c r="J481" s="16">
        <f>VLOOKUP($C481,'Growth rate'!$B$3:$T$93,7,FALSE)*VLOOKUP($E481,BY_COM_Demand_Drivers!$A$5:$I$100,7,FALSE)</f>
        <v>1099.8136808305787</v>
      </c>
      <c r="K481" s="16">
        <f>VLOOKUP($C481,'Growth rate'!$B$3:$T$93,7,FALSE)*VLOOKUP($E481,BY_COM_Demand_Drivers!$A$5:$I$100,8,FALSE)</f>
        <v>0</v>
      </c>
      <c r="L481" s="16">
        <f>VLOOKUP($C481,'Growth rate'!$B$3:$T$93,7,FALSE)*VLOOKUP($E481,BY_COM_Demand_Drivers!$A$5:$I$100,9,FALSE)</f>
        <v>0</v>
      </c>
      <c r="M481" s="49">
        <f t="shared" si="32"/>
        <v>0.6</v>
      </c>
    </row>
    <row r="482" spans="2:13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 t="shared" si="33"/>
        <v>670.44641983432075</v>
      </c>
      <c r="G482" s="16">
        <f t="shared" si="34"/>
        <v>0</v>
      </c>
      <c r="H482" s="16">
        <f t="shared" si="35"/>
        <v>0</v>
      </c>
      <c r="J482" s="16">
        <f>VLOOKUP($C482,'Growth rate'!$B$3:$T$93,7,FALSE)*VLOOKUP($E482,BY_COM_Demand_Drivers!$A$5:$I$100,7,FALSE)</f>
        <v>1117.410699723868</v>
      </c>
      <c r="K482" s="16">
        <f>VLOOKUP($C482,'Growth rate'!$B$3:$T$93,7,FALSE)*VLOOKUP($E482,BY_COM_Demand_Drivers!$A$5:$I$100,8,FALSE)</f>
        <v>0</v>
      </c>
      <c r="L482" s="16">
        <f>VLOOKUP($C482,'Growth rate'!$B$3:$T$93,7,FALSE)*VLOOKUP($E482,BY_COM_Demand_Drivers!$A$5:$I$100,9,FALSE)</f>
        <v>0</v>
      </c>
      <c r="M482" s="49">
        <f t="shared" si="32"/>
        <v>0.6</v>
      </c>
    </row>
    <row r="483" spans="2:13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 t="shared" si="33"/>
        <v>681.17356255166999</v>
      </c>
      <c r="G483" s="16">
        <f t="shared" si="34"/>
        <v>0</v>
      </c>
      <c r="H483" s="16">
        <f t="shared" si="35"/>
        <v>0</v>
      </c>
      <c r="J483" s="16">
        <f>VLOOKUP($C483,'Growth rate'!$B$3:$T$93,7,FALSE)*VLOOKUP($E483,BY_COM_Demand_Drivers!$A$5:$I$100,7,FALSE)</f>
        <v>1135.28927091945</v>
      </c>
      <c r="K483" s="16">
        <f>VLOOKUP($C483,'Growth rate'!$B$3:$T$93,7,FALSE)*VLOOKUP($E483,BY_COM_Demand_Drivers!$A$5:$I$100,8,FALSE)</f>
        <v>0</v>
      </c>
      <c r="L483" s="16">
        <f>VLOOKUP($C483,'Growth rate'!$B$3:$T$93,7,FALSE)*VLOOKUP($E483,BY_COM_Demand_Drivers!$A$5:$I$100,9,FALSE)</f>
        <v>0</v>
      </c>
      <c r="M483" s="49">
        <f t="shared" si="32"/>
        <v>0.6</v>
      </c>
    </row>
    <row r="484" spans="2:13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 t="shared" si="33"/>
        <v>692.0723395524966</v>
      </c>
      <c r="G484" s="16">
        <f t="shared" si="34"/>
        <v>0</v>
      </c>
      <c r="H484" s="16">
        <f t="shared" si="35"/>
        <v>0</v>
      </c>
      <c r="J484" s="16">
        <f>VLOOKUP($C484,'Growth rate'!$B$3:$T$93,7,FALSE)*VLOOKUP($E484,BY_COM_Demand_Drivers!$A$5:$I$100,7,FALSE)</f>
        <v>1153.4538992541611</v>
      </c>
      <c r="K484" s="16">
        <f>VLOOKUP($C484,'Growth rate'!$B$3:$T$93,7,FALSE)*VLOOKUP($E484,BY_COM_Demand_Drivers!$A$5:$I$100,8,FALSE)</f>
        <v>0</v>
      </c>
      <c r="L484" s="16">
        <f>VLOOKUP($C484,'Growth rate'!$B$3:$T$93,7,FALSE)*VLOOKUP($E484,BY_COM_Demand_Drivers!$A$5:$I$100,9,FALSE)</f>
        <v>0</v>
      </c>
      <c r="M484" s="49">
        <f t="shared" si="32"/>
        <v>0.6</v>
      </c>
    </row>
    <row r="485" spans="2:13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 t="shared" si="33"/>
        <v>703.14549698533676</v>
      </c>
      <c r="G485" s="16">
        <f t="shared" si="34"/>
        <v>0</v>
      </c>
      <c r="H485" s="16">
        <f t="shared" si="35"/>
        <v>0</v>
      </c>
      <c r="J485" s="16">
        <f>VLOOKUP($C485,'Growth rate'!$B$3:$T$93,7,FALSE)*VLOOKUP($E485,BY_COM_Demand_Drivers!$A$5:$I$100,7,FALSE)</f>
        <v>1171.9091616422279</v>
      </c>
      <c r="K485" s="16">
        <f>VLOOKUP($C485,'Growth rate'!$B$3:$T$93,7,FALSE)*VLOOKUP($E485,BY_COM_Demand_Drivers!$A$5:$I$100,8,FALSE)</f>
        <v>0</v>
      </c>
      <c r="L485" s="16">
        <f>VLOOKUP($C485,'Growth rate'!$B$3:$T$93,7,FALSE)*VLOOKUP($E485,BY_COM_Demand_Drivers!$A$5:$I$100,9,FALSE)</f>
        <v>0</v>
      </c>
      <c r="M485" s="49">
        <f t="shared" ref="M485:M501" si="36">M403</f>
        <v>0.6</v>
      </c>
    </row>
    <row r="486" spans="2:13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 t="shared" si="33"/>
        <v>714.39582493710202</v>
      </c>
      <c r="G486" s="16">
        <f t="shared" si="34"/>
        <v>0</v>
      </c>
      <c r="H486" s="16">
        <f t="shared" si="35"/>
        <v>0</v>
      </c>
      <c r="J486" s="16">
        <f>VLOOKUP($C486,'Growth rate'!$B$3:$T$93,7,FALSE)*VLOOKUP($E486,BY_COM_Demand_Drivers!$A$5:$I$100,7,FALSE)</f>
        <v>1190.6597082285034</v>
      </c>
      <c r="K486" s="16">
        <f>VLOOKUP($C486,'Growth rate'!$B$3:$T$93,7,FALSE)*VLOOKUP($E486,BY_COM_Demand_Drivers!$A$5:$I$100,8,FALSE)</f>
        <v>0</v>
      </c>
      <c r="L486" s="16">
        <f>VLOOKUP($C486,'Growth rate'!$B$3:$T$93,7,FALSE)*VLOOKUP($E486,BY_COM_Demand_Drivers!$A$5:$I$100,9,FALSE)</f>
        <v>0</v>
      </c>
      <c r="M486" s="49">
        <f t="shared" si="36"/>
        <v>0.6</v>
      </c>
    </row>
    <row r="487" spans="2:13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 t="shared" si="33"/>
        <v>725.82615813609573</v>
      </c>
      <c r="G487" s="16">
        <f t="shared" si="34"/>
        <v>0</v>
      </c>
      <c r="H487" s="16">
        <f t="shared" si="35"/>
        <v>0</v>
      </c>
      <c r="J487" s="16">
        <f>VLOOKUP($C487,'Growth rate'!$B$3:$T$93,7,FALSE)*VLOOKUP($E487,BY_COM_Demand_Drivers!$A$5:$I$100,7,FALSE)</f>
        <v>1209.7102635601595</v>
      </c>
      <c r="K487" s="16">
        <f>VLOOKUP($C487,'Growth rate'!$B$3:$T$93,7,FALSE)*VLOOKUP($E487,BY_COM_Demand_Drivers!$A$5:$I$100,8,FALSE)</f>
        <v>0</v>
      </c>
      <c r="L487" s="16">
        <f>VLOOKUP($C487,'Growth rate'!$B$3:$T$93,7,FALSE)*VLOOKUP($E487,BY_COM_Demand_Drivers!$A$5:$I$100,9,FALSE)</f>
        <v>0</v>
      </c>
      <c r="M487" s="49">
        <f t="shared" si="36"/>
        <v>0.6</v>
      </c>
    </row>
    <row r="488" spans="2:13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 t="shared" si="33"/>
        <v>737.43937666627335</v>
      </c>
      <c r="G488" s="16">
        <f t="shared" si="34"/>
        <v>0</v>
      </c>
      <c r="H488" s="16">
        <f t="shared" si="35"/>
        <v>0</v>
      </c>
      <c r="J488" s="16">
        <f>VLOOKUP($C488,'Growth rate'!$B$3:$T$93,7,FALSE)*VLOOKUP($E488,BY_COM_Demand_Drivers!$A$5:$I$100,7,FALSE)</f>
        <v>1229.0656277771222</v>
      </c>
      <c r="K488" s="16">
        <f>VLOOKUP($C488,'Growth rate'!$B$3:$T$93,7,FALSE)*VLOOKUP($E488,BY_COM_Demand_Drivers!$A$5:$I$100,8,FALSE)</f>
        <v>0</v>
      </c>
      <c r="L488" s="16">
        <f>VLOOKUP($C488,'Growth rate'!$B$3:$T$93,7,FALSE)*VLOOKUP($E488,BY_COM_Demand_Drivers!$A$5:$I$100,9,FALSE)</f>
        <v>0</v>
      </c>
      <c r="M488" s="49">
        <f t="shared" si="36"/>
        <v>0.6</v>
      </c>
    </row>
    <row r="489" spans="2:13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 t="shared" si="33"/>
        <v>749.23840669293361</v>
      </c>
      <c r="G489" s="16">
        <f t="shared" si="34"/>
        <v>0</v>
      </c>
      <c r="H489" s="16">
        <f t="shared" si="35"/>
        <v>0</v>
      </c>
      <c r="J489" s="16">
        <f>VLOOKUP($C489,'Growth rate'!$B$3:$T$93,7,FALSE)*VLOOKUP($E489,BY_COM_Demand_Drivers!$A$5:$I$100,7,FALSE)</f>
        <v>1248.7306778215561</v>
      </c>
      <c r="K489" s="16">
        <f>VLOOKUP($C489,'Growth rate'!$B$3:$T$93,7,FALSE)*VLOOKUP($E489,BY_COM_Demand_Drivers!$A$5:$I$100,8,FALSE)</f>
        <v>0</v>
      </c>
      <c r="L489" s="16">
        <f>VLOOKUP($C489,'Growth rate'!$B$3:$T$93,7,FALSE)*VLOOKUP($E489,BY_COM_Demand_Drivers!$A$5:$I$100,9,FALSE)</f>
        <v>0</v>
      </c>
      <c r="M489" s="49">
        <f t="shared" si="36"/>
        <v>0.6</v>
      </c>
    </row>
    <row r="490" spans="2:13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 t="shared" si="33"/>
        <v>761.22622120002075</v>
      </c>
      <c r="G490" s="16">
        <f t="shared" si="34"/>
        <v>0</v>
      </c>
      <c r="H490" s="16">
        <f t="shared" si="35"/>
        <v>0</v>
      </c>
      <c r="J490" s="16">
        <f>VLOOKUP($C490,'Growth rate'!$B$3:$T$93,7,FALSE)*VLOOKUP($E490,BY_COM_Demand_Drivers!$A$5:$I$100,7,FALSE)</f>
        <v>1268.7103686667012</v>
      </c>
      <c r="K490" s="16">
        <f>VLOOKUP($C490,'Growth rate'!$B$3:$T$93,7,FALSE)*VLOOKUP($E490,BY_COM_Demand_Drivers!$A$5:$I$100,8,FALSE)</f>
        <v>0</v>
      </c>
      <c r="L490" s="16">
        <f>VLOOKUP($C490,'Growth rate'!$B$3:$T$93,7,FALSE)*VLOOKUP($E490,BY_COM_Demand_Drivers!$A$5:$I$100,9,FALSE)</f>
        <v>0</v>
      </c>
      <c r="M490" s="49">
        <f t="shared" si="36"/>
        <v>0.6</v>
      </c>
    </row>
    <row r="491" spans="2:13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 t="shared" si="33"/>
        <v>773.40584073922105</v>
      </c>
      <c r="G491" s="16">
        <f t="shared" si="34"/>
        <v>0</v>
      </c>
      <c r="H491" s="16">
        <f t="shared" si="35"/>
        <v>0</v>
      </c>
      <c r="J491" s="16">
        <f>VLOOKUP($C491,'Growth rate'!$B$3:$T$93,7,FALSE)*VLOOKUP($E491,BY_COM_Demand_Drivers!$A$5:$I$100,7,FALSE)</f>
        <v>1289.0097345653685</v>
      </c>
      <c r="K491" s="16">
        <f>VLOOKUP($C491,'Growth rate'!$B$3:$T$93,7,FALSE)*VLOOKUP($E491,BY_COM_Demand_Drivers!$A$5:$I$100,8,FALSE)</f>
        <v>0</v>
      </c>
      <c r="L491" s="16">
        <f>VLOOKUP($C491,'Growth rate'!$B$3:$T$93,7,FALSE)*VLOOKUP($E491,BY_COM_Demand_Drivers!$A$5:$I$100,9,FALSE)</f>
        <v>0</v>
      </c>
      <c r="M491" s="49">
        <f t="shared" si="36"/>
        <v>0.6</v>
      </c>
    </row>
    <row r="492" spans="2:13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 t="shared" si="33"/>
        <v>785.78033419104861</v>
      </c>
      <c r="G492" s="16">
        <f t="shared" si="34"/>
        <v>0</v>
      </c>
      <c r="H492" s="16">
        <f t="shared" si="35"/>
        <v>0</v>
      </c>
      <c r="J492" s="16">
        <f>VLOOKUP($C492,'Growth rate'!$B$3:$T$93,7,FALSE)*VLOOKUP($E492,BY_COM_Demand_Drivers!$A$5:$I$100,7,FALSE)</f>
        <v>1309.6338903184144</v>
      </c>
      <c r="K492" s="16">
        <f>VLOOKUP($C492,'Growth rate'!$B$3:$T$93,7,FALSE)*VLOOKUP($E492,BY_COM_Demand_Drivers!$A$5:$I$100,8,FALSE)</f>
        <v>0</v>
      </c>
      <c r="L492" s="16">
        <f>VLOOKUP($C492,'Growth rate'!$B$3:$T$93,7,FALSE)*VLOOKUP($E492,BY_COM_Demand_Drivers!$A$5:$I$100,9,FALSE)</f>
        <v>0</v>
      </c>
      <c r="M492" s="49">
        <f t="shared" si="36"/>
        <v>0.6</v>
      </c>
    </row>
    <row r="493" spans="2:13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 t="shared" si="33"/>
        <v>798.35281953810534</v>
      </c>
      <c r="G493" s="16">
        <f t="shared" si="34"/>
        <v>0</v>
      </c>
      <c r="H493" s="16">
        <f t="shared" si="35"/>
        <v>0</v>
      </c>
      <c r="J493" s="16">
        <f>VLOOKUP($C493,'Growth rate'!$B$3:$T$93,7,FALSE)*VLOOKUP($E493,BY_COM_Demand_Drivers!$A$5:$I$100,7,FALSE)</f>
        <v>1330.5880325635089</v>
      </c>
      <c r="K493" s="16">
        <f>VLOOKUP($C493,'Growth rate'!$B$3:$T$93,7,FALSE)*VLOOKUP($E493,BY_COM_Demand_Drivers!$A$5:$I$100,8,FALSE)</f>
        <v>0</v>
      </c>
      <c r="L493" s="16">
        <f>VLOOKUP($C493,'Growth rate'!$B$3:$T$93,7,FALSE)*VLOOKUP($E493,BY_COM_Demand_Drivers!$A$5:$I$100,9,FALSE)</f>
        <v>0</v>
      </c>
      <c r="M493" s="49">
        <f t="shared" si="36"/>
        <v>0.6</v>
      </c>
    </row>
    <row r="494" spans="2:13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 t="shared" si="33"/>
        <v>811.12646465071509</v>
      </c>
      <c r="G494" s="16">
        <f t="shared" si="34"/>
        <v>0</v>
      </c>
      <c r="H494" s="16">
        <f t="shared" si="35"/>
        <v>0</v>
      </c>
      <c r="J494" s="16">
        <f>VLOOKUP($C494,'Growth rate'!$B$3:$T$93,7,FALSE)*VLOOKUP($E494,BY_COM_Demand_Drivers!$A$5:$I$100,7,FALSE)</f>
        <v>1351.8774410845251</v>
      </c>
      <c r="K494" s="16">
        <f>VLOOKUP($C494,'Growth rate'!$B$3:$T$93,7,FALSE)*VLOOKUP($E494,BY_COM_Demand_Drivers!$A$5:$I$100,8,FALSE)</f>
        <v>0</v>
      </c>
      <c r="L494" s="16">
        <f>VLOOKUP($C494,'Growth rate'!$B$3:$T$93,7,FALSE)*VLOOKUP($E494,BY_COM_Demand_Drivers!$A$5:$I$100,9,FALSE)</f>
        <v>0</v>
      </c>
      <c r="M494" s="49">
        <f t="shared" si="36"/>
        <v>0.6</v>
      </c>
    </row>
    <row r="495" spans="2:13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 t="shared" si="33"/>
        <v>824.1044880851266</v>
      </c>
      <c r="G495" s="16">
        <f t="shared" si="34"/>
        <v>0</v>
      </c>
      <c r="H495" s="16">
        <f t="shared" si="35"/>
        <v>0</v>
      </c>
      <c r="J495" s="16">
        <f>VLOOKUP($C495,'Growth rate'!$B$3:$T$93,7,FALSE)*VLOOKUP($E495,BY_COM_Demand_Drivers!$A$5:$I$100,7,FALSE)</f>
        <v>1373.5074801418777</v>
      </c>
      <c r="K495" s="16">
        <f>VLOOKUP($C495,'Growth rate'!$B$3:$T$93,7,FALSE)*VLOOKUP($E495,BY_COM_Demand_Drivers!$A$5:$I$100,8,FALSE)</f>
        <v>0</v>
      </c>
      <c r="L495" s="16">
        <f>VLOOKUP($C495,'Growth rate'!$B$3:$T$93,7,FALSE)*VLOOKUP($E495,BY_COM_Demand_Drivers!$A$5:$I$100,9,FALSE)</f>
        <v>0</v>
      </c>
      <c r="M495" s="49">
        <f t="shared" si="36"/>
        <v>0.6</v>
      </c>
    </row>
    <row r="496" spans="2:13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 t="shared" si="33"/>
        <v>378.392917510102</v>
      </c>
      <c r="G496" s="16">
        <f t="shared" si="34"/>
        <v>0</v>
      </c>
      <c r="H496" s="16">
        <f t="shared" si="35"/>
        <v>0</v>
      </c>
      <c r="J496" s="16">
        <f>VLOOKUP($C496,'Growth rate'!$B$3:$T$93,7,FALSE)*VLOOKUP($E496,BY_COM_Demand_Drivers!$A$5:$I$100,7,FALSE)</f>
        <v>378.392917510102</v>
      </c>
      <c r="K496" s="16">
        <f>VLOOKUP($C496,'Growth rate'!$B$3:$T$93,7,FALSE)*VLOOKUP($E496,BY_COM_Demand_Drivers!$A$5:$I$100,8,FALSE)</f>
        <v>0</v>
      </c>
      <c r="L496" s="16">
        <f>VLOOKUP($C496,'Growth rate'!$B$3:$T$93,7,FALSE)*VLOOKUP($E496,BY_COM_Demand_Drivers!$A$5:$I$100,9,FALSE)</f>
        <v>0</v>
      </c>
      <c r="M496" s="49">
        <f t="shared" si="36"/>
        <v>1</v>
      </c>
    </row>
    <row r="497" spans="2:13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 t="shared" si="33"/>
        <v>384.63951128641867</v>
      </c>
      <c r="G497" s="16">
        <f t="shared" si="34"/>
        <v>0</v>
      </c>
      <c r="H497" s="16">
        <f t="shared" si="35"/>
        <v>0</v>
      </c>
      <c r="J497" s="16">
        <f>VLOOKUP($C497,'Growth rate'!$B$3:$T$93,7,FALSE)*VLOOKUP($E497,BY_COM_Demand_Drivers!$A$5:$I$100,7,FALSE)</f>
        <v>384.63951128641867</v>
      </c>
      <c r="K497" s="16">
        <f>VLOOKUP($C497,'Growth rate'!$B$3:$T$93,7,FALSE)*VLOOKUP($E497,BY_COM_Demand_Drivers!$A$5:$I$100,8,FALSE)</f>
        <v>0</v>
      </c>
      <c r="L497" s="16">
        <f>VLOOKUP($C497,'Growth rate'!$B$3:$T$93,7,FALSE)*VLOOKUP($E497,BY_COM_Demand_Drivers!$A$5:$I$100,9,FALSE)</f>
        <v>0</v>
      </c>
      <c r="M497" s="49">
        <f t="shared" si="36"/>
        <v>1</v>
      </c>
    </row>
    <row r="498" spans="2:13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 t="shared" si="33"/>
        <v>390.88610506273528</v>
      </c>
      <c r="G498" s="16">
        <f t="shared" si="34"/>
        <v>0</v>
      </c>
      <c r="H498" s="16">
        <f t="shared" si="35"/>
        <v>0</v>
      </c>
      <c r="J498" s="16">
        <f>VLOOKUP($C498,'Growth rate'!$B$3:$T$93,7,FALSE)*VLOOKUP($E498,BY_COM_Demand_Drivers!$A$5:$I$100,7,FALSE)</f>
        <v>390.88610506273528</v>
      </c>
      <c r="K498" s="16">
        <f>VLOOKUP($C498,'Growth rate'!$B$3:$T$93,7,FALSE)*VLOOKUP($E498,BY_COM_Demand_Drivers!$A$5:$I$100,8,FALSE)</f>
        <v>0</v>
      </c>
      <c r="L498" s="16">
        <f>VLOOKUP($C498,'Growth rate'!$B$3:$T$93,7,FALSE)*VLOOKUP($E498,BY_COM_Demand_Drivers!$A$5:$I$100,9,FALSE)</f>
        <v>0</v>
      </c>
      <c r="M498" s="49">
        <f t="shared" si="36"/>
        <v>1</v>
      </c>
    </row>
    <row r="499" spans="2:13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 t="shared" si="33"/>
        <v>397.13269883905201</v>
      </c>
      <c r="G499" s="16">
        <f t="shared" si="34"/>
        <v>0</v>
      </c>
      <c r="H499" s="16">
        <f t="shared" si="35"/>
        <v>0</v>
      </c>
      <c r="J499" s="16">
        <f>VLOOKUP($C499,'Growth rate'!$B$3:$T$93,7,FALSE)*VLOOKUP($E499,BY_COM_Demand_Drivers!$A$5:$I$100,7,FALSE)</f>
        <v>397.13269883905201</v>
      </c>
      <c r="K499" s="16">
        <f>VLOOKUP($C499,'Growth rate'!$B$3:$T$93,7,FALSE)*VLOOKUP($E499,BY_COM_Demand_Drivers!$A$5:$I$100,8,FALSE)</f>
        <v>0</v>
      </c>
      <c r="L499" s="16">
        <f>VLOOKUP($C499,'Growth rate'!$B$3:$T$93,7,FALSE)*VLOOKUP($E499,BY_COM_Demand_Drivers!$A$5:$I$100,9,FALSE)</f>
        <v>0</v>
      </c>
      <c r="M499" s="49">
        <f t="shared" si="36"/>
        <v>1</v>
      </c>
    </row>
    <row r="500" spans="2:13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 t="shared" si="33"/>
        <v>403.37929261536868</v>
      </c>
      <c r="G500" s="16">
        <f t="shared" si="34"/>
        <v>0</v>
      </c>
      <c r="H500" s="16">
        <f t="shared" si="35"/>
        <v>0</v>
      </c>
      <c r="J500" s="16">
        <f>VLOOKUP($C500,'Growth rate'!$B$3:$T$93,7,FALSE)*VLOOKUP($E500,BY_COM_Demand_Drivers!$A$5:$I$100,7,FALSE)</f>
        <v>403.37929261536868</v>
      </c>
      <c r="K500" s="16">
        <f>VLOOKUP($C500,'Growth rate'!$B$3:$T$93,7,FALSE)*VLOOKUP($E500,BY_COM_Demand_Drivers!$A$5:$I$100,8,FALSE)</f>
        <v>0</v>
      </c>
      <c r="L500" s="16">
        <f>VLOOKUP($C500,'Growth rate'!$B$3:$T$93,7,FALSE)*VLOOKUP($E500,BY_COM_Demand_Drivers!$A$5:$I$100,9,FALSE)</f>
        <v>0</v>
      </c>
      <c r="M500" s="49">
        <f t="shared" si="36"/>
        <v>1</v>
      </c>
    </row>
    <row r="501" spans="2:13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 t="shared" si="33"/>
        <v>409.62588639168536</v>
      </c>
      <c r="G501" s="16">
        <f t="shared" si="34"/>
        <v>0</v>
      </c>
      <c r="H501" s="16">
        <f t="shared" si="35"/>
        <v>0</v>
      </c>
      <c r="J501" s="16">
        <f>VLOOKUP($C501,'Growth rate'!$B$3:$T$93,7,FALSE)*VLOOKUP($E501,BY_COM_Demand_Drivers!$A$5:$I$100,7,FALSE)</f>
        <v>409.62588639168536</v>
      </c>
      <c r="K501" s="16">
        <f>VLOOKUP($C501,'Growth rate'!$B$3:$T$93,7,FALSE)*VLOOKUP($E501,BY_COM_Demand_Drivers!$A$5:$I$100,8,FALSE)</f>
        <v>0</v>
      </c>
      <c r="L501" s="16">
        <f>VLOOKUP($C501,'Growth rate'!$B$3:$T$93,7,FALSE)*VLOOKUP($E501,BY_COM_Demand_Drivers!$A$5:$I$100,9,FALSE)</f>
        <v>0</v>
      </c>
      <c r="M501" s="49">
        <f t="shared" si="36"/>
        <v>1</v>
      </c>
    </row>
    <row r="502" spans="2:13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 t="shared" si="33"/>
        <v>374.2852321512018</v>
      </c>
      <c r="G502" s="16">
        <f t="shared" si="34"/>
        <v>0</v>
      </c>
      <c r="H502" s="16">
        <f t="shared" si="35"/>
        <v>0</v>
      </c>
      <c r="J502" s="16">
        <f>VLOOKUP($C502,'Growth rate'!$B$3:$T$93,7,FALSE)*VLOOKUP($E502,BY_COM_Demand_Drivers!$A$5:$I$100,7,FALSE)</f>
        <v>415.87248016800197</v>
      </c>
      <c r="K502" s="16">
        <f>VLOOKUP($C502,'Growth rate'!$B$3:$T$93,7,FALSE)*VLOOKUP($E502,BY_COM_Demand_Drivers!$A$5:$I$100,8,FALSE)</f>
        <v>0</v>
      </c>
      <c r="L502" s="16">
        <f>VLOOKUP($C502,'Growth rate'!$B$3:$T$93,7,FALSE)*VLOOKUP($E502,BY_COM_Demand_Drivers!$A$5:$I$100,9,FALSE)</f>
        <v>0</v>
      </c>
      <c r="M502" s="49">
        <f>M420</f>
        <v>0.9</v>
      </c>
    </row>
    <row r="503" spans="2:13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 t="shared" si="33"/>
        <v>375.68597581044367</v>
      </c>
      <c r="G503" s="16">
        <f t="shared" si="34"/>
        <v>0</v>
      </c>
      <c r="H503" s="16">
        <f t="shared" si="35"/>
        <v>0</v>
      </c>
      <c r="J503" s="16">
        <f>VLOOKUP($C503,'Growth rate'!$B$3:$T$93,7,FALSE)*VLOOKUP($E503,BY_COM_Demand_Drivers!$A$5:$I$100,7,FALSE)</f>
        <v>422.1190739443187</v>
      </c>
      <c r="K503" s="16">
        <f>VLOOKUP($C503,'Growth rate'!$B$3:$T$93,7,FALSE)*VLOOKUP($E503,BY_COM_Demand_Drivers!$A$5:$I$100,8,FALSE)</f>
        <v>0</v>
      </c>
      <c r="L503" s="16">
        <f>VLOOKUP($C503,'Growth rate'!$B$3:$T$93,7,FALSE)*VLOOKUP($E503,BY_COM_Demand_Drivers!$A$5:$I$100,9,FALSE)</f>
        <v>0</v>
      </c>
      <c r="M503" s="49">
        <f t="shared" ref="M503:M566" si="37">M421</f>
        <v>0.89</v>
      </c>
    </row>
    <row r="504" spans="2:13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 t="shared" si="33"/>
        <v>376.96178759415915</v>
      </c>
      <c r="G504" s="16">
        <f t="shared" si="34"/>
        <v>0</v>
      </c>
      <c r="H504" s="16">
        <f t="shared" si="35"/>
        <v>0</v>
      </c>
      <c r="J504" s="16">
        <f>VLOOKUP($C504,'Growth rate'!$B$3:$T$93,7,FALSE)*VLOOKUP($E504,BY_COM_Demand_Drivers!$A$5:$I$100,7,FALSE)</f>
        <v>428.36566772063537</v>
      </c>
      <c r="K504" s="16">
        <f>VLOOKUP($C504,'Growth rate'!$B$3:$T$93,7,FALSE)*VLOOKUP($E504,BY_COM_Demand_Drivers!$A$5:$I$100,8,FALSE)</f>
        <v>0</v>
      </c>
      <c r="L504" s="16">
        <f>VLOOKUP($C504,'Growth rate'!$B$3:$T$93,7,FALSE)*VLOOKUP($E504,BY_COM_Demand_Drivers!$A$5:$I$100,9,FALSE)</f>
        <v>0</v>
      </c>
      <c r="M504" s="49">
        <f t="shared" si="37"/>
        <v>0.88</v>
      </c>
    </row>
    <row r="505" spans="2:13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 t="shared" si="33"/>
        <v>378.1126675023483</v>
      </c>
      <c r="G505" s="16">
        <f t="shared" si="34"/>
        <v>0</v>
      </c>
      <c r="H505" s="16">
        <f t="shared" si="35"/>
        <v>0</v>
      </c>
      <c r="J505" s="16">
        <f>VLOOKUP($C505,'Growth rate'!$B$3:$T$93,7,FALSE)*VLOOKUP($E505,BY_COM_Demand_Drivers!$A$5:$I$100,7,FALSE)</f>
        <v>434.61226149695204</v>
      </c>
      <c r="K505" s="16">
        <f>VLOOKUP($C505,'Growth rate'!$B$3:$T$93,7,FALSE)*VLOOKUP($E505,BY_COM_Demand_Drivers!$A$5:$I$100,8,FALSE)</f>
        <v>0</v>
      </c>
      <c r="L505" s="16">
        <f>VLOOKUP($C505,'Growth rate'!$B$3:$T$93,7,FALSE)*VLOOKUP($E505,BY_COM_Demand_Drivers!$A$5:$I$100,9,FALSE)</f>
        <v>0</v>
      </c>
      <c r="M505" s="49">
        <f t="shared" si="37"/>
        <v>0.87</v>
      </c>
    </row>
    <row r="506" spans="2:13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 t="shared" si="33"/>
        <v>379.13861553501101</v>
      </c>
      <c r="G506" s="16">
        <f t="shared" si="34"/>
        <v>0</v>
      </c>
      <c r="H506" s="16">
        <f t="shared" si="35"/>
        <v>0</v>
      </c>
      <c r="J506" s="16">
        <f>VLOOKUP($C506,'Growth rate'!$B$3:$T$93,7,FALSE)*VLOOKUP($E506,BY_COM_Demand_Drivers!$A$5:$I$100,7,FALSE)</f>
        <v>440.85885527326866</v>
      </c>
      <c r="K506" s="16">
        <f>VLOOKUP($C506,'Growth rate'!$B$3:$T$93,7,FALSE)*VLOOKUP($E506,BY_COM_Demand_Drivers!$A$5:$I$100,8,FALSE)</f>
        <v>0</v>
      </c>
      <c r="L506" s="16">
        <f>VLOOKUP($C506,'Growth rate'!$B$3:$T$93,7,FALSE)*VLOOKUP($E506,BY_COM_Demand_Drivers!$A$5:$I$100,9,FALSE)</f>
        <v>0</v>
      </c>
      <c r="M506" s="49">
        <f t="shared" si="37"/>
        <v>0.86</v>
      </c>
    </row>
    <row r="507" spans="2:13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 t="shared" si="33"/>
        <v>380.03963169214751</v>
      </c>
      <c r="G507" s="16">
        <f t="shared" si="34"/>
        <v>0</v>
      </c>
      <c r="H507" s="16">
        <f t="shared" si="35"/>
        <v>0</v>
      </c>
      <c r="J507" s="16">
        <f>VLOOKUP($C507,'Growth rate'!$B$3:$T$93,7,FALSE)*VLOOKUP($E507,BY_COM_Demand_Drivers!$A$5:$I$100,7,FALSE)</f>
        <v>447.10544904958533</v>
      </c>
      <c r="K507" s="16">
        <f>VLOOKUP($C507,'Growth rate'!$B$3:$T$93,7,FALSE)*VLOOKUP($E507,BY_COM_Demand_Drivers!$A$5:$I$100,8,FALSE)</f>
        <v>0</v>
      </c>
      <c r="L507" s="16">
        <f>VLOOKUP($C507,'Growth rate'!$B$3:$T$93,7,FALSE)*VLOOKUP($E507,BY_COM_Demand_Drivers!$A$5:$I$100,9,FALSE)</f>
        <v>0</v>
      </c>
      <c r="M507" s="49">
        <f t="shared" si="37"/>
        <v>0.85</v>
      </c>
    </row>
    <row r="508" spans="2:13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 t="shared" si="33"/>
        <v>379.68233586669299</v>
      </c>
      <c r="G508" s="16">
        <f t="shared" si="34"/>
        <v>0</v>
      </c>
      <c r="H508" s="16">
        <f t="shared" si="35"/>
        <v>0</v>
      </c>
      <c r="J508" s="16">
        <f>VLOOKUP($C508,'Growth rate'!$B$3:$T$93,7,FALSE)*VLOOKUP($E508,BY_COM_Demand_Drivers!$A$5:$I$100,7,FALSE)</f>
        <v>453.35204282590206</v>
      </c>
      <c r="K508" s="16">
        <f>VLOOKUP($C508,'Growth rate'!$B$3:$T$93,7,FALSE)*VLOOKUP($E508,BY_COM_Demand_Drivers!$A$5:$I$100,8,FALSE)</f>
        <v>0</v>
      </c>
      <c r="L508" s="16">
        <f>VLOOKUP($C508,'Growth rate'!$B$3:$T$93,7,FALSE)*VLOOKUP($E508,BY_COM_Demand_Drivers!$A$5:$I$100,9,FALSE)</f>
        <v>0</v>
      </c>
      <c r="M508" s="49">
        <f t="shared" si="37"/>
        <v>0.83750000000000002</v>
      </c>
    </row>
    <row r="509" spans="2:13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 t="shared" si="33"/>
        <v>379.16887519683041</v>
      </c>
      <c r="G509" s="16">
        <f t="shared" si="34"/>
        <v>0</v>
      </c>
      <c r="H509" s="16">
        <f t="shared" si="35"/>
        <v>0</v>
      </c>
      <c r="J509" s="16">
        <f>VLOOKUP($C509,'Growth rate'!$B$3:$T$93,7,FALSE)*VLOOKUP($E509,BY_COM_Demand_Drivers!$A$5:$I$100,7,FALSE)</f>
        <v>459.59863660221873</v>
      </c>
      <c r="K509" s="16">
        <f>VLOOKUP($C509,'Growth rate'!$B$3:$T$93,7,FALSE)*VLOOKUP($E509,BY_COM_Demand_Drivers!$A$5:$I$100,8,FALSE)</f>
        <v>0</v>
      </c>
      <c r="L509" s="16">
        <f>VLOOKUP($C509,'Growth rate'!$B$3:$T$93,7,FALSE)*VLOOKUP($E509,BY_COM_Demand_Drivers!$A$5:$I$100,9,FALSE)</f>
        <v>0</v>
      </c>
      <c r="M509" s="49">
        <f t="shared" si="37"/>
        <v>0.82499999999999996</v>
      </c>
    </row>
    <row r="510" spans="2:13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 t="shared" si="33"/>
        <v>378.49924968255999</v>
      </c>
      <c r="G510" s="16">
        <f t="shared" si="34"/>
        <v>0</v>
      </c>
      <c r="H510" s="16">
        <f t="shared" si="35"/>
        <v>0</v>
      </c>
      <c r="J510" s="16">
        <f>VLOOKUP($C510,'Growth rate'!$B$3:$T$93,7,FALSE)*VLOOKUP($E510,BY_COM_Demand_Drivers!$A$5:$I$100,7,FALSE)</f>
        <v>465.84523037853535</v>
      </c>
      <c r="K510" s="16">
        <f>VLOOKUP($C510,'Growth rate'!$B$3:$T$93,7,FALSE)*VLOOKUP($E510,BY_COM_Demand_Drivers!$A$5:$I$100,8,FALSE)</f>
        <v>0</v>
      </c>
      <c r="L510" s="16">
        <f>VLOOKUP($C510,'Growth rate'!$B$3:$T$93,7,FALSE)*VLOOKUP($E510,BY_COM_Demand_Drivers!$A$5:$I$100,9,FALSE)</f>
        <v>0</v>
      </c>
      <c r="M510" s="49">
        <f t="shared" si="37"/>
        <v>0.8125</v>
      </c>
    </row>
    <row r="511" spans="2:13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 t="shared" si="33"/>
        <v>377.67345932388156</v>
      </c>
      <c r="G511" s="16">
        <f t="shared" si="34"/>
        <v>0</v>
      </c>
      <c r="H511" s="16">
        <f t="shared" si="35"/>
        <v>0</v>
      </c>
      <c r="J511" s="16">
        <f>VLOOKUP($C511,'Growth rate'!$B$3:$T$93,7,FALSE)*VLOOKUP($E511,BY_COM_Demand_Drivers!$A$5:$I$100,7,FALSE)</f>
        <v>472.09182415485202</v>
      </c>
      <c r="K511" s="16">
        <f>VLOOKUP($C511,'Growth rate'!$B$3:$T$93,7,FALSE)*VLOOKUP($E511,BY_COM_Demand_Drivers!$A$5:$I$100,8,FALSE)</f>
        <v>0</v>
      </c>
      <c r="L511" s="16">
        <f>VLOOKUP($C511,'Growth rate'!$B$3:$T$93,7,FALSE)*VLOOKUP($E511,BY_COM_Demand_Drivers!$A$5:$I$100,9,FALSE)</f>
        <v>0</v>
      </c>
      <c r="M511" s="49">
        <f t="shared" si="37"/>
        <v>0.79999999999999993</v>
      </c>
    </row>
    <row r="512" spans="2:13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 t="shared" si="33"/>
        <v>376.6915041207954</v>
      </c>
      <c r="G512" s="16">
        <f t="shared" si="34"/>
        <v>0</v>
      </c>
      <c r="H512" s="16">
        <f t="shared" si="35"/>
        <v>0</v>
      </c>
      <c r="J512" s="16">
        <f>VLOOKUP($C512,'Growth rate'!$B$3:$T$93,7,FALSE)*VLOOKUP($E512,BY_COM_Demand_Drivers!$A$5:$I$100,7,FALSE)</f>
        <v>478.33841793116875</v>
      </c>
      <c r="K512" s="16">
        <f>VLOOKUP($C512,'Growth rate'!$B$3:$T$93,7,FALSE)*VLOOKUP($E512,BY_COM_Demand_Drivers!$A$5:$I$100,8,FALSE)</f>
        <v>0</v>
      </c>
      <c r="L512" s="16">
        <f>VLOOKUP($C512,'Growth rate'!$B$3:$T$93,7,FALSE)*VLOOKUP($E512,BY_COM_Demand_Drivers!$A$5:$I$100,9,FALSE)</f>
        <v>0</v>
      </c>
      <c r="M512" s="49">
        <f t="shared" si="37"/>
        <v>0.78749999999999998</v>
      </c>
    </row>
    <row r="513" spans="2:13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 t="shared" si="33"/>
        <v>375.55338407330112</v>
      </c>
      <c r="G513" s="16">
        <f t="shared" si="34"/>
        <v>0</v>
      </c>
      <c r="H513" s="16">
        <f t="shared" si="35"/>
        <v>0</v>
      </c>
      <c r="J513" s="16">
        <f>VLOOKUP($C513,'Growth rate'!$B$3:$T$93,7,FALSE)*VLOOKUP($E513,BY_COM_Demand_Drivers!$A$5:$I$100,7,FALSE)</f>
        <v>484.58501170748536</v>
      </c>
      <c r="K513" s="16">
        <f>VLOOKUP($C513,'Growth rate'!$B$3:$T$93,7,FALSE)*VLOOKUP($E513,BY_COM_Demand_Drivers!$A$5:$I$100,8,FALSE)</f>
        <v>0</v>
      </c>
      <c r="L513" s="16">
        <f>VLOOKUP($C513,'Growth rate'!$B$3:$T$93,7,FALSE)*VLOOKUP($E513,BY_COM_Demand_Drivers!$A$5:$I$100,9,FALSE)</f>
        <v>0</v>
      </c>
      <c r="M513" s="49">
        <f t="shared" si="37"/>
        <v>0.77499999999999991</v>
      </c>
    </row>
    <row r="514" spans="2:13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 t="shared" si="33"/>
        <v>374.25909918139905</v>
      </c>
      <c r="G514" s="16">
        <f t="shared" si="34"/>
        <v>0</v>
      </c>
      <c r="H514" s="16">
        <f t="shared" si="35"/>
        <v>0</v>
      </c>
      <c r="J514" s="16">
        <f>VLOOKUP($C514,'Growth rate'!$B$3:$T$93,7,FALSE)*VLOOKUP($E514,BY_COM_Demand_Drivers!$A$5:$I$100,7,FALSE)</f>
        <v>490.83160548380204</v>
      </c>
      <c r="K514" s="16">
        <f>VLOOKUP($C514,'Growth rate'!$B$3:$T$93,7,FALSE)*VLOOKUP($E514,BY_COM_Demand_Drivers!$A$5:$I$100,8,FALSE)</f>
        <v>0</v>
      </c>
      <c r="L514" s="16">
        <f>VLOOKUP($C514,'Growth rate'!$B$3:$T$93,7,FALSE)*VLOOKUP($E514,BY_COM_Demand_Drivers!$A$5:$I$100,9,FALSE)</f>
        <v>0</v>
      </c>
      <c r="M514" s="49">
        <f t="shared" si="37"/>
        <v>0.76249999999999996</v>
      </c>
    </row>
    <row r="515" spans="2:13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 t="shared" si="33"/>
        <v>372.80864944508903</v>
      </c>
      <c r="G515" s="16">
        <f t="shared" si="34"/>
        <v>0</v>
      </c>
      <c r="H515" s="16">
        <f t="shared" si="35"/>
        <v>0</v>
      </c>
      <c r="J515" s="16">
        <f>VLOOKUP($C515,'Growth rate'!$B$3:$T$93,7,FALSE)*VLOOKUP($E515,BY_COM_Demand_Drivers!$A$5:$I$100,7,FALSE)</f>
        <v>497.07819926011871</v>
      </c>
      <c r="K515" s="16">
        <f>VLOOKUP($C515,'Growth rate'!$B$3:$T$93,7,FALSE)*VLOOKUP($E515,BY_COM_Demand_Drivers!$A$5:$I$100,8,FALSE)</f>
        <v>0</v>
      </c>
      <c r="L515" s="16">
        <f>VLOOKUP($C515,'Growth rate'!$B$3:$T$93,7,FALSE)*VLOOKUP($E515,BY_COM_Demand_Drivers!$A$5:$I$100,9,FALSE)</f>
        <v>0</v>
      </c>
      <c r="M515" s="49">
        <f t="shared" si="37"/>
        <v>0.75</v>
      </c>
    </row>
    <row r="516" spans="2:13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 t="shared" si="33"/>
        <v>371.20203486437111</v>
      </c>
      <c r="G516" s="16">
        <f t="shared" si="34"/>
        <v>0</v>
      </c>
      <c r="H516" s="16">
        <f t="shared" si="35"/>
        <v>0</v>
      </c>
      <c r="J516" s="16">
        <f>VLOOKUP($C516,'Growth rate'!$B$3:$T$93,7,FALSE)*VLOOKUP($E516,BY_COM_Demand_Drivers!$A$5:$I$100,7,FALSE)</f>
        <v>503.32479303643544</v>
      </c>
      <c r="K516" s="16">
        <f>VLOOKUP($C516,'Growth rate'!$B$3:$T$93,7,FALSE)*VLOOKUP($E516,BY_COM_Demand_Drivers!$A$5:$I$100,8,FALSE)</f>
        <v>0</v>
      </c>
      <c r="L516" s="16">
        <f>VLOOKUP($C516,'Growth rate'!$B$3:$T$93,7,FALSE)*VLOOKUP($E516,BY_COM_Demand_Drivers!$A$5:$I$100,9,FALSE)</f>
        <v>0</v>
      </c>
      <c r="M516" s="49">
        <f t="shared" si="37"/>
        <v>0.73749999999999993</v>
      </c>
    </row>
    <row r="517" spans="2:13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 t="shared" ref="F517:F580" si="38">J517*$M517</f>
        <v>369.43925543924524</v>
      </c>
      <c r="G517" s="16">
        <f t="shared" ref="G517:G580" si="39">K517*$M517</f>
        <v>0</v>
      </c>
      <c r="H517" s="16">
        <f t="shared" ref="H517:H580" si="40">L517*$M517</f>
        <v>0</v>
      </c>
      <c r="J517" s="16">
        <f>VLOOKUP($C517,'Growth rate'!$B$3:$T$93,7,FALSE)*VLOOKUP($E517,BY_COM_Demand_Drivers!$A$5:$I$100,7,FALSE)</f>
        <v>509.57138681275211</v>
      </c>
      <c r="K517" s="16">
        <f>VLOOKUP($C517,'Growth rate'!$B$3:$T$93,7,FALSE)*VLOOKUP($E517,BY_COM_Demand_Drivers!$A$5:$I$100,8,FALSE)</f>
        <v>0</v>
      </c>
      <c r="L517" s="16">
        <f>VLOOKUP($C517,'Growth rate'!$B$3:$T$93,7,FALSE)*VLOOKUP($E517,BY_COM_Demand_Drivers!$A$5:$I$100,9,FALSE)</f>
        <v>0</v>
      </c>
      <c r="M517" s="49">
        <f t="shared" si="37"/>
        <v>0.72499999999999998</v>
      </c>
    </row>
    <row r="518" spans="2:13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 t="shared" si="38"/>
        <v>367.52031116971142</v>
      </c>
      <c r="G518" s="16">
        <f t="shared" si="39"/>
        <v>0</v>
      </c>
      <c r="H518" s="16">
        <f t="shared" si="40"/>
        <v>0</v>
      </c>
      <c r="J518" s="16">
        <f>VLOOKUP($C518,'Growth rate'!$B$3:$T$93,7,FALSE)*VLOOKUP($E518,BY_COM_Demand_Drivers!$A$5:$I$100,7,FALSE)</f>
        <v>515.81798058906872</v>
      </c>
      <c r="K518" s="16">
        <f>VLOOKUP($C518,'Growth rate'!$B$3:$T$93,7,FALSE)*VLOOKUP($E518,BY_COM_Demand_Drivers!$A$5:$I$100,8,FALSE)</f>
        <v>0</v>
      </c>
      <c r="L518" s="16">
        <f>VLOOKUP($C518,'Growth rate'!$B$3:$T$93,7,FALSE)*VLOOKUP($E518,BY_COM_Demand_Drivers!$A$5:$I$100,9,FALSE)</f>
        <v>0</v>
      </c>
      <c r="M518" s="49">
        <f t="shared" si="37"/>
        <v>0.71249999999999991</v>
      </c>
    </row>
    <row r="519" spans="2:13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 t="shared" si="38"/>
        <v>365.44520205576976</v>
      </c>
      <c r="G519" s="16">
        <f t="shared" si="39"/>
        <v>0</v>
      </c>
      <c r="H519" s="16">
        <f t="shared" si="40"/>
        <v>0</v>
      </c>
      <c r="J519" s="16">
        <f>VLOOKUP($C519,'Growth rate'!$B$3:$T$93,7,FALSE)*VLOOKUP($E519,BY_COM_Demand_Drivers!$A$5:$I$100,7,FALSE)</f>
        <v>522.0645743653854</v>
      </c>
      <c r="K519" s="16">
        <f>VLOOKUP($C519,'Growth rate'!$B$3:$T$93,7,FALSE)*VLOOKUP($E519,BY_COM_Demand_Drivers!$A$5:$I$100,8,FALSE)</f>
        <v>0</v>
      </c>
      <c r="L519" s="16">
        <f>VLOOKUP($C519,'Growth rate'!$B$3:$T$93,7,FALSE)*VLOOKUP($E519,BY_COM_Demand_Drivers!$A$5:$I$100,9,FALSE)</f>
        <v>0</v>
      </c>
      <c r="M519" s="49">
        <f t="shared" si="37"/>
        <v>0.7</v>
      </c>
    </row>
    <row r="520" spans="2:13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 t="shared" si="38"/>
        <v>363.21392809742019</v>
      </c>
      <c r="G520" s="16">
        <f t="shared" si="39"/>
        <v>0</v>
      </c>
      <c r="H520" s="16">
        <f t="shared" si="40"/>
        <v>0</v>
      </c>
      <c r="J520" s="16">
        <f>VLOOKUP($C520,'Growth rate'!$B$3:$T$93,7,FALSE)*VLOOKUP($E520,BY_COM_Demand_Drivers!$A$5:$I$100,7,FALSE)</f>
        <v>528.31116814170207</v>
      </c>
      <c r="K520" s="16">
        <f>VLOOKUP($C520,'Growth rate'!$B$3:$T$93,7,FALSE)*VLOOKUP($E520,BY_COM_Demand_Drivers!$A$5:$I$100,8,FALSE)</f>
        <v>0</v>
      </c>
      <c r="L520" s="16">
        <f>VLOOKUP($C520,'Growth rate'!$B$3:$T$93,7,FALSE)*VLOOKUP($E520,BY_COM_Demand_Drivers!$A$5:$I$100,9,FALSE)</f>
        <v>0</v>
      </c>
      <c r="M520" s="49">
        <f t="shared" si="37"/>
        <v>0.6875</v>
      </c>
    </row>
    <row r="521" spans="2:13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 t="shared" si="38"/>
        <v>360.82648929466262</v>
      </c>
      <c r="G521" s="16">
        <f t="shared" si="39"/>
        <v>0</v>
      </c>
      <c r="H521" s="16">
        <f t="shared" si="40"/>
        <v>0</v>
      </c>
      <c r="J521" s="16">
        <f>VLOOKUP($C521,'Growth rate'!$B$3:$T$93,7,FALSE)*VLOOKUP($E521,BY_COM_Demand_Drivers!$A$5:$I$100,7,FALSE)</f>
        <v>534.55776191801874</v>
      </c>
      <c r="K521" s="16">
        <f>VLOOKUP($C521,'Growth rate'!$B$3:$T$93,7,FALSE)*VLOOKUP($E521,BY_COM_Demand_Drivers!$A$5:$I$100,8,FALSE)</f>
        <v>0</v>
      </c>
      <c r="L521" s="16">
        <f>VLOOKUP($C521,'Growth rate'!$B$3:$T$93,7,FALSE)*VLOOKUP($E521,BY_COM_Demand_Drivers!$A$5:$I$100,9,FALSE)</f>
        <v>0</v>
      </c>
      <c r="M521" s="49">
        <f t="shared" si="37"/>
        <v>0.67499999999999993</v>
      </c>
    </row>
    <row r="522" spans="2:13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 t="shared" si="38"/>
        <v>358.28288564749721</v>
      </c>
      <c r="G522" s="16">
        <f t="shared" si="39"/>
        <v>0</v>
      </c>
      <c r="H522" s="16">
        <f t="shared" si="40"/>
        <v>0</v>
      </c>
      <c r="J522" s="16">
        <f>VLOOKUP($C522,'Growth rate'!$B$3:$T$93,7,FALSE)*VLOOKUP($E522,BY_COM_Demand_Drivers!$A$5:$I$100,7,FALSE)</f>
        <v>540.80435569433541</v>
      </c>
      <c r="K522" s="16">
        <f>VLOOKUP($C522,'Growth rate'!$B$3:$T$93,7,FALSE)*VLOOKUP($E522,BY_COM_Demand_Drivers!$A$5:$I$100,8,FALSE)</f>
        <v>0</v>
      </c>
      <c r="L522" s="16">
        <f>VLOOKUP($C522,'Growth rate'!$B$3:$T$93,7,FALSE)*VLOOKUP($E522,BY_COM_Demand_Drivers!$A$5:$I$100,9,FALSE)</f>
        <v>0</v>
      </c>
      <c r="M522" s="49">
        <f t="shared" si="37"/>
        <v>0.66249999999999998</v>
      </c>
    </row>
    <row r="523" spans="2:13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 t="shared" si="38"/>
        <v>355.58311715592379</v>
      </c>
      <c r="G523" s="16">
        <f t="shared" si="39"/>
        <v>0</v>
      </c>
      <c r="H523" s="16">
        <f t="shared" si="40"/>
        <v>0</v>
      </c>
      <c r="J523" s="16">
        <f>VLOOKUP($C523,'Growth rate'!$B$3:$T$93,7,FALSE)*VLOOKUP($E523,BY_COM_Demand_Drivers!$A$5:$I$100,7,FALSE)</f>
        <v>547.05094947065209</v>
      </c>
      <c r="K523" s="16">
        <f>VLOOKUP($C523,'Growth rate'!$B$3:$T$93,7,FALSE)*VLOOKUP($E523,BY_COM_Demand_Drivers!$A$5:$I$100,8,FALSE)</f>
        <v>0</v>
      </c>
      <c r="L523" s="16">
        <f>VLOOKUP($C523,'Growth rate'!$B$3:$T$93,7,FALSE)*VLOOKUP($E523,BY_COM_Demand_Drivers!$A$5:$I$100,9,FALSE)</f>
        <v>0</v>
      </c>
      <c r="M523" s="49">
        <f t="shared" si="37"/>
        <v>0.64999999999999991</v>
      </c>
    </row>
    <row r="524" spans="2:13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 t="shared" si="38"/>
        <v>352.72718381994258</v>
      </c>
      <c r="G524" s="16">
        <f t="shared" si="39"/>
        <v>0</v>
      </c>
      <c r="H524" s="16">
        <f t="shared" si="40"/>
        <v>0</v>
      </c>
      <c r="J524" s="16">
        <f>VLOOKUP($C524,'Growth rate'!$B$3:$T$93,7,FALSE)*VLOOKUP($E524,BY_COM_Demand_Drivers!$A$5:$I$100,7,FALSE)</f>
        <v>553.29754324696876</v>
      </c>
      <c r="K524" s="16">
        <f>VLOOKUP($C524,'Growth rate'!$B$3:$T$93,7,FALSE)*VLOOKUP($E524,BY_COM_Demand_Drivers!$A$5:$I$100,8,FALSE)</f>
        <v>0</v>
      </c>
      <c r="L524" s="16">
        <f>VLOOKUP($C524,'Growth rate'!$B$3:$T$93,7,FALSE)*VLOOKUP($E524,BY_COM_Demand_Drivers!$A$5:$I$100,9,FALSE)</f>
        <v>0</v>
      </c>
      <c r="M524" s="49">
        <f t="shared" si="37"/>
        <v>0.63749999999999996</v>
      </c>
    </row>
    <row r="525" spans="2:13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 t="shared" si="38"/>
        <v>349.71508563955342</v>
      </c>
      <c r="G525" s="16">
        <f t="shared" si="39"/>
        <v>0</v>
      </c>
      <c r="H525" s="16">
        <f t="shared" si="40"/>
        <v>0</v>
      </c>
      <c r="J525" s="16">
        <f>VLOOKUP($C525,'Growth rate'!$B$3:$T$93,7,FALSE)*VLOOKUP($E525,BY_COM_Demand_Drivers!$A$5:$I$100,7,FALSE)</f>
        <v>559.54413702328543</v>
      </c>
      <c r="K525" s="16">
        <f>VLOOKUP($C525,'Growth rate'!$B$3:$T$93,7,FALSE)*VLOOKUP($E525,BY_COM_Demand_Drivers!$A$5:$I$100,8,FALSE)</f>
        <v>0</v>
      </c>
      <c r="L525" s="16">
        <f>VLOOKUP($C525,'Growth rate'!$B$3:$T$93,7,FALSE)*VLOOKUP($E525,BY_COM_Demand_Drivers!$A$5:$I$100,9,FALSE)</f>
        <v>0</v>
      </c>
      <c r="M525" s="49">
        <f t="shared" si="37"/>
        <v>0.625</v>
      </c>
    </row>
    <row r="526" spans="2:13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 t="shared" si="38"/>
        <v>346.54682261475625</v>
      </c>
      <c r="G526" s="16">
        <f t="shared" si="39"/>
        <v>0</v>
      </c>
      <c r="H526" s="16">
        <f t="shared" si="40"/>
        <v>0</v>
      </c>
      <c r="J526" s="16">
        <f>VLOOKUP($C526,'Growth rate'!$B$3:$T$93,7,FALSE)*VLOOKUP($E526,BY_COM_Demand_Drivers!$A$5:$I$100,7,FALSE)</f>
        <v>565.7907307996021</v>
      </c>
      <c r="K526" s="16">
        <f>VLOOKUP($C526,'Growth rate'!$B$3:$T$93,7,FALSE)*VLOOKUP($E526,BY_COM_Demand_Drivers!$A$5:$I$100,8,FALSE)</f>
        <v>0</v>
      </c>
      <c r="L526" s="16">
        <f>VLOOKUP($C526,'Growth rate'!$B$3:$T$93,7,FALSE)*VLOOKUP($E526,BY_COM_Demand_Drivers!$A$5:$I$100,9,FALSE)</f>
        <v>0</v>
      </c>
      <c r="M526" s="49">
        <f t="shared" si="37"/>
        <v>0.61249999999999993</v>
      </c>
    </row>
    <row r="527" spans="2:13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 t="shared" si="38"/>
        <v>343.22239474555124</v>
      </c>
      <c r="G527" s="16">
        <f t="shared" si="39"/>
        <v>0</v>
      </c>
      <c r="H527" s="16">
        <f t="shared" si="40"/>
        <v>0</v>
      </c>
      <c r="J527" s="16">
        <f>VLOOKUP($C527,'Growth rate'!$B$3:$T$93,7,FALSE)*VLOOKUP($E527,BY_COM_Demand_Drivers!$A$5:$I$100,7,FALSE)</f>
        <v>572.03732457591877</v>
      </c>
      <c r="K527" s="16">
        <f>VLOOKUP($C527,'Growth rate'!$B$3:$T$93,7,FALSE)*VLOOKUP($E527,BY_COM_Demand_Drivers!$A$5:$I$100,8,FALSE)</f>
        <v>0</v>
      </c>
      <c r="L527" s="16">
        <f>VLOOKUP($C527,'Growth rate'!$B$3:$T$93,7,FALSE)*VLOOKUP($E527,BY_COM_Demand_Drivers!$A$5:$I$100,9,FALSE)</f>
        <v>0</v>
      </c>
      <c r="M527" s="49">
        <f t="shared" si="37"/>
        <v>0.6</v>
      </c>
    </row>
    <row r="528" spans="2:13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 t="shared" si="38"/>
        <v>348.71395306148014</v>
      </c>
      <c r="G528" s="16">
        <f t="shared" si="39"/>
        <v>0</v>
      </c>
      <c r="H528" s="16">
        <f t="shared" si="40"/>
        <v>0</v>
      </c>
      <c r="J528" s="16">
        <f>VLOOKUP($C528,'Growth rate'!$B$3:$T$93,7,FALSE)*VLOOKUP($E528,BY_COM_Demand_Drivers!$A$5:$I$100,7,FALSE)</f>
        <v>581.18992176913355</v>
      </c>
      <c r="K528" s="16">
        <f>VLOOKUP($C528,'Growth rate'!$B$3:$T$93,7,FALSE)*VLOOKUP($E528,BY_COM_Demand_Drivers!$A$5:$I$100,8,FALSE)</f>
        <v>0</v>
      </c>
      <c r="L528" s="16">
        <f>VLOOKUP($C528,'Growth rate'!$B$3:$T$93,7,FALSE)*VLOOKUP($E528,BY_COM_Demand_Drivers!$A$5:$I$100,9,FALSE)</f>
        <v>0</v>
      </c>
      <c r="M528" s="49">
        <f t="shared" si="37"/>
        <v>0.6</v>
      </c>
    </row>
    <row r="529" spans="2:13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 t="shared" si="38"/>
        <v>354.29337631046377</v>
      </c>
      <c r="G529" s="16">
        <f t="shared" si="39"/>
        <v>0</v>
      </c>
      <c r="H529" s="16">
        <f t="shared" si="40"/>
        <v>0</v>
      </c>
      <c r="J529" s="16">
        <f>VLOOKUP($C529,'Growth rate'!$B$3:$T$93,7,FALSE)*VLOOKUP($E529,BY_COM_Demand_Drivers!$A$5:$I$100,7,FALSE)</f>
        <v>590.48896051743964</v>
      </c>
      <c r="K529" s="16">
        <f>VLOOKUP($C529,'Growth rate'!$B$3:$T$93,7,FALSE)*VLOOKUP($E529,BY_COM_Demand_Drivers!$A$5:$I$100,8,FALSE)</f>
        <v>0</v>
      </c>
      <c r="L529" s="16">
        <f>VLOOKUP($C529,'Growth rate'!$B$3:$T$93,7,FALSE)*VLOOKUP($E529,BY_COM_Demand_Drivers!$A$5:$I$100,9,FALSE)</f>
        <v>0</v>
      </c>
      <c r="M529" s="49">
        <f t="shared" si="37"/>
        <v>0.6</v>
      </c>
    </row>
    <row r="530" spans="2:13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 t="shared" si="38"/>
        <v>359.96207033143122</v>
      </c>
      <c r="G530" s="16">
        <f t="shared" si="39"/>
        <v>0</v>
      </c>
      <c r="H530" s="16">
        <f t="shared" si="40"/>
        <v>0</v>
      </c>
      <c r="J530" s="16">
        <f>VLOOKUP($C530,'Growth rate'!$B$3:$T$93,7,FALSE)*VLOOKUP($E530,BY_COM_Demand_Drivers!$A$5:$I$100,7,FALSE)</f>
        <v>599.93678388571868</v>
      </c>
      <c r="K530" s="16">
        <f>VLOOKUP($C530,'Growth rate'!$B$3:$T$93,7,FALSE)*VLOOKUP($E530,BY_COM_Demand_Drivers!$A$5:$I$100,8,FALSE)</f>
        <v>0</v>
      </c>
      <c r="L530" s="16">
        <f>VLOOKUP($C530,'Growth rate'!$B$3:$T$93,7,FALSE)*VLOOKUP($E530,BY_COM_Demand_Drivers!$A$5:$I$100,9,FALSE)</f>
        <v>0</v>
      </c>
      <c r="M530" s="49">
        <f t="shared" si="37"/>
        <v>0.6</v>
      </c>
    </row>
    <row r="531" spans="2:13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 t="shared" si="38"/>
        <v>365.72146345673417</v>
      </c>
      <c r="G531" s="16">
        <f t="shared" si="39"/>
        <v>0</v>
      </c>
      <c r="H531" s="16">
        <f t="shared" si="40"/>
        <v>0</v>
      </c>
      <c r="J531" s="16">
        <f>VLOOKUP($C531,'Growth rate'!$B$3:$T$93,7,FALSE)*VLOOKUP($E531,BY_COM_Demand_Drivers!$A$5:$I$100,7,FALSE)</f>
        <v>609.53577242789027</v>
      </c>
      <c r="K531" s="16">
        <f>VLOOKUP($C531,'Growth rate'!$B$3:$T$93,7,FALSE)*VLOOKUP($E531,BY_COM_Demand_Drivers!$A$5:$I$100,8,FALSE)</f>
        <v>0</v>
      </c>
      <c r="L531" s="16">
        <f>VLOOKUP($C531,'Growth rate'!$B$3:$T$93,7,FALSE)*VLOOKUP($E531,BY_COM_Demand_Drivers!$A$5:$I$100,9,FALSE)</f>
        <v>0</v>
      </c>
      <c r="M531" s="49">
        <f t="shared" si="37"/>
        <v>0.6</v>
      </c>
    </row>
    <row r="532" spans="2:13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 t="shared" si="38"/>
        <v>371.57300687204173</v>
      </c>
      <c r="G532" s="16">
        <f t="shared" si="39"/>
        <v>0</v>
      </c>
      <c r="H532" s="16">
        <f t="shared" si="40"/>
        <v>0</v>
      </c>
      <c r="J532" s="16">
        <f>VLOOKUP($C532,'Growth rate'!$B$3:$T$93,7,FALSE)*VLOOKUP($E532,BY_COM_Demand_Drivers!$A$5:$I$100,7,FALSE)</f>
        <v>619.28834478673627</v>
      </c>
      <c r="K532" s="16">
        <f>VLOOKUP($C532,'Growth rate'!$B$3:$T$93,7,FALSE)*VLOOKUP($E532,BY_COM_Demand_Drivers!$A$5:$I$100,8,FALSE)</f>
        <v>0</v>
      </c>
      <c r="L532" s="16">
        <f>VLOOKUP($C532,'Growth rate'!$B$3:$T$93,7,FALSE)*VLOOKUP($E532,BY_COM_Demand_Drivers!$A$5:$I$100,9,FALSE)</f>
        <v>0</v>
      </c>
      <c r="M532" s="49">
        <f t="shared" si="37"/>
        <v>0.6</v>
      </c>
    </row>
    <row r="533" spans="2:13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 t="shared" si="38"/>
        <v>377.51817498199443</v>
      </c>
      <c r="G533" s="16">
        <f t="shared" si="39"/>
        <v>0</v>
      </c>
      <c r="H533" s="16">
        <f t="shared" si="40"/>
        <v>0</v>
      </c>
      <c r="J533" s="16">
        <f>VLOOKUP($C533,'Growth rate'!$B$3:$T$93,7,FALSE)*VLOOKUP($E533,BY_COM_Demand_Drivers!$A$5:$I$100,7,FALSE)</f>
        <v>629.1969583033241</v>
      </c>
      <c r="K533" s="16">
        <f>VLOOKUP($C533,'Growth rate'!$B$3:$T$93,7,FALSE)*VLOOKUP($E533,BY_COM_Demand_Drivers!$A$5:$I$100,8,FALSE)</f>
        <v>0</v>
      </c>
      <c r="L533" s="16">
        <f>VLOOKUP($C533,'Growth rate'!$B$3:$T$93,7,FALSE)*VLOOKUP($E533,BY_COM_Demand_Drivers!$A$5:$I$100,9,FALSE)</f>
        <v>0</v>
      </c>
      <c r="M533" s="49">
        <f t="shared" si="37"/>
        <v>0.6</v>
      </c>
    </row>
    <row r="534" spans="2:13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 t="shared" si="38"/>
        <v>383.55846578170645</v>
      </c>
      <c r="G534" s="16">
        <f t="shared" si="39"/>
        <v>0</v>
      </c>
      <c r="H534" s="16">
        <f t="shared" si="40"/>
        <v>0</v>
      </c>
      <c r="J534" s="16">
        <f>VLOOKUP($C534,'Growth rate'!$B$3:$T$93,7,FALSE)*VLOOKUP($E534,BY_COM_Demand_Drivers!$A$5:$I$100,7,FALSE)</f>
        <v>639.26410963617741</v>
      </c>
      <c r="K534" s="16">
        <f>VLOOKUP($C534,'Growth rate'!$B$3:$T$93,7,FALSE)*VLOOKUP($E534,BY_COM_Demand_Drivers!$A$5:$I$100,8,FALSE)</f>
        <v>0</v>
      </c>
      <c r="L534" s="16">
        <f>VLOOKUP($C534,'Growth rate'!$B$3:$T$93,7,FALSE)*VLOOKUP($E534,BY_COM_Demand_Drivers!$A$5:$I$100,9,FALSE)</f>
        <v>0</v>
      </c>
      <c r="M534" s="49">
        <f t="shared" si="37"/>
        <v>0.6</v>
      </c>
    </row>
    <row r="535" spans="2:13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 t="shared" si="38"/>
        <v>389.69540123421376</v>
      </c>
      <c r="G535" s="16">
        <f t="shared" si="39"/>
        <v>0</v>
      </c>
      <c r="H535" s="16">
        <f t="shared" si="40"/>
        <v>0</v>
      </c>
      <c r="J535" s="16">
        <f>VLOOKUP($C535,'Growth rate'!$B$3:$T$93,7,FALSE)*VLOOKUP($E535,BY_COM_Demand_Drivers!$A$5:$I$100,7,FALSE)</f>
        <v>649.49233539035629</v>
      </c>
      <c r="K535" s="16">
        <f>VLOOKUP($C535,'Growth rate'!$B$3:$T$93,7,FALSE)*VLOOKUP($E535,BY_COM_Demand_Drivers!$A$5:$I$100,8,FALSE)</f>
        <v>0</v>
      </c>
      <c r="L535" s="16">
        <f>VLOOKUP($C535,'Growth rate'!$B$3:$T$93,7,FALSE)*VLOOKUP($E535,BY_COM_Demand_Drivers!$A$5:$I$100,9,FALSE)</f>
        <v>0</v>
      </c>
      <c r="M535" s="49">
        <f t="shared" si="37"/>
        <v>0.6</v>
      </c>
    </row>
    <row r="536" spans="2:13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 t="shared" si="38"/>
        <v>395.93052765396118</v>
      </c>
      <c r="G536" s="16">
        <f t="shared" si="39"/>
        <v>0</v>
      </c>
      <c r="H536" s="16">
        <f t="shared" si="40"/>
        <v>0</v>
      </c>
      <c r="J536" s="16">
        <f>VLOOKUP($C536,'Growth rate'!$B$3:$T$93,7,FALSE)*VLOOKUP($E536,BY_COM_Demand_Drivers!$A$5:$I$100,7,FALSE)</f>
        <v>659.88421275660198</v>
      </c>
      <c r="K536" s="16">
        <f>VLOOKUP($C536,'Growth rate'!$B$3:$T$93,7,FALSE)*VLOOKUP($E536,BY_COM_Demand_Drivers!$A$5:$I$100,8,FALSE)</f>
        <v>0</v>
      </c>
      <c r="L536" s="16">
        <f>VLOOKUP($C536,'Growth rate'!$B$3:$T$93,7,FALSE)*VLOOKUP($E536,BY_COM_Demand_Drivers!$A$5:$I$100,9,FALSE)</f>
        <v>0</v>
      </c>
      <c r="M536" s="49">
        <f t="shared" si="37"/>
        <v>0.6</v>
      </c>
    </row>
    <row r="537" spans="2:13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 t="shared" si="38"/>
        <v>402.26541609642447</v>
      </c>
      <c r="G537" s="16">
        <f t="shared" si="39"/>
        <v>0</v>
      </c>
      <c r="H537" s="16">
        <f t="shared" si="40"/>
        <v>0</v>
      </c>
      <c r="J537" s="16">
        <f>VLOOKUP($C537,'Growth rate'!$B$3:$T$93,7,FALSE)*VLOOKUP($E537,BY_COM_Demand_Drivers!$A$5:$I$100,7,FALSE)</f>
        <v>670.44236016070749</v>
      </c>
      <c r="K537" s="16">
        <f>VLOOKUP($C537,'Growth rate'!$B$3:$T$93,7,FALSE)*VLOOKUP($E537,BY_COM_Demand_Drivers!$A$5:$I$100,8,FALSE)</f>
        <v>0</v>
      </c>
      <c r="L537" s="16">
        <f>VLOOKUP($C537,'Growth rate'!$B$3:$T$93,7,FALSE)*VLOOKUP($E537,BY_COM_Demand_Drivers!$A$5:$I$100,9,FALSE)</f>
        <v>0</v>
      </c>
      <c r="M537" s="49">
        <f t="shared" si="37"/>
        <v>0.6</v>
      </c>
    </row>
    <row r="538" spans="2:13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 t="shared" si="38"/>
        <v>408.70166275396736</v>
      </c>
      <c r="G538" s="16">
        <f t="shared" si="39"/>
        <v>0</v>
      </c>
      <c r="H538" s="16">
        <f t="shared" si="40"/>
        <v>0</v>
      </c>
      <c r="J538" s="16">
        <f>VLOOKUP($C538,'Growth rate'!$B$3:$T$93,7,FALSE)*VLOOKUP($E538,BY_COM_Demand_Drivers!$A$5:$I$100,7,FALSE)</f>
        <v>681.16943792327891</v>
      </c>
      <c r="K538" s="16">
        <f>VLOOKUP($C538,'Growth rate'!$B$3:$T$93,7,FALSE)*VLOOKUP($E538,BY_COM_Demand_Drivers!$A$5:$I$100,8,FALSE)</f>
        <v>0</v>
      </c>
      <c r="L538" s="16">
        <f>VLOOKUP($C538,'Growth rate'!$B$3:$T$93,7,FALSE)*VLOOKUP($E538,BY_COM_Demand_Drivers!$A$5:$I$100,9,FALSE)</f>
        <v>0</v>
      </c>
      <c r="M538" s="49">
        <f t="shared" si="37"/>
        <v>0.6</v>
      </c>
    </row>
    <row r="539" spans="2:13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 t="shared" si="38"/>
        <v>415.24088935803081</v>
      </c>
      <c r="G539" s="16">
        <f t="shared" si="39"/>
        <v>0</v>
      </c>
      <c r="H539" s="16">
        <f t="shared" si="40"/>
        <v>0</v>
      </c>
      <c r="J539" s="16">
        <f>VLOOKUP($C539,'Growth rate'!$B$3:$T$93,7,FALSE)*VLOOKUP($E539,BY_COM_Demand_Drivers!$A$5:$I$100,7,FALSE)</f>
        <v>692.06814893005139</v>
      </c>
      <c r="K539" s="16">
        <f>VLOOKUP($C539,'Growth rate'!$B$3:$T$93,7,FALSE)*VLOOKUP($E539,BY_COM_Demand_Drivers!$A$5:$I$100,8,FALSE)</f>
        <v>0</v>
      </c>
      <c r="L539" s="16">
        <f>VLOOKUP($C539,'Growth rate'!$B$3:$T$93,7,FALSE)*VLOOKUP($E539,BY_COM_Demand_Drivers!$A$5:$I$100,9,FALSE)</f>
        <v>0</v>
      </c>
      <c r="M539" s="49">
        <f t="shared" si="37"/>
        <v>0.6</v>
      </c>
    </row>
    <row r="540" spans="2:13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 t="shared" si="38"/>
        <v>421.88474358775937</v>
      </c>
      <c r="G540" s="16">
        <f t="shared" si="39"/>
        <v>0</v>
      </c>
      <c r="H540" s="16">
        <f t="shared" si="40"/>
        <v>0</v>
      </c>
      <c r="J540" s="16">
        <f>VLOOKUP($C540,'Growth rate'!$B$3:$T$93,7,FALSE)*VLOOKUP($E540,BY_COM_Demand_Drivers!$A$5:$I$100,7,FALSE)</f>
        <v>703.14123931293227</v>
      </c>
      <c r="K540" s="16">
        <f>VLOOKUP($C540,'Growth rate'!$B$3:$T$93,7,FALSE)*VLOOKUP($E540,BY_COM_Demand_Drivers!$A$5:$I$100,8,FALSE)</f>
        <v>0</v>
      </c>
      <c r="L540" s="16">
        <f>VLOOKUP($C540,'Growth rate'!$B$3:$T$93,7,FALSE)*VLOOKUP($E540,BY_COM_Demand_Drivers!$A$5:$I$100,9,FALSE)</f>
        <v>0</v>
      </c>
      <c r="M540" s="49">
        <f t="shared" si="37"/>
        <v>0.6</v>
      </c>
    </row>
    <row r="541" spans="2:13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 t="shared" si="38"/>
        <v>428.63489948516354</v>
      </c>
      <c r="G541" s="16">
        <f t="shared" si="39"/>
        <v>0</v>
      </c>
      <c r="H541" s="16">
        <f t="shared" si="40"/>
        <v>0</v>
      </c>
      <c r="J541" s="16">
        <f>VLOOKUP($C541,'Growth rate'!$B$3:$T$93,7,FALSE)*VLOOKUP($E541,BY_COM_Demand_Drivers!$A$5:$I$100,7,FALSE)</f>
        <v>714.39149914193922</v>
      </c>
      <c r="K541" s="16">
        <f>VLOOKUP($C541,'Growth rate'!$B$3:$T$93,7,FALSE)*VLOOKUP($E541,BY_COM_Demand_Drivers!$A$5:$I$100,8,FALSE)</f>
        <v>0</v>
      </c>
      <c r="L541" s="16">
        <f>VLOOKUP($C541,'Growth rate'!$B$3:$T$93,7,FALSE)*VLOOKUP($E541,BY_COM_Demand_Drivers!$A$5:$I$100,9,FALSE)</f>
        <v>0</v>
      </c>
      <c r="M541" s="49">
        <f t="shared" si="37"/>
        <v>0.6</v>
      </c>
    </row>
    <row r="542" spans="2:13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 t="shared" si="38"/>
        <v>435.49305787692612</v>
      </c>
      <c r="G542" s="16">
        <f t="shared" si="39"/>
        <v>0</v>
      </c>
      <c r="H542" s="16">
        <f t="shared" si="40"/>
        <v>0</v>
      </c>
      <c r="J542" s="16">
        <f>VLOOKUP($C542,'Growth rate'!$B$3:$T$93,7,FALSE)*VLOOKUP($E542,BY_COM_Demand_Drivers!$A$5:$I$100,7,FALSE)</f>
        <v>725.82176312821025</v>
      </c>
      <c r="K542" s="16">
        <f>VLOOKUP($C542,'Growth rate'!$B$3:$T$93,7,FALSE)*VLOOKUP($E542,BY_COM_Demand_Drivers!$A$5:$I$100,8,FALSE)</f>
        <v>0</v>
      </c>
      <c r="L542" s="16">
        <f>VLOOKUP($C542,'Growth rate'!$B$3:$T$93,7,FALSE)*VLOOKUP($E542,BY_COM_Demand_Drivers!$A$5:$I$100,9,FALSE)</f>
        <v>0</v>
      </c>
      <c r="M542" s="49">
        <f t="shared" si="37"/>
        <v>0.6</v>
      </c>
    </row>
    <row r="543" spans="2:13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 t="shared" si="38"/>
        <v>442.46094680295693</v>
      </c>
      <c r="G543" s="16">
        <f t="shared" si="39"/>
        <v>0</v>
      </c>
      <c r="H543" s="16">
        <f t="shared" si="40"/>
        <v>0</v>
      </c>
      <c r="J543" s="16">
        <f>VLOOKUP($C543,'Growth rate'!$B$3:$T$93,7,FALSE)*VLOOKUP($E543,BY_COM_Demand_Drivers!$A$5:$I$100,7,FALSE)</f>
        <v>737.4349113382616</v>
      </c>
      <c r="K543" s="16">
        <f>VLOOKUP($C543,'Growth rate'!$B$3:$T$93,7,FALSE)*VLOOKUP($E543,BY_COM_Demand_Drivers!$A$5:$I$100,8,FALSE)</f>
        <v>0</v>
      </c>
      <c r="L543" s="16">
        <f>VLOOKUP($C543,'Growth rate'!$B$3:$T$93,7,FALSE)*VLOOKUP($E543,BY_COM_Demand_Drivers!$A$5:$I$100,9,FALSE)</f>
        <v>0</v>
      </c>
      <c r="M543" s="49">
        <f t="shared" si="37"/>
        <v>0.6</v>
      </c>
    </row>
    <row r="544" spans="2:13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 t="shared" si="38"/>
        <v>449.54032195180429</v>
      </c>
      <c r="G544" s="16">
        <f t="shared" si="39"/>
        <v>0</v>
      </c>
      <c r="H544" s="16">
        <f t="shared" si="40"/>
        <v>0</v>
      </c>
      <c r="J544" s="16">
        <f>VLOOKUP($C544,'Growth rate'!$B$3:$T$93,7,FALSE)*VLOOKUP($E544,BY_COM_Demand_Drivers!$A$5:$I$100,7,FALSE)</f>
        <v>749.23386991967379</v>
      </c>
      <c r="K544" s="16">
        <f>VLOOKUP($C544,'Growth rate'!$B$3:$T$93,7,FALSE)*VLOOKUP($E544,BY_COM_Demand_Drivers!$A$5:$I$100,8,FALSE)</f>
        <v>0</v>
      </c>
      <c r="L544" s="16">
        <f>VLOOKUP($C544,'Growth rate'!$B$3:$T$93,7,FALSE)*VLOOKUP($E544,BY_COM_Demand_Drivers!$A$5:$I$100,9,FALSE)</f>
        <v>0</v>
      </c>
      <c r="M544" s="49">
        <f t="shared" si="37"/>
        <v>0.6</v>
      </c>
    </row>
    <row r="545" spans="2:13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 t="shared" si="38"/>
        <v>456.73296710303316</v>
      </c>
      <c r="G545" s="16">
        <f t="shared" si="39"/>
        <v>0</v>
      </c>
      <c r="H545" s="16">
        <f t="shared" si="40"/>
        <v>0</v>
      </c>
      <c r="J545" s="16">
        <f>VLOOKUP($C545,'Growth rate'!$B$3:$T$93,7,FALSE)*VLOOKUP($E545,BY_COM_Demand_Drivers!$A$5:$I$100,7,FALSE)</f>
        <v>761.22161183838864</v>
      </c>
      <c r="K545" s="16">
        <f>VLOOKUP($C545,'Growth rate'!$B$3:$T$93,7,FALSE)*VLOOKUP($E545,BY_COM_Demand_Drivers!$A$5:$I$100,8,FALSE)</f>
        <v>0</v>
      </c>
      <c r="L545" s="16">
        <f>VLOOKUP($C545,'Growth rate'!$B$3:$T$93,7,FALSE)*VLOOKUP($E545,BY_COM_Demand_Drivers!$A$5:$I$100,9,FALSE)</f>
        <v>0</v>
      </c>
      <c r="M545" s="49">
        <f t="shared" si="37"/>
        <v>0.6</v>
      </c>
    </row>
    <row r="546" spans="2:13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 t="shared" si="38"/>
        <v>464.04069457668163</v>
      </c>
      <c r="G546" s="16">
        <f t="shared" si="39"/>
        <v>0</v>
      </c>
      <c r="H546" s="16">
        <f t="shared" si="40"/>
        <v>0</v>
      </c>
      <c r="J546" s="16">
        <f>VLOOKUP($C546,'Growth rate'!$B$3:$T$93,7,FALSE)*VLOOKUP($E546,BY_COM_Demand_Drivers!$A$5:$I$100,7,FALSE)</f>
        <v>773.40115762780272</v>
      </c>
      <c r="K546" s="16">
        <f>VLOOKUP($C546,'Growth rate'!$B$3:$T$93,7,FALSE)*VLOOKUP($E546,BY_COM_Demand_Drivers!$A$5:$I$100,8,FALSE)</f>
        <v>0</v>
      </c>
      <c r="L546" s="16">
        <f>VLOOKUP($C546,'Growth rate'!$B$3:$T$93,7,FALSE)*VLOOKUP($E546,BY_COM_Demand_Drivers!$A$5:$I$100,9,FALSE)</f>
        <v>0</v>
      </c>
      <c r="M546" s="49">
        <f t="shared" si="37"/>
        <v>0.6</v>
      </c>
    </row>
    <row r="547" spans="2:13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 t="shared" si="38"/>
        <v>471.46534568990859</v>
      </c>
      <c r="G547" s="16">
        <f t="shared" si="39"/>
        <v>0</v>
      </c>
      <c r="H547" s="16">
        <f t="shared" si="40"/>
        <v>0</v>
      </c>
      <c r="J547" s="16">
        <f>VLOOKUP($C547,'Growth rate'!$B$3:$T$93,7,FALSE)*VLOOKUP($E547,BY_COM_Demand_Drivers!$A$5:$I$100,7,FALSE)</f>
        <v>785.77557614984767</v>
      </c>
      <c r="K547" s="16">
        <f>VLOOKUP($C547,'Growth rate'!$B$3:$T$93,7,FALSE)*VLOOKUP($E547,BY_COM_Demand_Drivers!$A$5:$I$100,8,FALSE)</f>
        <v>0</v>
      </c>
      <c r="L547" s="16">
        <f>VLOOKUP($C547,'Growth rate'!$B$3:$T$93,7,FALSE)*VLOOKUP($E547,BY_COM_Demand_Drivers!$A$5:$I$100,9,FALSE)</f>
        <v>0</v>
      </c>
      <c r="M547" s="49">
        <f t="shared" si="37"/>
        <v>0.6</v>
      </c>
    </row>
    <row r="548" spans="2:13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 t="shared" si="38"/>
        <v>479.00879122094716</v>
      </c>
      <c r="G548" s="16">
        <f t="shared" si="39"/>
        <v>0</v>
      </c>
      <c r="H548" s="16">
        <f t="shared" si="40"/>
        <v>0</v>
      </c>
      <c r="J548" s="16">
        <f>VLOOKUP($C548,'Growth rate'!$B$3:$T$93,7,FALSE)*VLOOKUP($E548,BY_COM_Demand_Drivers!$A$5:$I$100,7,FALSE)</f>
        <v>798.3479853682453</v>
      </c>
      <c r="K548" s="16">
        <f>VLOOKUP($C548,'Growth rate'!$B$3:$T$93,7,FALSE)*VLOOKUP($E548,BY_COM_Demand_Drivers!$A$5:$I$100,8,FALSE)</f>
        <v>0</v>
      </c>
      <c r="L548" s="16">
        <f>VLOOKUP($C548,'Growth rate'!$B$3:$T$93,7,FALSE)*VLOOKUP($E548,BY_COM_Demand_Drivers!$A$5:$I$100,9,FALSE)</f>
        <v>0</v>
      </c>
      <c r="M548" s="49">
        <f t="shared" si="37"/>
        <v>0.6</v>
      </c>
    </row>
    <row r="549" spans="2:13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 t="shared" si="38"/>
        <v>486.67293188048222</v>
      </c>
      <c r="G549" s="16">
        <f t="shared" si="39"/>
        <v>0</v>
      </c>
      <c r="H549" s="16">
        <f t="shared" si="40"/>
        <v>0</v>
      </c>
      <c r="J549" s="16">
        <f>VLOOKUP($C549,'Growth rate'!$B$3:$T$93,7,FALSE)*VLOOKUP($E549,BY_COM_Demand_Drivers!$A$5:$I$100,7,FALSE)</f>
        <v>811.12155313413712</v>
      </c>
      <c r="K549" s="16">
        <f>VLOOKUP($C549,'Growth rate'!$B$3:$T$93,7,FALSE)*VLOOKUP($E549,BY_COM_Demand_Drivers!$A$5:$I$100,8,FALSE)</f>
        <v>0</v>
      </c>
      <c r="L549" s="16">
        <f>VLOOKUP($C549,'Growth rate'!$B$3:$T$93,7,FALSE)*VLOOKUP($E549,BY_COM_Demand_Drivers!$A$5:$I$100,9,FALSE)</f>
        <v>0</v>
      </c>
      <c r="M549" s="49">
        <f t="shared" si="37"/>
        <v>0.6</v>
      </c>
    </row>
    <row r="550" spans="2:13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 t="shared" si="38"/>
        <v>494.45969879057003</v>
      </c>
      <c r="G550" s="16">
        <f t="shared" si="39"/>
        <v>0</v>
      </c>
      <c r="H550" s="16">
        <f t="shared" si="40"/>
        <v>0</v>
      </c>
      <c r="J550" s="16">
        <f>VLOOKUP($C550,'Growth rate'!$B$3:$T$93,7,FALSE)*VLOOKUP($E550,BY_COM_Demand_Drivers!$A$5:$I$100,7,FALSE)</f>
        <v>824.0994979842834</v>
      </c>
      <c r="K550" s="16">
        <f>VLOOKUP($C550,'Growth rate'!$B$3:$T$93,7,FALSE)*VLOOKUP($E550,BY_COM_Demand_Drivers!$A$5:$I$100,8,FALSE)</f>
        <v>0</v>
      </c>
      <c r="L550" s="16">
        <f>VLOOKUP($C550,'Growth rate'!$B$3:$T$93,7,FALSE)*VLOOKUP($E550,BY_COM_Demand_Drivers!$A$5:$I$100,9,FALSE)</f>
        <v>0</v>
      </c>
      <c r="M550" s="49">
        <f t="shared" si="37"/>
        <v>0.6</v>
      </c>
    </row>
    <row r="551" spans="2:13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 t="shared" si="38"/>
        <v>502.37105397121911</v>
      </c>
      <c r="G551" s="16">
        <f t="shared" si="39"/>
        <v>0</v>
      </c>
      <c r="H551" s="16">
        <f t="shared" si="40"/>
        <v>0</v>
      </c>
      <c r="J551" s="16">
        <f>VLOOKUP($C551,'Growth rate'!$B$3:$T$93,7,FALSE)*VLOOKUP($E551,BY_COM_Demand_Drivers!$A$5:$I$100,7,FALSE)</f>
        <v>837.28508995203185</v>
      </c>
      <c r="K551" s="16">
        <f>VLOOKUP($C551,'Growth rate'!$B$3:$T$93,7,FALSE)*VLOOKUP($E551,BY_COM_Demand_Drivers!$A$5:$I$100,8,FALSE)</f>
        <v>0</v>
      </c>
      <c r="L551" s="16">
        <f>VLOOKUP($C551,'Growth rate'!$B$3:$T$93,7,FALSE)*VLOOKUP($E551,BY_COM_Demand_Drivers!$A$5:$I$100,9,FALSE)</f>
        <v>0</v>
      </c>
      <c r="M551" s="49">
        <f t="shared" si="37"/>
        <v>0.6</v>
      </c>
    </row>
    <row r="552" spans="2:13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 t="shared" si="38"/>
        <v>510.40899083475847</v>
      </c>
      <c r="G552" s="16">
        <f t="shared" si="39"/>
        <v>0</v>
      </c>
      <c r="H552" s="16">
        <f t="shared" si="40"/>
        <v>0</v>
      </c>
      <c r="J552" s="16">
        <f>VLOOKUP($C552,'Growth rate'!$B$3:$T$93,7,FALSE)*VLOOKUP($E552,BY_COM_Demand_Drivers!$A$5:$I$100,7,FALSE)</f>
        <v>850.68165139126415</v>
      </c>
      <c r="K552" s="16">
        <f>VLOOKUP($C552,'Growth rate'!$B$3:$T$93,7,FALSE)*VLOOKUP($E552,BY_COM_Demand_Drivers!$A$5:$I$100,8,FALSE)</f>
        <v>0</v>
      </c>
      <c r="L552" s="16">
        <f>VLOOKUP($C552,'Growth rate'!$B$3:$T$93,7,FALSE)*VLOOKUP($E552,BY_COM_Demand_Drivers!$A$5:$I$100,9,FALSE)</f>
        <v>0</v>
      </c>
      <c r="M552" s="49">
        <f t="shared" si="37"/>
        <v>0.6</v>
      </c>
    </row>
    <row r="553" spans="2:13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 t="shared" si="38"/>
        <v>518.57553468811477</v>
      </c>
      <c r="G553" s="16">
        <f t="shared" si="39"/>
        <v>0</v>
      </c>
      <c r="H553" s="16">
        <f t="shared" si="40"/>
        <v>0</v>
      </c>
      <c r="J553" s="16">
        <f>VLOOKUP($C553,'Growth rate'!$B$3:$T$93,7,FALSE)*VLOOKUP($E553,BY_COM_Demand_Drivers!$A$5:$I$100,7,FALSE)</f>
        <v>864.29255781352458</v>
      </c>
      <c r="K553" s="16">
        <f>VLOOKUP($C553,'Growth rate'!$B$3:$T$93,7,FALSE)*VLOOKUP($E553,BY_COM_Demand_Drivers!$A$5:$I$100,8,FALSE)</f>
        <v>0</v>
      </c>
      <c r="L553" s="16">
        <f>VLOOKUP($C553,'Growth rate'!$B$3:$T$93,7,FALSE)*VLOOKUP($E553,BY_COM_Demand_Drivers!$A$5:$I$100,9,FALSE)</f>
        <v>0</v>
      </c>
      <c r="M553" s="49">
        <f t="shared" si="37"/>
        <v>0.6</v>
      </c>
    </row>
    <row r="554" spans="2:13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 t="shared" si="38"/>
        <v>526.87274324312443</v>
      </c>
      <c r="G554" s="16">
        <f t="shared" si="39"/>
        <v>0</v>
      </c>
      <c r="H554" s="16">
        <f t="shared" si="40"/>
        <v>0</v>
      </c>
      <c r="J554" s="16">
        <f>VLOOKUP($C554,'Growth rate'!$B$3:$T$93,7,FALSE)*VLOOKUP($E554,BY_COM_Demand_Drivers!$A$5:$I$100,7,FALSE)</f>
        <v>878.12123873854068</v>
      </c>
      <c r="K554" s="16">
        <f>VLOOKUP($C554,'Growth rate'!$B$3:$T$93,7,FALSE)*VLOOKUP($E554,BY_COM_Demand_Drivers!$A$5:$I$100,8,FALSE)</f>
        <v>0</v>
      </c>
      <c r="L554" s="16">
        <f>VLOOKUP($C554,'Growth rate'!$B$3:$T$93,7,FALSE)*VLOOKUP($E554,BY_COM_Demand_Drivers!$A$5:$I$100,9,FALSE)</f>
        <v>0</v>
      </c>
      <c r="M554" s="49">
        <f t="shared" si="37"/>
        <v>0.6</v>
      </c>
    </row>
    <row r="555" spans="2:13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 t="shared" si="38"/>
        <v>535.30270713501454</v>
      </c>
      <c r="G555" s="16">
        <f t="shared" si="39"/>
        <v>0</v>
      </c>
      <c r="H555" s="16">
        <f t="shared" si="40"/>
        <v>0</v>
      </c>
      <c r="J555" s="16">
        <f>VLOOKUP($C555,'Growth rate'!$B$3:$T$93,7,FALSE)*VLOOKUP($E555,BY_COM_Demand_Drivers!$A$5:$I$100,7,FALSE)</f>
        <v>892.17117855835761</v>
      </c>
      <c r="K555" s="16">
        <f>VLOOKUP($C555,'Growth rate'!$B$3:$T$93,7,FALSE)*VLOOKUP($E555,BY_COM_Demand_Drivers!$A$5:$I$100,8,FALSE)</f>
        <v>0</v>
      </c>
      <c r="L555" s="16">
        <f>VLOOKUP($C555,'Growth rate'!$B$3:$T$93,7,FALSE)*VLOOKUP($E555,BY_COM_Demand_Drivers!$A$5:$I$100,9,FALSE)</f>
        <v>0</v>
      </c>
      <c r="M555" s="49">
        <f t="shared" si="37"/>
        <v>0.6</v>
      </c>
    </row>
    <row r="556" spans="2:13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 t="shared" si="38"/>
        <v>543.86755044917481</v>
      </c>
      <c r="G556" s="16">
        <f t="shared" si="39"/>
        <v>0</v>
      </c>
      <c r="H556" s="16">
        <f t="shared" si="40"/>
        <v>0</v>
      </c>
      <c r="J556" s="16">
        <f>VLOOKUP($C556,'Growth rate'!$B$3:$T$93,7,FALSE)*VLOOKUP($E556,BY_COM_Demand_Drivers!$A$5:$I$100,7,FALSE)</f>
        <v>906.44591741529132</v>
      </c>
      <c r="K556" s="16">
        <f>VLOOKUP($C556,'Growth rate'!$B$3:$T$93,7,FALSE)*VLOOKUP($E556,BY_COM_Demand_Drivers!$A$5:$I$100,8,FALSE)</f>
        <v>0</v>
      </c>
      <c r="L556" s="16">
        <f>VLOOKUP($C556,'Growth rate'!$B$3:$T$93,7,FALSE)*VLOOKUP($E556,BY_COM_Demand_Drivers!$A$5:$I$100,9,FALSE)</f>
        <v>0</v>
      </c>
      <c r="M556" s="49">
        <f t="shared" si="37"/>
        <v>0.6</v>
      </c>
    </row>
    <row r="557" spans="2:13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 t="shared" si="38"/>
        <v>552.56943125636167</v>
      </c>
      <c r="G557" s="16">
        <f t="shared" si="39"/>
        <v>0</v>
      </c>
      <c r="H557" s="16">
        <f t="shared" si="40"/>
        <v>0</v>
      </c>
      <c r="J557" s="16">
        <f>VLOOKUP($C557,'Growth rate'!$B$3:$T$93,7,FALSE)*VLOOKUP($E557,BY_COM_Demand_Drivers!$A$5:$I$100,7,FALSE)</f>
        <v>920.94905209393607</v>
      </c>
      <c r="K557" s="16">
        <f>VLOOKUP($C557,'Growth rate'!$B$3:$T$93,7,FALSE)*VLOOKUP($E557,BY_COM_Demand_Drivers!$A$5:$I$100,8,FALSE)</f>
        <v>0</v>
      </c>
      <c r="L557" s="16">
        <f>VLOOKUP($C557,'Growth rate'!$B$3:$T$93,7,FALSE)*VLOOKUP($E557,BY_COM_Demand_Drivers!$A$5:$I$100,9,FALSE)</f>
        <v>0</v>
      </c>
      <c r="M557" s="49">
        <f t="shared" si="37"/>
        <v>0.6</v>
      </c>
    </row>
    <row r="558" spans="2:13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 t="shared" si="38"/>
        <v>561.41054215646341</v>
      </c>
      <c r="G558" s="16">
        <f t="shared" si="39"/>
        <v>0</v>
      </c>
      <c r="H558" s="16">
        <f t="shared" si="40"/>
        <v>0</v>
      </c>
      <c r="J558" s="16">
        <f>VLOOKUP($C558,'Growth rate'!$B$3:$T$93,7,FALSE)*VLOOKUP($E558,BY_COM_Demand_Drivers!$A$5:$I$100,7,FALSE)</f>
        <v>935.68423692743897</v>
      </c>
      <c r="K558" s="16">
        <f>VLOOKUP($C558,'Growth rate'!$B$3:$T$93,7,FALSE)*VLOOKUP($E558,BY_COM_Demand_Drivers!$A$5:$I$100,8,FALSE)</f>
        <v>0</v>
      </c>
      <c r="L558" s="16">
        <f>VLOOKUP($C558,'Growth rate'!$B$3:$T$93,7,FALSE)*VLOOKUP($E558,BY_COM_Demand_Drivers!$A$5:$I$100,9,FALSE)</f>
        <v>0</v>
      </c>
      <c r="M558" s="49">
        <f t="shared" si="37"/>
        <v>0.6</v>
      </c>
    </row>
    <row r="559" spans="2:13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 t="shared" si="38"/>
        <v>570.39311083096698</v>
      </c>
      <c r="G559" s="16">
        <f t="shared" si="39"/>
        <v>0</v>
      </c>
      <c r="H559" s="16">
        <f t="shared" si="40"/>
        <v>0</v>
      </c>
      <c r="J559" s="16">
        <f>VLOOKUP($C559,'Growth rate'!$B$3:$T$93,7,FALSE)*VLOOKUP($E559,BY_COM_Demand_Drivers!$A$5:$I$100,7,FALSE)</f>
        <v>950.65518471827829</v>
      </c>
      <c r="K559" s="16">
        <f>VLOOKUP($C559,'Growth rate'!$B$3:$T$93,7,FALSE)*VLOOKUP($E559,BY_COM_Demand_Drivers!$A$5:$I$100,8,FALSE)</f>
        <v>0</v>
      </c>
      <c r="L559" s="16">
        <f>VLOOKUP($C559,'Growth rate'!$B$3:$T$93,7,FALSE)*VLOOKUP($E559,BY_COM_Demand_Drivers!$A$5:$I$100,9,FALSE)</f>
        <v>0</v>
      </c>
      <c r="M559" s="49">
        <f t="shared" si="37"/>
        <v>0.6</v>
      </c>
    </row>
    <row r="560" spans="2:13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 t="shared" si="38"/>
        <v>579.51940060426227</v>
      </c>
      <c r="G560" s="16">
        <f t="shared" si="39"/>
        <v>0</v>
      </c>
      <c r="H560" s="16">
        <f t="shared" si="40"/>
        <v>0</v>
      </c>
      <c r="J560" s="16">
        <f>VLOOKUP($C560,'Growth rate'!$B$3:$T$93,7,FALSE)*VLOOKUP($E560,BY_COM_Demand_Drivers!$A$5:$I$100,7,FALSE)</f>
        <v>965.86566767377042</v>
      </c>
      <c r="K560" s="16">
        <f>VLOOKUP($C560,'Growth rate'!$B$3:$T$93,7,FALSE)*VLOOKUP($E560,BY_COM_Demand_Drivers!$A$5:$I$100,8,FALSE)</f>
        <v>0</v>
      </c>
      <c r="L560" s="16">
        <f>VLOOKUP($C560,'Growth rate'!$B$3:$T$93,7,FALSE)*VLOOKUP($E560,BY_COM_Demand_Drivers!$A$5:$I$100,9,FALSE)</f>
        <v>0</v>
      </c>
      <c r="M560" s="49">
        <f t="shared" si="37"/>
        <v>0.6</v>
      </c>
    </row>
    <row r="561" spans="2:13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 t="shared" si="38"/>
        <v>588.79171101393058</v>
      </c>
      <c r="G561" s="16">
        <f t="shared" si="39"/>
        <v>0</v>
      </c>
      <c r="H561" s="16">
        <f t="shared" si="40"/>
        <v>0</v>
      </c>
      <c r="J561" s="16">
        <f>VLOOKUP($C561,'Growth rate'!$B$3:$T$93,7,FALSE)*VLOOKUP($E561,BY_COM_Demand_Drivers!$A$5:$I$100,7,FALSE)</f>
        <v>981.31951835655104</v>
      </c>
      <c r="K561" s="16">
        <f>VLOOKUP($C561,'Growth rate'!$B$3:$T$93,7,FALSE)*VLOOKUP($E561,BY_COM_Demand_Drivers!$A$5:$I$100,8,FALSE)</f>
        <v>0</v>
      </c>
      <c r="L561" s="16">
        <f>VLOOKUP($C561,'Growth rate'!$B$3:$T$93,7,FALSE)*VLOOKUP($E561,BY_COM_Demand_Drivers!$A$5:$I$100,9,FALSE)</f>
        <v>0</v>
      </c>
      <c r="M561" s="49">
        <f t="shared" si="37"/>
        <v>0.6</v>
      </c>
    </row>
    <row r="562" spans="2:13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 t="shared" si="38"/>
        <v>598.21237839015339</v>
      </c>
      <c r="G562" s="16">
        <f t="shared" si="39"/>
        <v>0</v>
      </c>
      <c r="H562" s="16">
        <f t="shared" si="40"/>
        <v>0</v>
      </c>
      <c r="J562" s="16">
        <f>VLOOKUP($C562,'Growth rate'!$B$3:$T$93,7,FALSE)*VLOOKUP($E562,BY_COM_Demand_Drivers!$A$5:$I$100,7,FALSE)</f>
        <v>997.02063065025573</v>
      </c>
      <c r="K562" s="16">
        <f>VLOOKUP($C562,'Growth rate'!$B$3:$T$93,7,FALSE)*VLOOKUP($E562,BY_COM_Demand_Drivers!$A$5:$I$100,8,FALSE)</f>
        <v>0</v>
      </c>
      <c r="L562" s="16">
        <f>VLOOKUP($C562,'Growth rate'!$B$3:$T$93,7,FALSE)*VLOOKUP($E562,BY_COM_Demand_Drivers!$A$5:$I$100,9,FALSE)</f>
        <v>0</v>
      </c>
      <c r="M562" s="49">
        <f t="shared" si="37"/>
        <v>0.6</v>
      </c>
    </row>
    <row r="563" spans="2:13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 t="shared" si="38"/>
        <v>607.78377644439593</v>
      </c>
      <c r="G563" s="16">
        <f t="shared" si="39"/>
        <v>0</v>
      </c>
      <c r="H563" s="16">
        <f t="shared" si="40"/>
        <v>0</v>
      </c>
      <c r="J563" s="16">
        <f>VLOOKUP($C563,'Growth rate'!$B$3:$T$93,7,FALSE)*VLOOKUP($E563,BY_COM_Demand_Drivers!$A$5:$I$100,7,FALSE)</f>
        <v>1012.9729607406599</v>
      </c>
      <c r="K563" s="16">
        <f>VLOOKUP($C563,'Growth rate'!$B$3:$T$93,7,FALSE)*VLOOKUP($E563,BY_COM_Demand_Drivers!$A$5:$I$100,8,FALSE)</f>
        <v>0</v>
      </c>
      <c r="L563" s="16">
        <f>VLOOKUP($C563,'Growth rate'!$B$3:$T$93,7,FALSE)*VLOOKUP($E563,BY_COM_Demand_Drivers!$A$5:$I$100,9,FALSE)</f>
        <v>0</v>
      </c>
      <c r="M563" s="49">
        <f t="shared" si="37"/>
        <v>0.6</v>
      </c>
    </row>
    <row r="564" spans="2:13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 t="shared" si="38"/>
        <v>617.50831686750632</v>
      </c>
      <c r="G564" s="16">
        <f t="shared" si="39"/>
        <v>0</v>
      </c>
      <c r="H564" s="16">
        <f t="shared" si="40"/>
        <v>0</v>
      </c>
      <c r="J564" s="16">
        <f>VLOOKUP($C564,'Growth rate'!$B$3:$T$93,7,FALSE)*VLOOKUP($E564,BY_COM_Demand_Drivers!$A$5:$I$100,7,FALSE)</f>
        <v>1029.1805281125105</v>
      </c>
      <c r="K564" s="16">
        <f>VLOOKUP($C564,'Growth rate'!$B$3:$T$93,7,FALSE)*VLOOKUP($E564,BY_COM_Demand_Drivers!$A$5:$I$100,8,FALSE)</f>
        <v>0</v>
      </c>
      <c r="L564" s="16">
        <f>VLOOKUP($C564,'Growth rate'!$B$3:$T$93,7,FALSE)*VLOOKUP($E564,BY_COM_Demand_Drivers!$A$5:$I$100,9,FALSE)</f>
        <v>0</v>
      </c>
      <c r="M564" s="49">
        <f t="shared" si="37"/>
        <v>0.6</v>
      </c>
    </row>
    <row r="565" spans="2:13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 t="shared" si="38"/>
        <v>627.38844993738644</v>
      </c>
      <c r="G565" s="16">
        <f t="shared" si="39"/>
        <v>0</v>
      </c>
      <c r="H565" s="16">
        <f t="shared" si="40"/>
        <v>0</v>
      </c>
      <c r="J565" s="16">
        <f>VLOOKUP($C565,'Growth rate'!$B$3:$T$93,7,FALSE)*VLOOKUP($E565,BY_COM_Demand_Drivers!$A$5:$I$100,7,FALSE)</f>
        <v>1045.6474165623108</v>
      </c>
      <c r="K565" s="16">
        <f>VLOOKUP($C565,'Growth rate'!$B$3:$T$93,7,FALSE)*VLOOKUP($E565,BY_COM_Demand_Drivers!$A$5:$I$100,8,FALSE)</f>
        <v>0</v>
      </c>
      <c r="L565" s="16">
        <f>VLOOKUP($C565,'Growth rate'!$B$3:$T$93,7,FALSE)*VLOOKUP($E565,BY_COM_Demand_Drivers!$A$5:$I$100,9,FALSE)</f>
        <v>0</v>
      </c>
      <c r="M565" s="49">
        <f t="shared" si="37"/>
        <v>0.6</v>
      </c>
    </row>
    <row r="566" spans="2:13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 t="shared" si="38"/>
        <v>637.4266651363846</v>
      </c>
      <c r="G566" s="16">
        <f t="shared" si="39"/>
        <v>0</v>
      </c>
      <c r="H566" s="16">
        <f t="shared" si="40"/>
        <v>0</v>
      </c>
      <c r="J566" s="16">
        <f>VLOOKUP($C566,'Growth rate'!$B$3:$T$93,7,FALSE)*VLOOKUP($E566,BY_COM_Demand_Drivers!$A$5:$I$100,7,FALSE)</f>
        <v>1062.3777752273077</v>
      </c>
      <c r="K566" s="16">
        <f>VLOOKUP($C566,'Growth rate'!$B$3:$T$93,7,FALSE)*VLOOKUP($E566,BY_COM_Demand_Drivers!$A$5:$I$100,8,FALSE)</f>
        <v>0</v>
      </c>
      <c r="L566" s="16">
        <f>VLOOKUP($C566,'Growth rate'!$B$3:$T$93,7,FALSE)*VLOOKUP($E566,BY_COM_Demand_Drivers!$A$5:$I$100,9,FALSE)</f>
        <v>0</v>
      </c>
      <c r="M566" s="49">
        <f t="shared" si="37"/>
        <v>0.6</v>
      </c>
    </row>
    <row r="567" spans="2:13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 t="shared" si="38"/>
        <v>647.62549177856681</v>
      </c>
      <c r="G567" s="16">
        <f t="shared" si="39"/>
        <v>0</v>
      </c>
      <c r="H567" s="16">
        <f t="shared" si="40"/>
        <v>0</v>
      </c>
      <c r="J567" s="16">
        <f>VLOOKUP($C567,'Growth rate'!$B$3:$T$93,7,FALSE)*VLOOKUP($E567,BY_COM_Demand_Drivers!$A$5:$I$100,7,FALSE)</f>
        <v>1079.3758196309448</v>
      </c>
      <c r="K567" s="16">
        <f>VLOOKUP($C567,'Growth rate'!$B$3:$T$93,7,FALSE)*VLOOKUP($E567,BY_COM_Demand_Drivers!$A$5:$I$100,8,FALSE)</f>
        <v>0</v>
      </c>
      <c r="L567" s="16">
        <f>VLOOKUP($C567,'Growth rate'!$B$3:$T$93,7,FALSE)*VLOOKUP($E567,BY_COM_Demand_Drivers!$A$5:$I$100,9,FALSE)</f>
        <v>0</v>
      </c>
      <c r="M567" s="49">
        <f t="shared" ref="M567:M583" si="41">M485</f>
        <v>0.6</v>
      </c>
    </row>
    <row r="568" spans="2:13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 t="shared" si="38"/>
        <v>657.98749964702381</v>
      </c>
      <c r="G568" s="16">
        <f t="shared" si="39"/>
        <v>0</v>
      </c>
      <c r="H568" s="16">
        <f t="shared" si="40"/>
        <v>0</v>
      </c>
      <c r="J568" s="16">
        <f>VLOOKUP($C568,'Growth rate'!$B$3:$T$93,7,FALSE)*VLOOKUP($E568,BY_COM_Demand_Drivers!$A$5:$I$100,7,FALSE)</f>
        <v>1096.6458327450398</v>
      </c>
      <c r="K568" s="16">
        <f>VLOOKUP($C568,'Growth rate'!$B$3:$T$93,7,FALSE)*VLOOKUP($E568,BY_COM_Demand_Drivers!$A$5:$I$100,8,FALSE)</f>
        <v>0</v>
      </c>
      <c r="L568" s="16">
        <f>VLOOKUP($C568,'Growth rate'!$B$3:$T$93,7,FALSE)*VLOOKUP($E568,BY_COM_Demand_Drivers!$A$5:$I$100,9,FALSE)</f>
        <v>0</v>
      </c>
      <c r="M568" s="49">
        <f t="shared" si="41"/>
        <v>0.6</v>
      </c>
    </row>
    <row r="569" spans="2:13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 t="shared" si="38"/>
        <v>668.51529964137637</v>
      </c>
      <c r="G569" s="16">
        <f t="shared" si="39"/>
        <v>0</v>
      </c>
      <c r="H569" s="16">
        <f t="shared" si="40"/>
        <v>0</v>
      </c>
      <c r="J569" s="16">
        <f>VLOOKUP($C569,'Growth rate'!$B$3:$T$93,7,FALSE)*VLOOKUP($E569,BY_COM_Demand_Drivers!$A$5:$I$100,7,FALSE)</f>
        <v>1114.1921660689607</v>
      </c>
      <c r="K569" s="16">
        <f>VLOOKUP($C569,'Growth rate'!$B$3:$T$93,7,FALSE)*VLOOKUP($E569,BY_COM_Demand_Drivers!$A$5:$I$100,8,FALSE)</f>
        <v>0</v>
      </c>
      <c r="L569" s="16">
        <f>VLOOKUP($C569,'Growth rate'!$B$3:$T$93,7,FALSE)*VLOOKUP($E569,BY_COM_Demand_Drivers!$A$5:$I$100,9,FALSE)</f>
        <v>0</v>
      </c>
      <c r="M569" s="49">
        <f t="shared" si="41"/>
        <v>0.6</v>
      </c>
    </row>
    <row r="570" spans="2:13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 t="shared" si="38"/>
        <v>679.21154443563842</v>
      </c>
      <c r="G570" s="16">
        <f t="shared" si="39"/>
        <v>0</v>
      </c>
      <c r="H570" s="16">
        <f t="shared" si="40"/>
        <v>0</v>
      </c>
      <c r="J570" s="16">
        <f>VLOOKUP($C570,'Growth rate'!$B$3:$T$93,7,FALSE)*VLOOKUP($E570,BY_COM_Demand_Drivers!$A$5:$I$100,7,FALSE)</f>
        <v>1132.019240726064</v>
      </c>
      <c r="K570" s="16">
        <f>VLOOKUP($C570,'Growth rate'!$B$3:$T$93,7,FALSE)*VLOOKUP($E570,BY_COM_Demand_Drivers!$A$5:$I$100,8,FALSE)</f>
        <v>0</v>
      </c>
      <c r="L570" s="16">
        <f>VLOOKUP($C570,'Growth rate'!$B$3:$T$93,7,FALSE)*VLOOKUP($E570,BY_COM_Demand_Drivers!$A$5:$I$100,9,FALSE)</f>
        <v>0</v>
      </c>
      <c r="M570" s="49">
        <f t="shared" si="41"/>
        <v>0.6</v>
      </c>
    </row>
    <row r="571" spans="2:13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 t="shared" si="38"/>
        <v>690.07892914660863</v>
      </c>
      <c r="G571" s="16">
        <f t="shared" si="39"/>
        <v>0</v>
      </c>
      <c r="H571" s="16">
        <f t="shared" si="40"/>
        <v>0</v>
      </c>
      <c r="J571" s="16">
        <f>VLOOKUP($C571,'Growth rate'!$B$3:$T$93,7,FALSE)*VLOOKUP($E571,BY_COM_Demand_Drivers!$A$5:$I$100,7,FALSE)</f>
        <v>1150.1315485776811</v>
      </c>
      <c r="K571" s="16">
        <f>VLOOKUP($C571,'Growth rate'!$B$3:$T$93,7,FALSE)*VLOOKUP($E571,BY_COM_Demand_Drivers!$A$5:$I$100,8,FALSE)</f>
        <v>0</v>
      </c>
      <c r="L571" s="16">
        <f>VLOOKUP($C571,'Growth rate'!$B$3:$T$93,7,FALSE)*VLOOKUP($E571,BY_COM_Demand_Drivers!$A$5:$I$100,9,FALSE)</f>
        <v>0</v>
      </c>
      <c r="M571" s="49">
        <f t="shared" si="41"/>
        <v>0.6</v>
      </c>
    </row>
    <row r="572" spans="2:13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 t="shared" si="38"/>
        <v>701.12019201295436</v>
      </c>
      <c r="G572" s="16">
        <f t="shared" si="39"/>
        <v>0</v>
      </c>
      <c r="H572" s="16">
        <f t="shared" si="40"/>
        <v>0</v>
      </c>
      <c r="J572" s="16">
        <f>VLOOKUP($C572,'Growth rate'!$B$3:$T$93,7,FALSE)*VLOOKUP($E572,BY_COM_Demand_Drivers!$A$5:$I$100,7,FALSE)</f>
        <v>1168.5336533549239</v>
      </c>
      <c r="K572" s="16">
        <f>VLOOKUP($C572,'Growth rate'!$B$3:$T$93,7,FALSE)*VLOOKUP($E572,BY_COM_Demand_Drivers!$A$5:$I$100,8,FALSE)</f>
        <v>0</v>
      </c>
      <c r="L572" s="16">
        <f>VLOOKUP($C572,'Growth rate'!$B$3:$T$93,7,FALSE)*VLOOKUP($E572,BY_COM_Demand_Drivers!$A$5:$I$100,9,FALSE)</f>
        <v>0</v>
      </c>
      <c r="M572" s="49">
        <f t="shared" si="41"/>
        <v>0.6</v>
      </c>
    </row>
    <row r="573" spans="2:13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 t="shared" si="38"/>
        <v>712.3381150851618</v>
      </c>
      <c r="G573" s="16">
        <f t="shared" si="39"/>
        <v>0</v>
      </c>
      <c r="H573" s="16">
        <f t="shared" si="40"/>
        <v>0</v>
      </c>
      <c r="J573" s="16">
        <f>VLOOKUP($C573,'Growth rate'!$B$3:$T$93,7,FALSE)*VLOOKUP($E573,BY_COM_Demand_Drivers!$A$5:$I$100,7,FALSE)</f>
        <v>1187.230191808603</v>
      </c>
      <c r="K573" s="16">
        <f>VLOOKUP($C573,'Growth rate'!$B$3:$T$93,7,FALSE)*VLOOKUP($E573,BY_COM_Demand_Drivers!$A$5:$I$100,8,FALSE)</f>
        <v>0</v>
      </c>
      <c r="L573" s="16">
        <f>VLOOKUP($C573,'Growth rate'!$B$3:$T$93,7,FALSE)*VLOOKUP($E573,BY_COM_Demand_Drivers!$A$5:$I$100,9,FALSE)</f>
        <v>0</v>
      </c>
      <c r="M573" s="49">
        <f t="shared" si="41"/>
        <v>0.6</v>
      </c>
    </row>
    <row r="574" spans="2:13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 t="shared" si="38"/>
        <v>723.73552492652425</v>
      </c>
      <c r="G574" s="16">
        <f t="shared" si="39"/>
        <v>0</v>
      </c>
      <c r="H574" s="16">
        <f t="shared" si="40"/>
        <v>0</v>
      </c>
      <c r="J574" s="16">
        <f>VLOOKUP($C574,'Growth rate'!$B$3:$T$93,7,FALSE)*VLOOKUP($E574,BY_COM_Demand_Drivers!$A$5:$I$100,7,FALSE)</f>
        <v>1206.2258748775405</v>
      </c>
      <c r="K574" s="16">
        <f>VLOOKUP($C574,'Growth rate'!$B$3:$T$93,7,FALSE)*VLOOKUP($E574,BY_COM_Demand_Drivers!$A$5:$I$100,8,FALSE)</f>
        <v>0</v>
      </c>
      <c r="L574" s="16">
        <f>VLOOKUP($C574,'Growth rate'!$B$3:$T$93,7,FALSE)*VLOOKUP($E574,BY_COM_Demand_Drivers!$A$5:$I$100,9,FALSE)</f>
        <v>0</v>
      </c>
      <c r="M574" s="49">
        <f t="shared" si="41"/>
        <v>0.6</v>
      </c>
    </row>
    <row r="575" spans="2:13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 t="shared" si="38"/>
        <v>735.31529332534853</v>
      </c>
      <c r="G575" s="16">
        <f t="shared" si="39"/>
        <v>0</v>
      </c>
      <c r="H575" s="16">
        <f t="shared" si="40"/>
        <v>0</v>
      </c>
      <c r="J575" s="16">
        <f>VLOOKUP($C575,'Growth rate'!$B$3:$T$93,7,FALSE)*VLOOKUP($E575,BY_COM_Demand_Drivers!$A$5:$I$100,7,FALSE)</f>
        <v>1225.525488875581</v>
      </c>
      <c r="K575" s="16">
        <f>VLOOKUP($C575,'Growth rate'!$B$3:$T$93,7,FALSE)*VLOOKUP($E575,BY_COM_Demand_Drivers!$A$5:$I$100,8,FALSE)</f>
        <v>0</v>
      </c>
      <c r="L575" s="16">
        <f>VLOOKUP($C575,'Growth rate'!$B$3:$T$93,7,FALSE)*VLOOKUP($E575,BY_COM_Demand_Drivers!$A$5:$I$100,9,FALSE)</f>
        <v>0</v>
      </c>
      <c r="M575" s="49">
        <f t="shared" si="41"/>
        <v>0.6</v>
      </c>
    </row>
    <row r="576" spans="2:13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 t="shared" si="38"/>
        <v>747.08033801855436</v>
      </c>
      <c r="G576" s="16">
        <f t="shared" si="39"/>
        <v>0</v>
      </c>
      <c r="H576" s="16">
        <f t="shared" si="40"/>
        <v>0</v>
      </c>
      <c r="J576" s="16">
        <f>VLOOKUP($C576,'Growth rate'!$B$3:$T$93,7,FALSE)*VLOOKUP($E576,BY_COM_Demand_Drivers!$A$5:$I$100,7,FALSE)</f>
        <v>1245.1338966975907</v>
      </c>
      <c r="K576" s="16">
        <f>VLOOKUP($C576,'Growth rate'!$B$3:$T$93,7,FALSE)*VLOOKUP($E576,BY_COM_Demand_Drivers!$A$5:$I$100,8,FALSE)</f>
        <v>0</v>
      </c>
      <c r="L576" s="16">
        <f>VLOOKUP($C576,'Growth rate'!$B$3:$T$93,7,FALSE)*VLOOKUP($E576,BY_COM_Demand_Drivers!$A$5:$I$100,9,FALSE)</f>
        <v>0</v>
      </c>
      <c r="M576" s="49">
        <f t="shared" si="41"/>
        <v>0.6</v>
      </c>
    </row>
    <row r="577" spans="2:13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 t="shared" si="38"/>
        <v>759.03362342685125</v>
      </c>
      <c r="G577" s="16">
        <f t="shared" si="39"/>
        <v>0</v>
      </c>
      <c r="H577" s="16">
        <f t="shared" si="40"/>
        <v>0</v>
      </c>
      <c r="J577" s="16">
        <f>VLOOKUP($C577,'Growth rate'!$B$3:$T$93,7,FALSE)*VLOOKUP($E577,BY_COM_Demand_Drivers!$A$5:$I$100,7,FALSE)</f>
        <v>1265.0560390447522</v>
      </c>
      <c r="K577" s="16">
        <f>VLOOKUP($C577,'Growth rate'!$B$3:$T$93,7,FALSE)*VLOOKUP($E577,BY_COM_Demand_Drivers!$A$5:$I$100,8,FALSE)</f>
        <v>0</v>
      </c>
      <c r="L577" s="16">
        <f>VLOOKUP($C577,'Growth rate'!$B$3:$T$93,7,FALSE)*VLOOKUP($E577,BY_COM_Demand_Drivers!$A$5:$I$100,9,FALSE)</f>
        <v>0</v>
      </c>
      <c r="M577" s="49">
        <f t="shared" si="41"/>
        <v>0.6</v>
      </c>
    </row>
    <row r="578" spans="2:13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 t="shared" si="38"/>
        <v>21.167999999999999</v>
      </c>
      <c r="G578" s="16">
        <f t="shared" si="39"/>
        <v>0</v>
      </c>
      <c r="H578" s="16">
        <f t="shared" si="40"/>
        <v>0</v>
      </c>
      <c r="J578" s="16">
        <f>VLOOKUP($C578,'Growth rate'!$B$3:$T$93,7,FALSE)*VLOOKUP($E578,BY_COM_Demand_Drivers!$A$5:$I$100,7,FALSE)</f>
        <v>21.167999999999999</v>
      </c>
      <c r="K578" s="16">
        <f>VLOOKUP($C578,'Growth rate'!$B$3:$T$93,7,FALSE)*VLOOKUP($E578,BY_COM_Demand_Drivers!$A$5:$I$100,8,FALSE)</f>
        <v>0</v>
      </c>
      <c r="L578" s="16">
        <f>VLOOKUP($C578,'Growth rate'!$B$3:$T$93,7,FALSE)*VLOOKUP($E578,BY_COM_Demand_Drivers!$A$5:$I$100,9,FALSE)</f>
        <v>0</v>
      </c>
      <c r="M578" s="49">
        <f t="shared" si="41"/>
        <v>1</v>
      </c>
    </row>
    <row r="579" spans="2:13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 t="shared" si="38"/>
        <v>21.517446014812212</v>
      </c>
      <c r="G579" s="16">
        <f t="shared" si="39"/>
        <v>0</v>
      </c>
      <c r="H579" s="16">
        <f t="shared" si="40"/>
        <v>0</v>
      </c>
      <c r="J579" s="16">
        <f>VLOOKUP($C579,'Growth rate'!$B$3:$T$93,7,FALSE)*VLOOKUP($E579,BY_COM_Demand_Drivers!$A$5:$I$100,7,FALSE)</f>
        <v>21.517446014812212</v>
      </c>
      <c r="K579" s="16">
        <f>VLOOKUP($C579,'Growth rate'!$B$3:$T$93,7,FALSE)*VLOOKUP($E579,BY_COM_Demand_Drivers!$A$5:$I$100,8,FALSE)</f>
        <v>0</v>
      </c>
      <c r="L579" s="16">
        <f>VLOOKUP($C579,'Growth rate'!$B$3:$T$93,7,FALSE)*VLOOKUP($E579,BY_COM_Demand_Drivers!$A$5:$I$100,9,FALSE)</f>
        <v>0</v>
      </c>
      <c r="M579" s="49">
        <f t="shared" si="41"/>
        <v>1</v>
      </c>
    </row>
    <row r="580" spans="2:13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 t="shared" si="38"/>
        <v>21.86689202962442</v>
      </c>
      <c r="G580" s="16">
        <f t="shared" si="39"/>
        <v>0</v>
      </c>
      <c r="H580" s="16">
        <f t="shared" si="40"/>
        <v>0</v>
      </c>
      <c r="J580" s="16">
        <f>VLOOKUP($C580,'Growth rate'!$B$3:$T$93,7,FALSE)*VLOOKUP($E580,BY_COM_Demand_Drivers!$A$5:$I$100,7,FALSE)</f>
        <v>21.86689202962442</v>
      </c>
      <c r="K580" s="16">
        <f>VLOOKUP($C580,'Growth rate'!$B$3:$T$93,7,FALSE)*VLOOKUP($E580,BY_COM_Demand_Drivers!$A$5:$I$100,8,FALSE)</f>
        <v>0</v>
      </c>
      <c r="L580" s="16">
        <f>VLOOKUP($C580,'Growth rate'!$B$3:$T$93,7,FALSE)*VLOOKUP($E580,BY_COM_Demand_Drivers!$A$5:$I$100,9,FALSE)</f>
        <v>0</v>
      </c>
      <c r="M580" s="49">
        <f t="shared" si="41"/>
        <v>1</v>
      </c>
    </row>
    <row r="581" spans="2:13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 t="shared" ref="F581:F644" si="42">J581*$M581</f>
        <v>22.216338044436636</v>
      </c>
      <c r="G581" s="16">
        <f t="shared" ref="G581:G644" si="43">K581*$M581</f>
        <v>0</v>
      </c>
      <c r="H581" s="16">
        <f t="shared" ref="H581:H644" si="44">L581*$M581</f>
        <v>0</v>
      </c>
      <c r="J581" s="16">
        <f>VLOOKUP($C581,'Growth rate'!$B$3:$T$93,7,FALSE)*VLOOKUP($E581,BY_COM_Demand_Drivers!$A$5:$I$100,7,FALSE)</f>
        <v>22.216338044436636</v>
      </c>
      <c r="K581" s="16">
        <f>VLOOKUP($C581,'Growth rate'!$B$3:$T$93,7,FALSE)*VLOOKUP($E581,BY_COM_Demand_Drivers!$A$5:$I$100,8,FALSE)</f>
        <v>0</v>
      </c>
      <c r="L581" s="16">
        <f>VLOOKUP($C581,'Growth rate'!$B$3:$T$93,7,FALSE)*VLOOKUP($E581,BY_COM_Demand_Drivers!$A$5:$I$100,9,FALSE)</f>
        <v>0</v>
      </c>
      <c r="M581" s="49">
        <f t="shared" si="41"/>
        <v>1</v>
      </c>
    </row>
    <row r="582" spans="2:13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 t="shared" si="42"/>
        <v>22.565784059248848</v>
      </c>
      <c r="G582" s="16">
        <f t="shared" si="43"/>
        <v>0</v>
      </c>
      <c r="H582" s="16">
        <f t="shared" si="44"/>
        <v>0</v>
      </c>
      <c r="J582" s="16">
        <f>VLOOKUP($C582,'Growth rate'!$B$3:$T$93,7,FALSE)*VLOOKUP($E582,BY_COM_Demand_Drivers!$A$5:$I$100,7,FALSE)</f>
        <v>22.565784059248848</v>
      </c>
      <c r="K582" s="16">
        <f>VLOOKUP($C582,'Growth rate'!$B$3:$T$93,7,FALSE)*VLOOKUP($E582,BY_COM_Demand_Drivers!$A$5:$I$100,8,FALSE)</f>
        <v>0</v>
      </c>
      <c r="L582" s="16">
        <f>VLOOKUP($C582,'Growth rate'!$B$3:$T$93,7,FALSE)*VLOOKUP($E582,BY_COM_Demand_Drivers!$A$5:$I$100,9,FALSE)</f>
        <v>0</v>
      </c>
      <c r="M582" s="49">
        <f t="shared" si="41"/>
        <v>1</v>
      </c>
    </row>
    <row r="583" spans="2:13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 t="shared" si="42"/>
        <v>22.915230074061061</v>
      </c>
      <c r="G583" s="16">
        <f t="shared" si="43"/>
        <v>0</v>
      </c>
      <c r="H583" s="16">
        <f t="shared" si="44"/>
        <v>0</v>
      </c>
      <c r="J583" s="16">
        <f>VLOOKUP($C583,'Growth rate'!$B$3:$T$93,7,FALSE)*VLOOKUP($E583,BY_COM_Demand_Drivers!$A$5:$I$100,7,FALSE)</f>
        <v>22.915230074061061</v>
      </c>
      <c r="K583" s="16">
        <f>VLOOKUP($C583,'Growth rate'!$B$3:$T$93,7,FALSE)*VLOOKUP($E583,BY_COM_Demand_Drivers!$A$5:$I$100,8,FALSE)</f>
        <v>0</v>
      </c>
      <c r="L583" s="16">
        <f>VLOOKUP($C583,'Growth rate'!$B$3:$T$93,7,FALSE)*VLOOKUP($E583,BY_COM_Demand_Drivers!$A$5:$I$100,9,FALSE)</f>
        <v>0</v>
      </c>
      <c r="M583" s="49">
        <f t="shared" si="41"/>
        <v>1</v>
      </c>
    </row>
    <row r="584" spans="2:13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 t="shared" si="42"/>
        <v>20.938208479985942</v>
      </c>
      <c r="G584" s="16">
        <f t="shared" si="43"/>
        <v>0</v>
      </c>
      <c r="H584" s="16">
        <f t="shared" si="44"/>
        <v>0</v>
      </c>
      <c r="J584" s="16">
        <f>VLOOKUP($C584,'Growth rate'!$B$3:$T$93,7,FALSE)*VLOOKUP($E584,BY_COM_Demand_Drivers!$A$5:$I$100,7,FALSE)</f>
        <v>23.264676088873269</v>
      </c>
      <c r="K584" s="16">
        <f>VLOOKUP($C584,'Growth rate'!$B$3:$T$93,7,FALSE)*VLOOKUP($E584,BY_COM_Demand_Drivers!$A$5:$I$100,8,FALSE)</f>
        <v>0</v>
      </c>
      <c r="L584" s="16">
        <f>VLOOKUP($C584,'Growth rate'!$B$3:$T$93,7,FALSE)*VLOOKUP($E584,BY_COM_Demand_Drivers!$A$5:$I$100,9,FALSE)</f>
        <v>0</v>
      </c>
      <c r="M584" s="49">
        <f>M502</f>
        <v>0.9</v>
      </c>
    </row>
    <row r="585" spans="2:13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 t="shared" si="42"/>
        <v>21.016568672280084</v>
      </c>
      <c r="G585" s="16">
        <f t="shared" si="43"/>
        <v>0</v>
      </c>
      <c r="H585" s="16">
        <f t="shared" si="44"/>
        <v>0</v>
      </c>
      <c r="J585" s="16">
        <f>VLOOKUP($C585,'Growth rate'!$B$3:$T$93,7,FALSE)*VLOOKUP($E585,BY_COM_Demand_Drivers!$A$5:$I$100,7,FALSE)</f>
        <v>23.614122103685485</v>
      </c>
      <c r="K585" s="16">
        <f>VLOOKUP($C585,'Growth rate'!$B$3:$T$93,7,FALSE)*VLOOKUP($E585,BY_COM_Demand_Drivers!$A$5:$I$100,8,FALSE)</f>
        <v>0</v>
      </c>
      <c r="L585" s="16">
        <f>VLOOKUP($C585,'Growth rate'!$B$3:$T$93,7,FALSE)*VLOOKUP($E585,BY_COM_Demand_Drivers!$A$5:$I$100,9,FALSE)</f>
        <v>0</v>
      </c>
      <c r="M585" s="49">
        <f t="shared" ref="M585:M648" si="45">M503</f>
        <v>0.89</v>
      </c>
    </row>
    <row r="586" spans="2:13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 t="shared" si="42"/>
        <v>21.087939944277974</v>
      </c>
      <c r="G586" s="16">
        <f t="shared" si="43"/>
        <v>0</v>
      </c>
      <c r="H586" s="16">
        <f t="shared" si="44"/>
        <v>0</v>
      </c>
      <c r="J586" s="16">
        <f>VLOOKUP($C586,'Growth rate'!$B$3:$T$93,7,FALSE)*VLOOKUP($E586,BY_COM_Demand_Drivers!$A$5:$I$100,7,FALSE)</f>
        <v>23.963568118497697</v>
      </c>
      <c r="K586" s="16">
        <f>VLOOKUP($C586,'Growth rate'!$B$3:$T$93,7,FALSE)*VLOOKUP($E586,BY_COM_Demand_Drivers!$A$5:$I$100,8,FALSE)</f>
        <v>0</v>
      </c>
      <c r="L586" s="16">
        <f>VLOOKUP($C586,'Growth rate'!$B$3:$T$93,7,FALSE)*VLOOKUP($E586,BY_COM_Demand_Drivers!$A$5:$I$100,9,FALSE)</f>
        <v>0</v>
      </c>
      <c r="M586" s="49">
        <f t="shared" si="45"/>
        <v>0.88</v>
      </c>
    </row>
    <row r="587" spans="2:13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 t="shared" si="42"/>
        <v>21.152322295979623</v>
      </c>
      <c r="G587" s="16">
        <f t="shared" si="43"/>
        <v>0</v>
      </c>
      <c r="H587" s="16">
        <f t="shared" si="44"/>
        <v>0</v>
      </c>
      <c r="J587" s="16">
        <f>VLOOKUP($C587,'Growth rate'!$B$3:$T$93,7,FALSE)*VLOOKUP($E587,BY_COM_Demand_Drivers!$A$5:$I$100,7,FALSE)</f>
        <v>24.31301413330991</v>
      </c>
      <c r="K587" s="16">
        <f>VLOOKUP($C587,'Growth rate'!$B$3:$T$93,7,FALSE)*VLOOKUP($E587,BY_COM_Demand_Drivers!$A$5:$I$100,8,FALSE)</f>
        <v>0</v>
      </c>
      <c r="L587" s="16">
        <f>VLOOKUP($C587,'Growth rate'!$B$3:$T$93,7,FALSE)*VLOOKUP($E587,BY_COM_Demand_Drivers!$A$5:$I$100,9,FALSE)</f>
        <v>0</v>
      </c>
      <c r="M587" s="49">
        <f t="shared" si="45"/>
        <v>0.87</v>
      </c>
    </row>
    <row r="588" spans="2:13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 t="shared" si="42"/>
        <v>21.209715727385021</v>
      </c>
      <c r="G588" s="16">
        <f t="shared" si="43"/>
        <v>0</v>
      </c>
      <c r="H588" s="16">
        <f t="shared" si="44"/>
        <v>0</v>
      </c>
      <c r="J588" s="16">
        <f>VLOOKUP($C588,'Growth rate'!$B$3:$T$93,7,FALSE)*VLOOKUP($E588,BY_COM_Demand_Drivers!$A$5:$I$100,7,FALSE)</f>
        <v>24.662460148122118</v>
      </c>
      <c r="K588" s="16">
        <f>VLOOKUP($C588,'Growth rate'!$B$3:$T$93,7,FALSE)*VLOOKUP($E588,BY_COM_Demand_Drivers!$A$5:$I$100,8,FALSE)</f>
        <v>0</v>
      </c>
      <c r="L588" s="16">
        <f>VLOOKUP($C588,'Growth rate'!$B$3:$T$93,7,FALSE)*VLOOKUP($E588,BY_COM_Demand_Drivers!$A$5:$I$100,9,FALSE)</f>
        <v>0</v>
      </c>
      <c r="M588" s="49">
        <f t="shared" si="45"/>
        <v>0.86</v>
      </c>
    </row>
    <row r="589" spans="2:13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 t="shared" si="42"/>
        <v>21.260120238494181</v>
      </c>
      <c r="G589" s="16">
        <f t="shared" si="43"/>
        <v>0</v>
      </c>
      <c r="H589" s="16">
        <f t="shared" si="44"/>
        <v>0</v>
      </c>
      <c r="J589" s="16">
        <f>VLOOKUP($C589,'Growth rate'!$B$3:$T$93,7,FALSE)*VLOOKUP($E589,BY_COM_Demand_Drivers!$A$5:$I$100,7,FALSE)</f>
        <v>25.011906162934331</v>
      </c>
      <c r="K589" s="16">
        <f>VLOOKUP($C589,'Growth rate'!$B$3:$T$93,7,FALSE)*VLOOKUP($E589,BY_COM_Demand_Drivers!$A$5:$I$100,8,FALSE)</f>
        <v>0</v>
      </c>
      <c r="L589" s="16">
        <f>VLOOKUP($C589,'Growth rate'!$B$3:$T$93,7,FALSE)*VLOOKUP($E589,BY_COM_Demand_Drivers!$A$5:$I$100,9,FALSE)</f>
        <v>0</v>
      </c>
      <c r="M589" s="49">
        <f t="shared" si="45"/>
        <v>0.85</v>
      </c>
    </row>
    <row r="590" spans="2:13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 t="shared" si="42"/>
        <v>21.240132448862735</v>
      </c>
      <c r="G590" s="16">
        <f t="shared" si="43"/>
        <v>0</v>
      </c>
      <c r="H590" s="16">
        <f t="shared" si="44"/>
        <v>0</v>
      </c>
      <c r="J590" s="16">
        <f>VLOOKUP($C590,'Growth rate'!$B$3:$T$93,7,FALSE)*VLOOKUP($E590,BY_COM_Demand_Drivers!$A$5:$I$100,7,FALSE)</f>
        <v>25.361352177746546</v>
      </c>
      <c r="K590" s="16">
        <f>VLOOKUP($C590,'Growth rate'!$B$3:$T$93,7,FALSE)*VLOOKUP($E590,BY_COM_Demand_Drivers!$A$5:$I$100,8,FALSE)</f>
        <v>0</v>
      </c>
      <c r="L590" s="16">
        <f>VLOOKUP($C590,'Growth rate'!$B$3:$T$93,7,FALSE)*VLOOKUP($E590,BY_COM_Demand_Drivers!$A$5:$I$100,9,FALSE)</f>
        <v>0</v>
      </c>
      <c r="M590" s="49">
        <f t="shared" si="45"/>
        <v>0.83750000000000002</v>
      </c>
    </row>
    <row r="591" spans="2:13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 t="shared" si="42"/>
        <v>21.211408508860973</v>
      </c>
      <c r="G591" s="16">
        <f t="shared" si="43"/>
        <v>0</v>
      </c>
      <c r="H591" s="16">
        <f t="shared" si="44"/>
        <v>0</v>
      </c>
      <c r="J591" s="16">
        <f>VLOOKUP($C591,'Growth rate'!$B$3:$T$93,7,FALSE)*VLOOKUP($E591,BY_COM_Demand_Drivers!$A$5:$I$100,7,FALSE)</f>
        <v>25.710798192558759</v>
      </c>
      <c r="K591" s="16">
        <f>VLOOKUP($C591,'Growth rate'!$B$3:$T$93,7,FALSE)*VLOOKUP($E591,BY_COM_Demand_Drivers!$A$5:$I$100,8,FALSE)</f>
        <v>0</v>
      </c>
      <c r="L591" s="16">
        <f>VLOOKUP($C591,'Growth rate'!$B$3:$T$93,7,FALSE)*VLOOKUP($E591,BY_COM_Demand_Drivers!$A$5:$I$100,9,FALSE)</f>
        <v>0</v>
      </c>
      <c r="M591" s="49">
        <f t="shared" si="45"/>
        <v>0.82499999999999996</v>
      </c>
    </row>
    <row r="592" spans="2:13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 t="shared" si="42"/>
        <v>21.173948418488912</v>
      </c>
      <c r="G592" s="16">
        <f t="shared" si="43"/>
        <v>0</v>
      </c>
      <c r="H592" s="16">
        <f t="shared" si="44"/>
        <v>0</v>
      </c>
      <c r="J592" s="16">
        <f>VLOOKUP($C592,'Growth rate'!$B$3:$T$93,7,FALSE)*VLOOKUP($E592,BY_COM_Demand_Drivers!$A$5:$I$100,7,FALSE)</f>
        <v>26.060244207370967</v>
      </c>
      <c r="K592" s="16">
        <f>VLOOKUP($C592,'Growth rate'!$B$3:$T$93,7,FALSE)*VLOOKUP($E592,BY_COM_Demand_Drivers!$A$5:$I$100,8,FALSE)</f>
        <v>0</v>
      </c>
      <c r="L592" s="16">
        <f>VLOOKUP($C592,'Growth rate'!$B$3:$T$93,7,FALSE)*VLOOKUP($E592,BY_COM_Demand_Drivers!$A$5:$I$100,9,FALSE)</f>
        <v>0</v>
      </c>
      <c r="M592" s="49">
        <f t="shared" si="45"/>
        <v>0.8125</v>
      </c>
    </row>
    <row r="593" spans="2:13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 t="shared" si="42"/>
        <v>21.127752177746544</v>
      </c>
      <c r="G593" s="16">
        <f t="shared" si="43"/>
        <v>0</v>
      </c>
      <c r="H593" s="16">
        <f t="shared" si="44"/>
        <v>0</v>
      </c>
      <c r="J593" s="16">
        <f>VLOOKUP($C593,'Growth rate'!$B$3:$T$93,7,FALSE)*VLOOKUP($E593,BY_COM_Demand_Drivers!$A$5:$I$100,7,FALSE)</f>
        <v>26.40969022218318</v>
      </c>
      <c r="K593" s="16">
        <f>VLOOKUP($C593,'Growth rate'!$B$3:$T$93,7,FALSE)*VLOOKUP($E593,BY_COM_Demand_Drivers!$A$5:$I$100,8,FALSE)</f>
        <v>0</v>
      </c>
      <c r="L593" s="16">
        <f>VLOOKUP($C593,'Growth rate'!$B$3:$T$93,7,FALSE)*VLOOKUP($E593,BY_COM_Demand_Drivers!$A$5:$I$100,9,FALSE)</f>
        <v>0</v>
      </c>
      <c r="M593" s="49">
        <f t="shared" si="45"/>
        <v>0.79999999999999993</v>
      </c>
    </row>
    <row r="594" spans="2:13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 t="shared" si="42"/>
        <v>21.072819786633872</v>
      </c>
      <c r="G594" s="16">
        <f t="shared" si="43"/>
        <v>0</v>
      </c>
      <c r="H594" s="16">
        <f t="shared" si="44"/>
        <v>0</v>
      </c>
      <c r="J594" s="16">
        <f>VLOOKUP($C594,'Growth rate'!$B$3:$T$93,7,FALSE)*VLOOKUP($E594,BY_COM_Demand_Drivers!$A$5:$I$100,7,FALSE)</f>
        <v>26.759136236995396</v>
      </c>
      <c r="K594" s="16">
        <f>VLOOKUP($C594,'Growth rate'!$B$3:$T$93,7,FALSE)*VLOOKUP($E594,BY_COM_Demand_Drivers!$A$5:$I$100,8,FALSE)</f>
        <v>0</v>
      </c>
      <c r="L594" s="16">
        <f>VLOOKUP($C594,'Growth rate'!$B$3:$T$93,7,FALSE)*VLOOKUP($E594,BY_COM_Demand_Drivers!$A$5:$I$100,9,FALSE)</f>
        <v>0</v>
      </c>
      <c r="M594" s="49">
        <f t="shared" si="45"/>
        <v>0.78749999999999998</v>
      </c>
    </row>
    <row r="595" spans="2:13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 t="shared" si="42"/>
        <v>21.009151245150893</v>
      </c>
      <c r="G595" s="16">
        <f t="shared" si="43"/>
        <v>0</v>
      </c>
      <c r="H595" s="16">
        <f t="shared" si="44"/>
        <v>0</v>
      </c>
      <c r="J595" s="16">
        <f>VLOOKUP($C595,'Growth rate'!$B$3:$T$93,7,FALSE)*VLOOKUP($E595,BY_COM_Demand_Drivers!$A$5:$I$100,7,FALSE)</f>
        <v>27.108582251807604</v>
      </c>
      <c r="K595" s="16">
        <f>VLOOKUP($C595,'Growth rate'!$B$3:$T$93,7,FALSE)*VLOOKUP($E595,BY_COM_Demand_Drivers!$A$5:$I$100,8,FALSE)</f>
        <v>0</v>
      </c>
      <c r="L595" s="16">
        <f>VLOOKUP($C595,'Growth rate'!$B$3:$T$93,7,FALSE)*VLOOKUP($E595,BY_COM_Demand_Drivers!$A$5:$I$100,9,FALSE)</f>
        <v>0</v>
      </c>
      <c r="M595" s="49">
        <f t="shared" si="45"/>
        <v>0.77499999999999991</v>
      </c>
    </row>
    <row r="596" spans="2:13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 t="shared" si="42"/>
        <v>20.93674655329761</v>
      </c>
      <c r="G596" s="16">
        <f t="shared" si="43"/>
        <v>0</v>
      </c>
      <c r="H596" s="16">
        <f t="shared" si="44"/>
        <v>0</v>
      </c>
      <c r="J596" s="16">
        <f>VLOOKUP($C596,'Growth rate'!$B$3:$T$93,7,FALSE)*VLOOKUP($E596,BY_COM_Demand_Drivers!$A$5:$I$100,7,FALSE)</f>
        <v>27.458028266619817</v>
      </c>
      <c r="K596" s="16">
        <f>VLOOKUP($C596,'Growth rate'!$B$3:$T$93,7,FALSE)*VLOOKUP($E596,BY_COM_Demand_Drivers!$A$5:$I$100,8,FALSE)</f>
        <v>0</v>
      </c>
      <c r="L596" s="16">
        <f>VLOOKUP($C596,'Growth rate'!$B$3:$T$93,7,FALSE)*VLOOKUP($E596,BY_COM_Demand_Drivers!$A$5:$I$100,9,FALSE)</f>
        <v>0</v>
      </c>
      <c r="M596" s="49">
        <f t="shared" si="45"/>
        <v>0.76249999999999996</v>
      </c>
    </row>
    <row r="597" spans="2:13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 t="shared" si="42"/>
        <v>20.85560571107402</v>
      </c>
      <c r="G597" s="16">
        <f t="shared" si="43"/>
        <v>0</v>
      </c>
      <c r="H597" s="16">
        <f t="shared" si="44"/>
        <v>0</v>
      </c>
      <c r="J597" s="16">
        <f>VLOOKUP($C597,'Growth rate'!$B$3:$T$93,7,FALSE)*VLOOKUP($E597,BY_COM_Demand_Drivers!$A$5:$I$100,7,FALSE)</f>
        <v>27.807474281432029</v>
      </c>
      <c r="K597" s="16">
        <f>VLOOKUP($C597,'Growth rate'!$B$3:$T$93,7,FALSE)*VLOOKUP($E597,BY_COM_Demand_Drivers!$A$5:$I$100,8,FALSE)</f>
        <v>0</v>
      </c>
      <c r="L597" s="16">
        <f>VLOOKUP($C597,'Growth rate'!$B$3:$T$93,7,FALSE)*VLOOKUP($E597,BY_COM_Demand_Drivers!$A$5:$I$100,9,FALSE)</f>
        <v>0</v>
      </c>
      <c r="M597" s="49">
        <f t="shared" si="45"/>
        <v>0.75</v>
      </c>
    </row>
    <row r="598" spans="2:13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 t="shared" si="42"/>
        <v>20.76572871848013</v>
      </c>
      <c r="G598" s="16">
        <f t="shared" si="43"/>
        <v>0</v>
      </c>
      <c r="H598" s="16">
        <f t="shared" si="44"/>
        <v>0</v>
      </c>
      <c r="J598" s="16">
        <f>VLOOKUP($C598,'Growth rate'!$B$3:$T$93,7,FALSE)*VLOOKUP($E598,BY_COM_Demand_Drivers!$A$5:$I$100,7,FALSE)</f>
        <v>28.156920296244245</v>
      </c>
      <c r="K598" s="16">
        <f>VLOOKUP($C598,'Growth rate'!$B$3:$T$93,7,FALSE)*VLOOKUP($E598,BY_COM_Demand_Drivers!$A$5:$I$100,8,FALSE)</f>
        <v>0</v>
      </c>
      <c r="L598" s="16">
        <f>VLOOKUP($C598,'Growth rate'!$B$3:$T$93,7,FALSE)*VLOOKUP($E598,BY_COM_Demand_Drivers!$A$5:$I$100,9,FALSE)</f>
        <v>0</v>
      </c>
      <c r="M598" s="49">
        <f t="shared" si="45"/>
        <v>0.73749999999999993</v>
      </c>
    </row>
    <row r="599" spans="2:13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 t="shared" si="42"/>
        <v>20.667115575515929</v>
      </c>
      <c r="G599" s="16">
        <f t="shared" si="43"/>
        <v>0</v>
      </c>
      <c r="H599" s="16">
        <f t="shared" si="44"/>
        <v>0</v>
      </c>
      <c r="J599" s="16">
        <f>VLOOKUP($C599,'Growth rate'!$B$3:$T$93,7,FALSE)*VLOOKUP($E599,BY_COM_Demand_Drivers!$A$5:$I$100,7,FALSE)</f>
        <v>28.506366311056457</v>
      </c>
      <c r="K599" s="16">
        <f>VLOOKUP($C599,'Growth rate'!$B$3:$T$93,7,FALSE)*VLOOKUP($E599,BY_COM_Demand_Drivers!$A$5:$I$100,8,FALSE)</f>
        <v>0</v>
      </c>
      <c r="L599" s="16">
        <f>VLOOKUP($C599,'Growth rate'!$B$3:$T$93,7,FALSE)*VLOOKUP($E599,BY_COM_Demand_Drivers!$A$5:$I$100,9,FALSE)</f>
        <v>0</v>
      </c>
      <c r="M599" s="49">
        <f t="shared" si="45"/>
        <v>0.72499999999999998</v>
      </c>
    </row>
    <row r="600" spans="2:13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 t="shared" si="42"/>
        <v>20.559766282181421</v>
      </c>
      <c r="G600" s="16">
        <f t="shared" si="43"/>
        <v>0</v>
      </c>
      <c r="H600" s="16">
        <f t="shared" si="44"/>
        <v>0</v>
      </c>
      <c r="J600" s="16">
        <f>VLOOKUP($C600,'Growth rate'!$B$3:$T$93,7,FALSE)*VLOOKUP($E600,BY_COM_Demand_Drivers!$A$5:$I$100,7,FALSE)</f>
        <v>28.855812325868666</v>
      </c>
      <c r="K600" s="16">
        <f>VLOOKUP($C600,'Growth rate'!$B$3:$T$93,7,FALSE)*VLOOKUP($E600,BY_COM_Demand_Drivers!$A$5:$I$100,8,FALSE)</f>
        <v>0</v>
      </c>
      <c r="L600" s="16">
        <f>VLOOKUP($C600,'Growth rate'!$B$3:$T$93,7,FALSE)*VLOOKUP($E600,BY_COM_Demand_Drivers!$A$5:$I$100,9,FALSE)</f>
        <v>0</v>
      </c>
      <c r="M600" s="49">
        <f t="shared" si="45"/>
        <v>0.71249999999999991</v>
      </c>
    </row>
    <row r="601" spans="2:13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 t="shared" si="42"/>
        <v>20.443680838476613</v>
      </c>
      <c r="G601" s="16">
        <f t="shared" si="43"/>
        <v>0</v>
      </c>
      <c r="H601" s="16">
        <f t="shared" si="44"/>
        <v>0</v>
      </c>
      <c r="J601" s="16">
        <f>VLOOKUP($C601,'Growth rate'!$B$3:$T$93,7,FALSE)*VLOOKUP($E601,BY_COM_Demand_Drivers!$A$5:$I$100,7,FALSE)</f>
        <v>29.205258340680878</v>
      </c>
      <c r="K601" s="16">
        <f>VLOOKUP($C601,'Growth rate'!$B$3:$T$93,7,FALSE)*VLOOKUP($E601,BY_COM_Demand_Drivers!$A$5:$I$100,8,FALSE)</f>
        <v>0</v>
      </c>
      <c r="L601" s="16">
        <f>VLOOKUP($C601,'Growth rate'!$B$3:$T$93,7,FALSE)*VLOOKUP($E601,BY_COM_Demand_Drivers!$A$5:$I$100,9,FALSE)</f>
        <v>0</v>
      </c>
      <c r="M601" s="49">
        <f t="shared" si="45"/>
        <v>0.7</v>
      </c>
    </row>
    <row r="602" spans="2:13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 t="shared" si="42"/>
        <v>20.318859244401501</v>
      </c>
      <c r="G602" s="16">
        <f t="shared" si="43"/>
        <v>0</v>
      </c>
      <c r="H602" s="16">
        <f t="shared" si="44"/>
        <v>0</v>
      </c>
      <c r="J602" s="16">
        <f>VLOOKUP($C602,'Growth rate'!$B$3:$T$93,7,FALSE)*VLOOKUP($E602,BY_COM_Demand_Drivers!$A$5:$I$100,7,FALSE)</f>
        <v>29.554704355493094</v>
      </c>
      <c r="K602" s="16">
        <f>VLOOKUP($C602,'Growth rate'!$B$3:$T$93,7,FALSE)*VLOOKUP($E602,BY_COM_Demand_Drivers!$A$5:$I$100,8,FALSE)</f>
        <v>0</v>
      </c>
      <c r="L602" s="16">
        <f>VLOOKUP($C602,'Growth rate'!$B$3:$T$93,7,FALSE)*VLOOKUP($E602,BY_COM_Demand_Drivers!$A$5:$I$100,9,FALSE)</f>
        <v>0</v>
      </c>
      <c r="M602" s="49">
        <f t="shared" si="45"/>
        <v>0.6875</v>
      </c>
    </row>
    <row r="603" spans="2:13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 t="shared" si="42"/>
        <v>20.185301499956076</v>
      </c>
      <c r="G603" s="16">
        <f t="shared" si="43"/>
        <v>0</v>
      </c>
      <c r="H603" s="16">
        <f t="shared" si="44"/>
        <v>0</v>
      </c>
      <c r="J603" s="16">
        <f>VLOOKUP($C603,'Growth rate'!$B$3:$T$93,7,FALSE)*VLOOKUP($E603,BY_COM_Demand_Drivers!$A$5:$I$100,7,FALSE)</f>
        <v>29.904150370305302</v>
      </c>
      <c r="K603" s="16">
        <f>VLOOKUP($C603,'Growth rate'!$B$3:$T$93,7,FALSE)*VLOOKUP($E603,BY_COM_Demand_Drivers!$A$5:$I$100,8,FALSE)</f>
        <v>0</v>
      </c>
      <c r="L603" s="16">
        <f>VLOOKUP($C603,'Growth rate'!$B$3:$T$93,7,FALSE)*VLOOKUP($E603,BY_COM_Demand_Drivers!$A$5:$I$100,9,FALSE)</f>
        <v>0</v>
      </c>
      <c r="M603" s="49">
        <f t="shared" si="45"/>
        <v>0.67499999999999993</v>
      </c>
    </row>
    <row r="604" spans="2:13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 t="shared" si="42"/>
        <v>20.043007605140353</v>
      </c>
      <c r="G604" s="16">
        <f t="shared" si="43"/>
        <v>0</v>
      </c>
      <c r="H604" s="16">
        <f t="shared" si="44"/>
        <v>0</v>
      </c>
      <c r="J604" s="16">
        <f>VLOOKUP($C604,'Growth rate'!$B$3:$T$93,7,FALSE)*VLOOKUP($E604,BY_COM_Demand_Drivers!$A$5:$I$100,7,FALSE)</f>
        <v>30.253596385117515</v>
      </c>
      <c r="K604" s="16">
        <f>VLOOKUP($C604,'Growth rate'!$B$3:$T$93,7,FALSE)*VLOOKUP($E604,BY_COM_Demand_Drivers!$A$5:$I$100,8,FALSE)</f>
        <v>0</v>
      </c>
      <c r="L604" s="16">
        <f>VLOOKUP($C604,'Growth rate'!$B$3:$T$93,7,FALSE)*VLOOKUP($E604,BY_COM_Demand_Drivers!$A$5:$I$100,9,FALSE)</f>
        <v>0</v>
      </c>
      <c r="M604" s="49">
        <f t="shared" si="45"/>
        <v>0.66249999999999998</v>
      </c>
    </row>
    <row r="605" spans="2:13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 t="shared" si="42"/>
        <v>19.89197755995432</v>
      </c>
      <c r="G605" s="16">
        <f t="shared" si="43"/>
        <v>0</v>
      </c>
      <c r="H605" s="16">
        <f t="shared" si="44"/>
        <v>0</v>
      </c>
      <c r="J605" s="16">
        <f>VLOOKUP($C605,'Growth rate'!$B$3:$T$93,7,FALSE)*VLOOKUP($E605,BY_COM_Demand_Drivers!$A$5:$I$100,7,FALSE)</f>
        <v>30.603042399929727</v>
      </c>
      <c r="K605" s="16">
        <f>VLOOKUP($C605,'Growth rate'!$B$3:$T$93,7,FALSE)*VLOOKUP($E605,BY_COM_Demand_Drivers!$A$5:$I$100,8,FALSE)</f>
        <v>0</v>
      </c>
      <c r="L605" s="16">
        <f>VLOOKUP($C605,'Growth rate'!$B$3:$T$93,7,FALSE)*VLOOKUP($E605,BY_COM_Demand_Drivers!$A$5:$I$100,9,FALSE)</f>
        <v>0</v>
      </c>
      <c r="M605" s="49">
        <f t="shared" si="45"/>
        <v>0.64999999999999991</v>
      </c>
    </row>
    <row r="606" spans="2:13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 t="shared" si="42"/>
        <v>19.732211364397983</v>
      </c>
      <c r="G606" s="16">
        <f t="shared" si="43"/>
        <v>0</v>
      </c>
      <c r="H606" s="16">
        <f t="shared" si="44"/>
        <v>0</v>
      </c>
      <c r="J606" s="16">
        <f>VLOOKUP($C606,'Growth rate'!$B$3:$T$93,7,FALSE)*VLOOKUP($E606,BY_COM_Demand_Drivers!$A$5:$I$100,7,FALSE)</f>
        <v>30.952488414741936</v>
      </c>
      <c r="K606" s="16">
        <f>VLOOKUP($C606,'Growth rate'!$B$3:$T$93,7,FALSE)*VLOOKUP($E606,BY_COM_Demand_Drivers!$A$5:$I$100,8,FALSE)</f>
        <v>0</v>
      </c>
      <c r="L606" s="16">
        <f>VLOOKUP($C606,'Growth rate'!$B$3:$T$93,7,FALSE)*VLOOKUP($E606,BY_COM_Demand_Drivers!$A$5:$I$100,9,FALSE)</f>
        <v>0</v>
      </c>
      <c r="M606" s="49">
        <f t="shared" si="45"/>
        <v>0.63749999999999996</v>
      </c>
    </row>
    <row r="607" spans="2:13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 t="shared" si="42"/>
        <v>19.563709018471343</v>
      </c>
      <c r="G607" s="16">
        <f t="shared" si="43"/>
        <v>0</v>
      </c>
      <c r="H607" s="16">
        <f t="shared" si="44"/>
        <v>0</v>
      </c>
      <c r="J607" s="16">
        <f>VLOOKUP($C607,'Growth rate'!$B$3:$T$93,7,FALSE)*VLOOKUP($E607,BY_COM_Demand_Drivers!$A$5:$I$100,7,FALSE)</f>
        <v>31.301934429554152</v>
      </c>
      <c r="K607" s="16">
        <f>VLOOKUP($C607,'Growth rate'!$B$3:$T$93,7,FALSE)*VLOOKUP($E607,BY_COM_Demand_Drivers!$A$5:$I$100,8,FALSE)</f>
        <v>0</v>
      </c>
      <c r="L607" s="16">
        <f>VLOOKUP($C607,'Growth rate'!$B$3:$T$93,7,FALSE)*VLOOKUP($E607,BY_COM_Demand_Drivers!$A$5:$I$100,9,FALSE)</f>
        <v>0</v>
      </c>
      <c r="M607" s="49">
        <f t="shared" si="45"/>
        <v>0.625</v>
      </c>
    </row>
    <row r="608" spans="2:13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 t="shared" si="42"/>
        <v>19.386470522174395</v>
      </c>
      <c r="G608" s="16">
        <f t="shared" si="43"/>
        <v>0</v>
      </c>
      <c r="H608" s="16">
        <f t="shared" si="44"/>
        <v>0</v>
      </c>
      <c r="J608" s="16">
        <f>VLOOKUP($C608,'Growth rate'!$B$3:$T$93,7,FALSE)*VLOOKUP($E608,BY_COM_Demand_Drivers!$A$5:$I$100,7,FALSE)</f>
        <v>31.651380444366364</v>
      </c>
      <c r="K608" s="16">
        <f>VLOOKUP($C608,'Growth rate'!$B$3:$T$93,7,FALSE)*VLOOKUP($E608,BY_COM_Demand_Drivers!$A$5:$I$100,8,FALSE)</f>
        <v>0</v>
      </c>
      <c r="L608" s="16">
        <f>VLOOKUP($C608,'Growth rate'!$B$3:$T$93,7,FALSE)*VLOOKUP($E608,BY_COM_Demand_Drivers!$A$5:$I$100,9,FALSE)</f>
        <v>0</v>
      </c>
      <c r="M608" s="49">
        <f t="shared" si="45"/>
        <v>0.61249999999999993</v>
      </c>
    </row>
    <row r="609" spans="2:13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 t="shared" si="42"/>
        <v>19.200495875507144</v>
      </c>
      <c r="G609" s="16">
        <f t="shared" si="43"/>
        <v>0</v>
      </c>
      <c r="H609" s="16">
        <f t="shared" si="44"/>
        <v>0</v>
      </c>
      <c r="J609" s="16">
        <f>VLOOKUP($C609,'Growth rate'!$B$3:$T$93,7,FALSE)*VLOOKUP($E609,BY_COM_Demand_Drivers!$A$5:$I$100,7,FALSE)</f>
        <v>32.000826459178576</v>
      </c>
      <c r="K609" s="16">
        <f>VLOOKUP($C609,'Growth rate'!$B$3:$T$93,7,FALSE)*VLOOKUP($E609,BY_COM_Demand_Drivers!$A$5:$I$100,8,FALSE)</f>
        <v>0</v>
      </c>
      <c r="L609" s="16">
        <f>VLOOKUP($C609,'Growth rate'!$B$3:$T$93,7,FALSE)*VLOOKUP($E609,BY_COM_Demand_Drivers!$A$5:$I$100,9,FALSE)</f>
        <v>0</v>
      </c>
      <c r="M609" s="49">
        <f t="shared" si="45"/>
        <v>0.6</v>
      </c>
    </row>
    <row r="610" spans="2:13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 t="shared" si="42"/>
        <v>19.507703809515263</v>
      </c>
      <c r="G610" s="16">
        <f t="shared" si="43"/>
        <v>0</v>
      </c>
      <c r="H610" s="16">
        <f t="shared" si="44"/>
        <v>0</v>
      </c>
      <c r="J610" s="16">
        <f>VLOOKUP($C610,'Growth rate'!$B$3:$T$93,7,FALSE)*VLOOKUP($E610,BY_COM_Demand_Drivers!$A$5:$I$100,7,FALSE)</f>
        <v>32.512839682525438</v>
      </c>
      <c r="K610" s="16">
        <f>VLOOKUP($C610,'Growth rate'!$B$3:$T$93,7,FALSE)*VLOOKUP($E610,BY_COM_Demand_Drivers!$A$5:$I$100,8,FALSE)</f>
        <v>0</v>
      </c>
      <c r="L610" s="16">
        <f>VLOOKUP($C610,'Growth rate'!$B$3:$T$93,7,FALSE)*VLOOKUP($E610,BY_COM_Demand_Drivers!$A$5:$I$100,9,FALSE)</f>
        <v>0</v>
      </c>
      <c r="M610" s="49">
        <f t="shared" si="45"/>
        <v>0.6</v>
      </c>
    </row>
    <row r="611" spans="2:13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 t="shared" si="42"/>
        <v>19.819827070467507</v>
      </c>
      <c r="G611" s="16">
        <f t="shared" si="43"/>
        <v>0</v>
      </c>
      <c r="H611" s="16">
        <f t="shared" si="44"/>
        <v>0</v>
      </c>
      <c r="J611" s="16">
        <f>VLOOKUP($C611,'Growth rate'!$B$3:$T$93,7,FALSE)*VLOOKUP($E611,BY_COM_Demand_Drivers!$A$5:$I$100,7,FALSE)</f>
        <v>33.033045117445845</v>
      </c>
      <c r="K611" s="16">
        <f>VLOOKUP($C611,'Growth rate'!$B$3:$T$93,7,FALSE)*VLOOKUP($E611,BY_COM_Demand_Drivers!$A$5:$I$100,8,FALSE)</f>
        <v>0</v>
      </c>
      <c r="L611" s="16">
        <f>VLOOKUP($C611,'Growth rate'!$B$3:$T$93,7,FALSE)*VLOOKUP($E611,BY_COM_Demand_Drivers!$A$5:$I$100,9,FALSE)</f>
        <v>0</v>
      </c>
      <c r="M611" s="49">
        <f t="shared" si="45"/>
        <v>0.6</v>
      </c>
    </row>
    <row r="612" spans="2:13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 t="shared" si="42"/>
        <v>20.136944303594984</v>
      </c>
      <c r="G612" s="16">
        <f t="shared" si="43"/>
        <v>0</v>
      </c>
      <c r="H612" s="16">
        <f t="shared" si="44"/>
        <v>0</v>
      </c>
      <c r="J612" s="16">
        <f>VLOOKUP($C612,'Growth rate'!$B$3:$T$93,7,FALSE)*VLOOKUP($E612,BY_COM_Demand_Drivers!$A$5:$I$100,7,FALSE)</f>
        <v>33.561573839324971</v>
      </c>
      <c r="K612" s="16">
        <f>VLOOKUP($C612,'Growth rate'!$B$3:$T$93,7,FALSE)*VLOOKUP($E612,BY_COM_Demand_Drivers!$A$5:$I$100,8,FALSE)</f>
        <v>0</v>
      </c>
      <c r="L612" s="16">
        <f>VLOOKUP($C612,'Growth rate'!$B$3:$T$93,7,FALSE)*VLOOKUP($E612,BY_COM_Demand_Drivers!$A$5:$I$100,9,FALSE)</f>
        <v>0</v>
      </c>
      <c r="M612" s="49">
        <f t="shared" si="45"/>
        <v>0.6</v>
      </c>
    </row>
    <row r="613" spans="2:13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 t="shared" si="42"/>
        <v>20.459135412452508</v>
      </c>
      <c r="G613" s="16">
        <f t="shared" si="43"/>
        <v>0</v>
      </c>
      <c r="H613" s="16">
        <f t="shared" si="44"/>
        <v>0</v>
      </c>
      <c r="J613" s="16">
        <f>VLOOKUP($C613,'Growth rate'!$B$3:$T$93,7,FALSE)*VLOOKUP($E613,BY_COM_Demand_Drivers!$A$5:$I$100,7,FALSE)</f>
        <v>34.09855902075418</v>
      </c>
      <c r="K613" s="16">
        <f>VLOOKUP($C613,'Growth rate'!$B$3:$T$93,7,FALSE)*VLOOKUP($E613,BY_COM_Demand_Drivers!$A$5:$I$100,8,FALSE)</f>
        <v>0</v>
      </c>
      <c r="L613" s="16">
        <f>VLOOKUP($C613,'Growth rate'!$B$3:$T$93,7,FALSE)*VLOOKUP($E613,BY_COM_Demand_Drivers!$A$5:$I$100,9,FALSE)</f>
        <v>0</v>
      </c>
      <c r="M613" s="49">
        <f t="shared" si="45"/>
        <v>0.6</v>
      </c>
    </row>
    <row r="614" spans="2:13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 t="shared" si="42"/>
        <v>20.786481579051742</v>
      </c>
      <c r="G614" s="16">
        <f t="shared" si="43"/>
        <v>0</v>
      </c>
      <c r="H614" s="16">
        <f t="shared" si="44"/>
        <v>0</v>
      </c>
      <c r="J614" s="16">
        <f>VLOOKUP($C614,'Growth rate'!$B$3:$T$93,7,FALSE)*VLOOKUP($E614,BY_COM_Demand_Drivers!$A$5:$I$100,7,FALSE)</f>
        <v>34.644135965086235</v>
      </c>
      <c r="K614" s="16">
        <f>VLOOKUP($C614,'Growth rate'!$B$3:$T$93,7,FALSE)*VLOOKUP($E614,BY_COM_Demand_Drivers!$A$5:$I$100,8,FALSE)</f>
        <v>0</v>
      </c>
      <c r="L614" s="16">
        <f>VLOOKUP($C614,'Growth rate'!$B$3:$T$93,7,FALSE)*VLOOKUP($E614,BY_COM_Demand_Drivers!$A$5:$I$100,9,FALSE)</f>
        <v>0</v>
      </c>
      <c r="M614" s="49">
        <f t="shared" si="45"/>
        <v>0.6</v>
      </c>
    </row>
    <row r="615" spans="2:13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 t="shared" si="42"/>
        <v>21.119065284316569</v>
      </c>
      <c r="G615" s="16">
        <f t="shared" si="43"/>
        <v>0</v>
      </c>
      <c r="H615" s="16">
        <f t="shared" si="44"/>
        <v>0</v>
      </c>
      <c r="J615" s="16">
        <f>VLOOKUP($C615,'Growth rate'!$B$3:$T$93,7,FALSE)*VLOOKUP($E615,BY_COM_Demand_Drivers!$A$5:$I$100,7,FALSE)</f>
        <v>35.198442140527618</v>
      </c>
      <c r="K615" s="16">
        <f>VLOOKUP($C615,'Growth rate'!$B$3:$T$93,7,FALSE)*VLOOKUP($E615,BY_COM_Demand_Drivers!$A$5:$I$100,8,FALSE)</f>
        <v>0</v>
      </c>
      <c r="L615" s="16">
        <f>VLOOKUP($C615,'Growth rate'!$B$3:$T$93,7,FALSE)*VLOOKUP($E615,BY_COM_Demand_Drivers!$A$5:$I$100,9,FALSE)</f>
        <v>0</v>
      </c>
      <c r="M615" s="49">
        <f t="shared" si="45"/>
        <v>0.6</v>
      </c>
    </row>
    <row r="616" spans="2:13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 t="shared" si="42"/>
        <v>21.456970328865641</v>
      </c>
      <c r="G616" s="16">
        <f t="shared" si="43"/>
        <v>0</v>
      </c>
      <c r="H616" s="16">
        <f t="shared" si="44"/>
        <v>0</v>
      </c>
      <c r="J616" s="16">
        <f>VLOOKUP($C616,'Growth rate'!$B$3:$T$93,7,FALSE)*VLOOKUP($E616,BY_COM_Demand_Drivers!$A$5:$I$100,7,FALSE)</f>
        <v>35.761617214776066</v>
      </c>
      <c r="K616" s="16">
        <f>VLOOKUP($C616,'Growth rate'!$B$3:$T$93,7,FALSE)*VLOOKUP($E616,BY_COM_Demand_Drivers!$A$5:$I$100,8,FALSE)</f>
        <v>0</v>
      </c>
      <c r="L616" s="16">
        <f>VLOOKUP($C616,'Growth rate'!$B$3:$T$93,7,FALSE)*VLOOKUP($E616,BY_COM_Demand_Drivers!$A$5:$I$100,9,FALSE)</f>
        <v>0</v>
      </c>
      <c r="M616" s="49">
        <f t="shared" si="45"/>
        <v>0.6</v>
      </c>
    </row>
    <row r="617" spans="2:13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 t="shared" si="42"/>
        <v>21.800281854127491</v>
      </c>
      <c r="G617" s="16">
        <f t="shared" si="43"/>
        <v>0</v>
      </c>
      <c r="H617" s="16">
        <f t="shared" si="44"/>
        <v>0</v>
      </c>
      <c r="J617" s="16">
        <f>VLOOKUP($C617,'Growth rate'!$B$3:$T$93,7,FALSE)*VLOOKUP($E617,BY_COM_Demand_Drivers!$A$5:$I$100,7,FALSE)</f>
        <v>36.333803090212484</v>
      </c>
      <c r="K617" s="16">
        <f>VLOOKUP($C617,'Growth rate'!$B$3:$T$93,7,FALSE)*VLOOKUP($E617,BY_COM_Demand_Drivers!$A$5:$I$100,8,FALSE)</f>
        <v>0</v>
      </c>
      <c r="L617" s="16">
        <f>VLOOKUP($C617,'Growth rate'!$B$3:$T$93,7,FALSE)*VLOOKUP($E617,BY_COM_Demand_Drivers!$A$5:$I$100,9,FALSE)</f>
        <v>0</v>
      </c>
      <c r="M617" s="49">
        <f t="shared" si="45"/>
        <v>0.6</v>
      </c>
    </row>
    <row r="618" spans="2:13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 t="shared" si="42"/>
        <v>22.149086363793529</v>
      </c>
      <c r="G618" s="16">
        <f t="shared" si="43"/>
        <v>0</v>
      </c>
      <c r="H618" s="16">
        <f t="shared" si="44"/>
        <v>0</v>
      </c>
      <c r="J618" s="16">
        <f>VLOOKUP($C618,'Growth rate'!$B$3:$T$93,7,FALSE)*VLOOKUP($E618,BY_COM_Demand_Drivers!$A$5:$I$100,7,FALSE)</f>
        <v>36.915143939655884</v>
      </c>
      <c r="K618" s="16">
        <f>VLOOKUP($C618,'Growth rate'!$B$3:$T$93,7,FALSE)*VLOOKUP($E618,BY_COM_Demand_Drivers!$A$5:$I$100,8,FALSE)</f>
        <v>0</v>
      </c>
      <c r="L618" s="16">
        <f>VLOOKUP($C618,'Growth rate'!$B$3:$T$93,7,FALSE)*VLOOKUP($E618,BY_COM_Demand_Drivers!$A$5:$I$100,9,FALSE)</f>
        <v>0</v>
      </c>
      <c r="M618" s="49">
        <f t="shared" si="45"/>
        <v>0.6</v>
      </c>
    </row>
    <row r="619" spans="2:13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 t="shared" si="42"/>
        <v>22.503471745614224</v>
      </c>
      <c r="G619" s="16">
        <f t="shared" si="43"/>
        <v>0</v>
      </c>
      <c r="H619" s="16">
        <f t="shared" si="44"/>
        <v>0</v>
      </c>
      <c r="J619" s="16">
        <f>VLOOKUP($C619,'Growth rate'!$B$3:$T$93,7,FALSE)*VLOOKUP($E619,BY_COM_Demand_Drivers!$A$5:$I$100,7,FALSE)</f>
        <v>37.505786242690377</v>
      </c>
      <c r="K619" s="16">
        <f>VLOOKUP($C619,'Growth rate'!$B$3:$T$93,7,FALSE)*VLOOKUP($E619,BY_COM_Demand_Drivers!$A$5:$I$100,8,FALSE)</f>
        <v>0</v>
      </c>
      <c r="L619" s="16">
        <f>VLOOKUP($C619,'Growth rate'!$B$3:$T$93,7,FALSE)*VLOOKUP($E619,BY_COM_Demand_Drivers!$A$5:$I$100,9,FALSE)</f>
        <v>0</v>
      </c>
      <c r="M619" s="49">
        <f t="shared" si="45"/>
        <v>0.6</v>
      </c>
    </row>
    <row r="620" spans="2:13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 t="shared" si="42"/>
        <v>22.863527293544053</v>
      </c>
      <c r="G620" s="16">
        <f t="shared" si="43"/>
        <v>0</v>
      </c>
      <c r="H620" s="16">
        <f t="shared" si="44"/>
        <v>0</v>
      </c>
      <c r="J620" s="16">
        <f>VLOOKUP($C620,'Growth rate'!$B$3:$T$93,7,FALSE)*VLOOKUP($E620,BY_COM_Demand_Drivers!$A$5:$I$100,7,FALSE)</f>
        <v>38.105878822573423</v>
      </c>
      <c r="K620" s="16">
        <f>VLOOKUP($C620,'Growth rate'!$B$3:$T$93,7,FALSE)*VLOOKUP($E620,BY_COM_Demand_Drivers!$A$5:$I$100,8,FALSE)</f>
        <v>0</v>
      </c>
      <c r="L620" s="16">
        <f>VLOOKUP($C620,'Growth rate'!$B$3:$T$93,7,FALSE)*VLOOKUP($E620,BY_COM_Demand_Drivers!$A$5:$I$100,9,FALSE)</f>
        <v>0</v>
      </c>
      <c r="M620" s="49">
        <f t="shared" si="45"/>
        <v>0.6</v>
      </c>
    </row>
    <row r="621" spans="2:13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 t="shared" si="42"/>
        <v>23.229343730240757</v>
      </c>
      <c r="G621" s="16">
        <f t="shared" si="43"/>
        <v>0</v>
      </c>
      <c r="H621" s="16">
        <f t="shared" si="44"/>
        <v>0</v>
      </c>
      <c r="J621" s="16">
        <f>VLOOKUP($C621,'Growth rate'!$B$3:$T$93,7,FALSE)*VLOOKUP($E621,BY_COM_Demand_Drivers!$A$5:$I$100,7,FALSE)</f>
        <v>38.715572883734595</v>
      </c>
      <c r="K621" s="16">
        <f>VLOOKUP($C621,'Growth rate'!$B$3:$T$93,7,FALSE)*VLOOKUP($E621,BY_COM_Demand_Drivers!$A$5:$I$100,8,FALSE)</f>
        <v>0</v>
      </c>
      <c r="L621" s="16">
        <f>VLOOKUP($C621,'Growth rate'!$B$3:$T$93,7,FALSE)*VLOOKUP($E621,BY_COM_Demand_Drivers!$A$5:$I$100,9,FALSE)</f>
        <v>0</v>
      </c>
      <c r="M621" s="49">
        <f t="shared" si="45"/>
        <v>0.6</v>
      </c>
    </row>
    <row r="622" spans="2:13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 t="shared" si="42"/>
        <v>23.601013229924611</v>
      </c>
      <c r="G622" s="16">
        <f t="shared" si="43"/>
        <v>0</v>
      </c>
      <c r="H622" s="16">
        <f t="shared" si="44"/>
        <v>0</v>
      </c>
      <c r="J622" s="16">
        <f>VLOOKUP($C622,'Growth rate'!$B$3:$T$93,7,FALSE)*VLOOKUP($E622,BY_COM_Demand_Drivers!$A$5:$I$100,7,FALSE)</f>
        <v>39.335022049874354</v>
      </c>
      <c r="K622" s="16">
        <f>VLOOKUP($C622,'Growth rate'!$B$3:$T$93,7,FALSE)*VLOOKUP($E622,BY_COM_Demand_Drivers!$A$5:$I$100,8,FALSE)</f>
        <v>0</v>
      </c>
      <c r="L622" s="16">
        <f>VLOOKUP($C622,'Growth rate'!$B$3:$T$93,7,FALSE)*VLOOKUP($E622,BY_COM_Demand_Drivers!$A$5:$I$100,9,FALSE)</f>
        <v>0</v>
      </c>
      <c r="M622" s="49">
        <f t="shared" si="45"/>
        <v>0.6</v>
      </c>
    </row>
    <row r="623" spans="2:13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 t="shared" si="42"/>
        <v>23.97862944160341</v>
      </c>
      <c r="G623" s="16">
        <f t="shared" si="43"/>
        <v>0</v>
      </c>
      <c r="H623" s="16">
        <f t="shared" si="44"/>
        <v>0</v>
      </c>
      <c r="J623" s="16">
        <f>VLOOKUP($C623,'Growth rate'!$B$3:$T$93,7,FALSE)*VLOOKUP($E623,BY_COM_Demand_Drivers!$A$5:$I$100,7,FALSE)</f>
        <v>39.964382402672349</v>
      </c>
      <c r="K623" s="16">
        <f>VLOOKUP($C623,'Growth rate'!$B$3:$T$93,7,FALSE)*VLOOKUP($E623,BY_COM_Demand_Drivers!$A$5:$I$100,8,FALSE)</f>
        <v>0</v>
      </c>
      <c r="L623" s="16">
        <f>VLOOKUP($C623,'Growth rate'!$B$3:$T$93,7,FALSE)*VLOOKUP($E623,BY_COM_Demand_Drivers!$A$5:$I$100,9,FALSE)</f>
        <v>0</v>
      </c>
      <c r="M623" s="49">
        <f t="shared" si="45"/>
        <v>0.6</v>
      </c>
    </row>
    <row r="624" spans="2:13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 t="shared" si="42"/>
        <v>24.362287512669059</v>
      </c>
      <c r="G624" s="16">
        <f t="shared" si="43"/>
        <v>0</v>
      </c>
      <c r="H624" s="16">
        <f t="shared" si="44"/>
        <v>0</v>
      </c>
      <c r="J624" s="16">
        <f>VLOOKUP($C624,'Growth rate'!$B$3:$T$93,7,FALSE)*VLOOKUP($E624,BY_COM_Demand_Drivers!$A$5:$I$100,7,FALSE)</f>
        <v>40.603812521115103</v>
      </c>
      <c r="K624" s="16">
        <f>VLOOKUP($C624,'Growth rate'!$B$3:$T$93,7,FALSE)*VLOOKUP($E624,BY_COM_Demand_Drivers!$A$5:$I$100,8,FALSE)</f>
        <v>0</v>
      </c>
      <c r="L624" s="16">
        <f>VLOOKUP($C624,'Growth rate'!$B$3:$T$93,7,FALSE)*VLOOKUP($E624,BY_COM_Demand_Drivers!$A$5:$I$100,9,FALSE)</f>
        <v>0</v>
      </c>
      <c r="M624" s="49">
        <f t="shared" si="45"/>
        <v>0.6</v>
      </c>
    </row>
    <row r="625" spans="2:13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 t="shared" si="42"/>
        <v>24.752084112871767</v>
      </c>
      <c r="G625" s="16">
        <f t="shared" si="43"/>
        <v>0</v>
      </c>
      <c r="H625" s="16">
        <f t="shared" si="44"/>
        <v>0</v>
      </c>
      <c r="J625" s="16">
        <f>VLOOKUP($C625,'Growth rate'!$B$3:$T$93,7,FALSE)*VLOOKUP($E625,BY_COM_Demand_Drivers!$A$5:$I$100,7,FALSE)</f>
        <v>41.253473521452946</v>
      </c>
      <c r="K625" s="16">
        <f>VLOOKUP($C625,'Growth rate'!$B$3:$T$93,7,FALSE)*VLOOKUP($E625,BY_COM_Demand_Drivers!$A$5:$I$100,8,FALSE)</f>
        <v>0</v>
      </c>
      <c r="L625" s="16">
        <f>VLOOKUP($C625,'Growth rate'!$B$3:$T$93,7,FALSE)*VLOOKUP($E625,BY_COM_Demand_Drivers!$A$5:$I$100,9,FALSE)</f>
        <v>0</v>
      </c>
      <c r="M625" s="49">
        <f t="shared" si="45"/>
        <v>0.6</v>
      </c>
    </row>
    <row r="626" spans="2:13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 t="shared" si="42"/>
        <v>25.148117458677714</v>
      </c>
      <c r="G626" s="16">
        <f t="shared" si="43"/>
        <v>0</v>
      </c>
      <c r="H626" s="16">
        <f t="shared" si="44"/>
        <v>0</v>
      </c>
      <c r="J626" s="16">
        <f>VLOOKUP($C626,'Growth rate'!$B$3:$T$93,7,FALSE)*VLOOKUP($E626,BY_COM_Demand_Drivers!$A$5:$I$100,7,FALSE)</f>
        <v>41.913529097796193</v>
      </c>
      <c r="K626" s="16">
        <f>VLOOKUP($C626,'Growth rate'!$B$3:$T$93,7,FALSE)*VLOOKUP($E626,BY_COM_Demand_Drivers!$A$5:$I$100,8,FALSE)</f>
        <v>0</v>
      </c>
      <c r="L626" s="16">
        <f>VLOOKUP($C626,'Growth rate'!$B$3:$T$93,7,FALSE)*VLOOKUP($E626,BY_COM_Demand_Drivers!$A$5:$I$100,9,FALSE)</f>
        <v>0</v>
      </c>
      <c r="M626" s="49">
        <f t="shared" si="45"/>
        <v>0.6</v>
      </c>
    </row>
    <row r="627" spans="2:13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 t="shared" si="42"/>
        <v>25.550487338016559</v>
      </c>
      <c r="G627" s="16">
        <f t="shared" si="43"/>
        <v>0</v>
      </c>
      <c r="H627" s="16">
        <f t="shared" si="44"/>
        <v>0</v>
      </c>
      <c r="J627" s="16">
        <f>VLOOKUP($C627,'Growth rate'!$B$3:$T$93,7,FALSE)*VLOOKUP($E627,BY_COM_Demand_Drivers!$A$5:$I$100,7,FALSE)</f>
        <v>42.584145563360934</v>
      </c>
      <c r="K627" s="16">
        <f>VLOOKUP($C627,'Growth rate'!$B$3:$T$93,7,FALSE)*VLOOKUP($E627,BY_COM_Demand_Drivers!$A$5:$I$100,8,FALSE)</f>
        <v>0</v>
      </c>
      <c r="L627" s="16">
        <f>VLOOKUP($C627,'Growth rate'!$B$3:$T$93,7,FALSE)*VLOOKUP($E627,BY_COM_Demand_Drivers!$A$5:$I$100,9,FALSE)</f>
        <v>0</v>
      </c>
      <c r="M627" s="49">
        <f t="shared" si="45"/>
        <v>0.6</v>
      </c>
    </row>
    <row r="628" spans="2:13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 t="shared" si="42"/>
        <v>25.959295135424821</v>
      </c>
      <c r="G628" s="16">
        <f t="shared" si="43"/>
        <v>0</v>
      </c>
      <c r="H628" s="16">
        <f t="shared" si="44"/>
        <v>0</v>
      </c>
      <c r="J628" s="16">
        <f>VLOOKUP($C628,'Growth rate'!$B$3:$T$93,7,FALSE)*VLOOKUP($E628,BY_COM_Demand_Drivers!$A$5:$I$100,7,FALSE)</f>
        <v>43.265491892374705</v>
      </c>
      <c r="K628" s="16">
        <f>VLOOKUP($C628,'Growth rate'!$B$3:$T$93,7,FALSE)*VLOOKUP($E628,BY_COM_Demand_Drivers!$A$5:$I$100,8,FALSE)</f>
        <v>0</v>
      </c>
      <c r="L628" s="16">
        <f>VLOOKUP($C628,'Growth rate'!$B$3:$T$93,7,FALSE)*VLOOKUP($E628,BY_COM_Demand_Drivers!$A$5:$I$100,9,FALSE)</f>
        <v>0</v>
      </c>
      <c r="M628" s="49">
        <f t="shared" si="45"/>
        <v>0.6</v>
      </c>
    </row>
    <row r="629" spans="2:13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 t="shared" si="42"/>
        <v>26.374643857591625</v>
      </c>
      <c r="G629" s="16">
        <f t="shared" si="43"/>
        <v>0</v>
      </c>
      <c r="H629" s="16">
        <f t="shared" si="44"/>
        <v>0</v>
      </c>
      <c r="J629" s="16">
        <f>VLOOKUP($C629,'Growth rate'!$B$3:$T$93,7,FALSE)*VLOOKUP($E629,BY_COM_Demand_Drivers!$A$5:$I$100,7,FALSE)</f>
        <v>43.957739762652707</v>
      </c>
      <c r="K629" s="16">
        <f>VLOOKUP($C629,'Growth rate'!$B$3:$T$93,7,FALSE)*VLOOKUP($E629,BY_COM_Demand_Drivers!$A$5:$I$100,8,FALSE)</f>
        <v>0</v>
      </c>
      <c r="L629" s="16">
        <f>VLOOKUP($C629,'Growth rate'!$B$3:$T$93,7,FALSE)*VLOOKUP($E629,BY_COM_Demand_Drivers!$A$5:$I$100,9,FALSE)</f>
        <v>0</v>
      </c>
      <c r="M629" s="49">
        <f t="shared" si="45"/>
        <v>0.6</v>
      </c>
    </row>
    <row r="630" spans="2:13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 t="shared" si="42"/>
        <v>26.79663815931309</v>
      </c>
      <c r="G630" s="16">
        <f t="shared" si="43"/>
        <v>0</v>
      </c>
      <c r="H630" s="16">
        <f t="shared" si="44"/>
        <v>0</v>
      </c>
      <c r="J630" s="16">
        <f>VLOOKUP($C630,'Growth rate'!$B$3:$T$93,7,FALSE)*VLOOKUP($E630,BY_COM_Demand_Drivers!$A$5:$I$100,7,FALSE)</f>
        <v>44.661063598855151</v>
      </c>
      <c r="K630" s="16">
        <f>VLOOKUP($C630,'Growth rate'!$B$3:$T$93,7,FALSE)*VLOOKUP($E630,BY_COM_Demand_Drivers!$A$5:$I$100,8,FALSE)</f>
        <v>0</v>
      </c>
      <c r="L630" s="16">
        <f>VLOOKUP($C630,'Growth rate'!$B$3:$T$93,7,FALSE)*VLOOKUP($E630,BY_COM_Demand_Drivers!$A$5:$I$100,9,FALSE)</f>
        <v>0</v>
      </c>
      <c r="M630" s="49">
        <f t="shared" si="45"/>
        <v>0.6</v>
      </c>
    </row>
    <row r="631" spans="2:13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 t="shared" si="42"/>
        <v>27.225384369862095</v>
      </c>
      <c r="G631" s="16">
        <f t="shared" si="43"/>
        <v>0</v>
      </c>
      <c r="H631" s="16">
        <f t="shared" si="44"/>
        <v>0</v>
      </c>
      <c r="J631" s="16">
        <f>VLOOKUP($C631,'Growth rate'!$B$3:$T$93,7,FALSE)*VLOOKUP($E631,BY_COM_Demand_Drivers!$A$5:$I$100,7,FALSE)</f>
        <v>45.375640616436826</v>
      </c>
      <c r="K631" s="16">
        <f>VLOOKUP($C631,'Growth rate'!$B$3:$T$93,7,FALSE)*VLOOKUP($E631,BY_COM_Demand_Drivers!$A$5:$I$100,8,FALSE)</f>
        <v>0</v>
      </c>
      <c r="L631" s="16">
        <f>VLOOKUP($C631,'Growth rate'!$B$3:$T$93,7,FALSE)*VLOOKUP($E631,BY_COM_Demand_Drivers!$A$5:$I$100,9,FALSE)</f>
        <v>0</v>
      </c>
      <c r="M631" s="49">
        <f t="shared" si="45"/>
        <v>0.6</v>
      </c>
    </row>
    <row r="632" spans="2:13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 t="shared" si="42"/>
        <v>27.66099051977989</v>
      </c>
      <c r="G632" s="16">
        <f t="shared" si="43"/>
        <v>0</v>
      </c>
      <c r="H632" s="16">
        <f t="shared" si="44"/>
        <v>0</v>
      </c>
      <c r="J632" s="16">
        <f>VLOOKUP($C632,'Growth rate'!$B$3:$T$93,7,FALSE)*VLOOKUP($E632,BY_COM_Demand_Drivers!$A$5:$I$100,7,FALSE)</f>
        <v>46.101650866299821</v>
      </c>
      <c r="K632" s="16">
        <f>VLOOKUP($C632,'Growth rate'!$B$3:$T$93,7,FALSE)*VLOOKUP($E632,BY_COM_Demand_Drivers!$A$5:$I$100,8,FALSE)</f>
        <v>0</v>
      </c>
      <c r="L632" s="16">
        <f>VLOOKUP($C632,'Growth rate'!$B$3:$T$93,7,FALSE)*VLOOKUP($E632,BY_COM_Demand_Drivers!$A$5:$I$100,9,FALSE)</f>
        <v>0</v>
      </c>
      <c r="M632" s="49">
        <f t="shared" si="45"/>
        <v>0.6</v>
      </c>
    </row>
    <row r="633" spans="2:13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 t="shared" si="42"/>
        <v>28.103566368096363</v>
      </c>
      <c r="G633" s="16">
        <f t="shared" si="43"/>
        <v>0</v>
      </c>
      <c r="H633" s="16">
        <f t="shared" si="44"/>
        <v>0</v>
      </c>
      <c r="J633" s="16">
        <f>VLOOKUP($C633,'Growth rate'!$B$3:$T$93,7,FALSE)*VLOOKUP($E633,BY_COM_Demand_Drivers!$A$5:$I$100,7,FALSE)</f>
        <v>46.839277280160609</v>
      </c>
      <c r="K633" s="16">
        <f>VLOOKUP($C633,'Growth rate'!$B$3:$T$93,7,FALSE)*VLOOKUP($E633,BY_COM_Demand_Drivers!$A$5:$I$100,8,FALSE)</f>
        <v>0</v>
      </c>
      <c r="L633" s="16">
        <f>VLOOKUP($C633,'Growth rate'!$B$3:$T$93,7,FALSE)*VLOOKUP($E633,BY_COM_Demand_Drivers!$A$5:$I$100,9,FALSE)</f>
        <v>0</v>
      </c>
      <c r="M633" s="49">
        <f t="shared" si="45"/>
        <v>0.6</v>
      </c>
    </row>
    <row r="634" spans="2:13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 t="shared" si="42"/>
        <v>28.553223429985902</v>
      </c>
      <c r="G634" s="16">
        <f t="shared" si="43"/>
        <v>0</v>
      </c>
      <c r="H634" s="16">
        <f t="shared" si="44"/>
        <v>0</v>
      </c>
      <c r="J634" s="16">
        <f>VLOOKUP($C634,'Growth rate'!$B$3:$T$93,7,FALSE)*VLOOKUP($E634,BY_COM_Demand_Drivers!$A$5:$I$100,7,FALSE)</f>
        <v>47.588705716643169</v>
      </c>
      <c r="K634" s="16">
        <f>VLOOKUP($C634,'Growth rate'!$B$3:$T$93,7,FALSE)*VLOOKUP($E634,BY_COM_Demand_Drivers!$A$5:$I$100,8,FALSE)</f>
        <v>0</v>
      </c>
      <c r="L634" s="16">
        <f>VLOOKUP($C634,'Growth rate'!$B$3:$T$93,7,FALSE)*VLOOKUP($E634,BY_COM_Demand_Drivers!$A$5:$I$100,9,FALSE)</f>
        <v>0</v>
      </c>
      <c r="M634" s="49">
        <f t="shared" si="45"/>
        <v>0.6</v>
      </c>
    </row>
    <row r="635" spans="2:13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 t="shared" si="42"/>
        <v>29.010075004865683</v>
      </c>
      <c r="G635" s="16">
        <f t="shared" si="43"/>
        <v>0</v>
      </c>
      <c r="H635" s="16">
        <f t="shared" si="44"/>
        <v>0</v>
      </c>
      <c r="J635" s="16">
        <f>VLOOKUP($C635,'Growth rate'!$B$3:$T$93,7,FALSE)*VLOOKUP($E635,BY_COM_Demand_Drivers!$A$5:$I$100,7,FALSE)</f>
        <v>48.350125008109472</v>
      </c>
      <c r="K635" s="16">
        <f>VLOOKUP($C635,'Growth rate'!$B$3:$T$93,7,FALSE)*VLOOKUP($E635,BY_COM_Demand_Drivers!$A$5:$I$100,8,FALSE)</f>
        <v>0</v>
      </c>
      <c r="L635" s="16">
        <f>VLOOKUP($C635,'Growth rate'!$B$3:$T$93,7,FALSE)*VLOOKUP($E635,BY_COM_Demand_Drivers!$A$5:$I$100,9,FALSE)</f>
        <v>0</v>
      </c>
      <c r="M635" s="49">
        <f t="shared" si="45"/>
        <v>0.6</v>
      </c>
    </row>
    <row r="636" spans="2:13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 t="shared" si="42"/>
        <v>29.474236204943526</v>
      </c>
      <c r="G636" s="16">
        <f t="shared" si="43"/>
        <v>0</v>
      </c>
      <c r="H636" s="16">
        <f t="shared" si="44"/>
        <v>0</v>
      </c>
      <c r="J636" s="16">
        <f>VLOOKUP($C636,'Growth rate'!$B$3:$T$93,7,FALSE)*VLOOKUP($E636,BY_COM_Demand_Drivers!$A$5:$I$100,7,FALSE)</f>
        <v>49.123727008239214</v>
      </c>
      <c r="K636" s="16">
        <f>VLOOKUP($C636,'Growth rate'!$B$3:$T$93,7,FALSE)*VLOOKUP($E636,BY_COM_Demand_Drivers!$A$5:$I$100,8,FALSE)</f>
        <v>0</v>
      </c>
      <c r="L636" s="16">
        <f>VLOOKUP($C636,'Growth rate'!$B$3:$T$93,7,FALSE)*VLOOKUP($E636,BY_COM_Demand_Drivers!$A$5:$I$100,9,FALSE)</f>
        <v>0</v>
      </c>
      <c r="M636" s="49">
        <f t="shared" si="45"/>
        <v>0.6</v>
      </c>
    </row>
    <row r="637" spans="2:13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 t="shared" si="42"/>
        <v>29.945823984222628</v>
      </c>
      <c r="G637" s="16">
        <f t="shared" si="43"/>
        <v>0</v>
      </c>
      <c r="H637" s="16">
        <f t="shared" si="44"/>
        <v>0</v>
      </c>
      <c r="J637" s="16">
        <f>VLOOKUP($C637,'Growth rate'!$B$3:$T$93,7,FALSE)*VLOOKUP($E637,BY_COM_Demand_Drivers!$A$5:$I$100,7,FALSE)</f>
        <v>49.909706640371049</v>
      </c>
      <c r="K637" s="16">
        <f>VLOOKUP($C637,'Growth rate'!$B$3:$T$93,7,FALSE)*VLOOKUP($E637,BY_COM_Demand_Drivers!$A$5:$I$100,8,FALSE)</f>
        <v>0</v>
      </c>
      <c r="L637" s="16">
        <f>VLOOKUP($C637,'Growth rate'!$B$3:$T$93,7,FALSE)*VLOOKUP($E637,BY_COM_Demand_Drivers!$A$5:$I$100,9,FALSE)</f>
        <v>0</v>
      </c>
      <c r="M637" s="49">
        <f t="shared" si="45"/>
        <v>0.6</v>
      </c>
    </row>
    <row r="638" spans="2:13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 t="shared" si="42"/>
        <v>30.424957167970195</v>
      </c>
      <c r="G638" s="16">
        <f t="shared" si="43"/>
        <v>0</v>
      </c>
      <c r="H638" s="16">
        <f t="shared" si="44"/>
        <v>0</v>
      </c>
      <c r="J638" s="16">
        <f>VLOOKUP($C638,'Growth rate'!$B$3:$T$93,7,FALSE)*VLOOKUP($E638,BY_COM_Demand_Drivers!$A$5:$I$100,7,FALSE)</f>
        <v>50.708261946616993</v>
      </c>
      <c r="K638" s="16">
        <f>VLOOKUP($C638,'Growth rate'!$B$3:$T$93,7,FALSE)*VLOOKUP($E638,BY_COM_Demand_Drivers!$A$5:$I$100,8,FALSE)</f>
        <v>0</v>
      </c>
      <c r="L638" s="16">
        <f>VLOOKUP($C638,'Growth rate'!$B$3:$T$93,7,FALSE)*VLOOKUP($E638,BY_COM_Demand_Drivers!$A$5:$I$100,9,FALSE)</f>
        <v>0</v>
      </c>
      <c r="M638" s="49">
        <f t="shared" si="45"/>
        <v>0.6</v>
      </c>
    </row>
    <row r="639" spans="2:13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 t="shared" si="42"/>
        <v>30.911756482657719</v>
      </c>
      <c r="G639" s="16">
        <f t="shared" si="43"/>
        <v>0</v>
      </c>
      <c r="H639" s="16">
        <f t="shared" si="44"/>
        <v>0</v>
      </c>
      <c r="J639" s="16">
        <f>VLOOKUP($C639,'Growth rate'!$B$3:$T$93,7,FALSE)*VLOOKUP($E639,BY_COM_Demand_Drivers!$A$5:$I$100,7,FALSE)</f>
        <v>51.519594137762866</v>
      </c>
      <c r="K639" s="16">
        <f>VLOOKUP($C639,'Growth rate'!$B$3:$T$93,7,FALSE)*VLOOKUP($E639,BY_COM_Demand_Drivers!$A$5:$I$100,8,FALSE)</f>
        <v>0</v>
      </c>
      <c r="L639" s="16">
        <f>VLOOKUP($C639,'Growth rate'!$B$3:$T$93,7,FALSE)*VLOOKUP($E639,BY_COM_Demand_Drivers!$A$5:$I$100,9,FALSE)</f>
        <v>0</v>
      </c>
      <c r="M639" s="49">
        <f t="shared" si="45"/>
        <v>0.6</v>
      </c>
    </row>
    <row r="640" spans="2:13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 t="shared" si="42"/>
        <v>31.406344586380243</v>
      </c>
      <c r="G640" s="16">
        <f t="shared" si="43"/>
        <v>0</v>
      </c>
      <c r="H640" s="16">
        <f t="shared" si="44"/>
        <v>0</v>
      </c>
      <c r="J640" s="16">
        <f>VLOOKUP($C640,'Growth rate'!$B$3:$T$93,7,FALSE)*VLOOKUP($E640,BY_COM_Demand_Drivers!$A$5:$I$100,7,FALSE)</f>
        <v>52.343907643967071</v>
      </c>
      <c r="K640" s="16">
        <f>VLOOKUP($C640,'Growth rate'!$B$3:$T$93,7,FALSE)*VLOOKUP($E640,BY_COM_Demand_Drivers!$A$5:$I$100,8,FALSE)</f>
        <v>0</v>
      </c>
      <c r="L640" s="16">
        <f>VLOOKUP($C640,'Growth rate'!$B$3:$T$93,7,FALSE)*VLOOKUP($E640,BY_COM_Demand_Drivers!$A$5:$I$100,9,FALSE)</f>
        <v>0</v>
      </c>
      <c r="M640" s="49">
        <f t="shared" si="45"/>
        <v>0.6</v>
      </c>
    </row>
    <row r="641" spans="2:13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 t="shared" si="42"/>
        <v>31.908846099762329</v>
      </c>
      <c r="G641" s="16">
        <f t="shared" si="43"/>
        <v>0</v>
      </c>
      <c r="H641" s="16">
        <f t="shared" si="44"/>
        <v>0</v>
      </c>
      <c r="J641" s="16">
        <f>VLOOKUP($C641,'Growth rate'!$B$3:$T$93,7,FALSE)*VLOOKUP($E641,BY_COM_Demand_Drivers!$A$5:$I$100,7,FALSE)</f>
        <v>53.181410166270553</v>
      </c>
      <c r="K641" s="16">
        <f>VLOOKUP($C641,'Growth rate'!$B$3:$T$93,7,FALSE)*VLOOKUP($E641,BY_COM_Demand_Drivers!$A$5:$I$100,8,FALSE)</f>
        <v>0</v>
      </c>
      <c r="L641" s="16">
        <f>VLOOKUP($C641,'Growth rate'!$B$3:$T$93,7,FALSE)*VLOOKUP($E641,BY_COM_Demand_Drivers!$A$5:$I$100,9,FALSE)</f>
        <v>0</v>
      </c>
      <c r="M641" s="49">
        <f t="shared" si="45"/>
        <v>0.6</v>
      </c>
    </row>
    <row r="642" spans="2:13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 t="shared" si="42"/>
        <v>32.419387637358518</v>
      </c>
      <c r="G642" s="16">
        <f t="shared" si="43"/>
        <v>0</v>
      </c>
      <c r="H642" s="16">
        <f t="shared" si="44"/>
        <v>0</v>
      </c>
      <c r="J642" s="16">
        <f>VLOOKUP($C642,'Growth rate'!$B$3:$T$93,7,FALSE)*VLOOKUP($E642,BY_COM_Demand_Drivers!$A$5:$I$100,7,FALSE)</f>
        <v>54.032312728930869</v>
      </c>
      <c r="K642" s="16">
        <f>VLOOKUP($C642,'Growth rate'!$B$3:$T$93,7,FALSE)*VLOOKUP($E642,BY_COM_Demand_Drivers!$A$5:$I$100,8,FALSE)</f>
        <v>0</v>
      </c>
      <c r="L642" s="16">
        <f>VLOOKUP($C642,'Growth rate'!$B$3:$T$93,7,FALSE)*VLOOKUP($E642,BY_COM_Demand_Drivers!$A$5:$I$100,9,FALSE)</f>
        <v>0</v>
      </c>
      <c r="M642" s="49">
        <f t="shared" si="45"/>
        <v>0.6</v>
      </c>
    </row>
    <row r="643" spans="2:13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 t="shared" si="42"/>
        <v>32.938097839556264</v>
      </c>
      <c r="G643" s="16">
        <f t="shared" si="43"/>
        <v>0</v>
      </c>
      <c r="H643" s="16">
        <f t="shared" si="44"/>
        <v>0</v>
      </c>
      <c r="J643" s="16">
        <f>VLOOKUP($C643,'Growth rate'!$B$3:$T$93,7,FALSE)*VLOOKUP($E643,BY_COM_Demand_Drivers!$A$5:$I$100,7,FALSE)</f>
        <v>54.89682973259378</v>
      </c>
      <c r="K643" s="16">
        <f>VLOOKUP($C643,'Growth rate'!$B$3:$T$93,7,FALSE)*VLOOKUP($E643,BY_COM_Demand_Drivers!$A$5:$I$100,8,FALSE)</f>
        <v>0</v>
      </c>
      <c r="L643" s="16">
        <f>VLOOKUP($C643,'Growth rate'!$B$3:$T$93,7,FALSE)*VLOOKUP($E643,BY_COM_Demand_Drivers!$A$5:$I$100,9,FALSE)</f>
        <v>0</v>
      </c>
      <c r="M643" s="49">
        <f t="shared" si="45"/>
        <v>0.6</v>
      </c>
    </row>
    <row r="644" spans="2:13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 t="shared" si="42"/>
        <v>33.465107404989162</v>
      </c>
      <c r="G644" s="16">
        <f t="shared" si="43"/>
        <v>0</v>
      </c>
      <c r="H644" s="16">
        <f t="shared" si="44"/>
        <v>0</v>
      </c>
      <c r="J644" s="16">
        <f>VLOOKUP($C644,'Growth rate'!$B$3:$T$93,7,FALSE)*VLOOKUP($E644,BY_COM_Demand_Drivers!$A$5:$I$100,7,FALSE)</f>
        <v>55.77517900831527</v>
      </c>
      <c r="K644" s="16">
        <f>VLOOKUP($C644,'Growth rate'!$B$3:$T$93,7,FALSE)*VLOOKUP($E644,BY_COM_Demand_Drivers!$A$5:$I$100,8,FALSE)</f>
        <v>0</v>
      </c>
      <c r="L644" s="16">
        <f>VLOOKUP($C644,'Growth rate'!$B$3:$T$93,7,FALSE)*VLOOKUP($E644,BY_COM_Demand_Drivers!$A$5:$I$100,9,FALSE)</f>
        <v>0</v>
      </c>
      <c r="M644" s="49">
        <f t="shared" si="45"/>
        <v>0.6</v>
      </c>
    </row>
    <row r="645" spans="2:13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 t="shared" ref="F645:F708" si="46">J645*$M645</f>
        <v>34.000549123468993</v>
      </c>
      <c r="G645" s="16">
        <f t="shared" ref="G645:G708" si="47">K645*$M645</f>
        <v>0</v>
      </c>
      <c r="H645" s="16">
        <f t="shared" ref="H645:H708" si="48">L645*$M645</f>
        <v>0</v>
      </c>
      <c r="J645" s="16">
        <f>VLOOKUP($C645,'Growth rate'!$B$3:$T$93,7,FALSE)*VLOOKUP($E645,BY_COM_Demand_Drivers!$A$5:$I$100,7,FALSE)</f>
        <v>56.667581872448324</v>
      </c>
      <c r="K645" s="16">
        <f>VLOOKUP($C645,'Growth rate'!$B$3:$T$93,7,FALSE)*VLOOKUP($E645,BY_COM_Demand_Drivers!$A$5:$I$100,8,FALSE)</f>
        <v>0</v>
      </c>
      <c r="L645" s="16">
        <f>VLOOKUP($C645,'Growth rate'!$B$3:$T$93,7,FALSE)*VLOOKUP($E645,BY_COM_Demand_Drivers!$A$5:$I$100,9,FALSE)</f>
        <v>0</v>
      </c>
      <c r="M645" s="49">
        <f t="shared" si="45"/>
        <v>0.6</v>
      </c>
    </row>
    <row r="646" spans="2:13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 t="shared" si="46"/>
        <v>34.544557909444492</v>
      </c>
      <c r="G646" s="16">
        <f t="shared" si="47"/>
        <v>0</v>
      </c>
      <c r="H646" s="16">
        <f t="shared" si="48"/>
        <v>0</v>
      </c>
      <c r="J646" s="16">
        <f>VLOOKUP($C646,'Growth rate'!$B$3:$T$93,7,FALSE)*VLOOKUP($E646,BY_COM_Demand_Drivers!$A$5:$I$100,7,FALSE)</f>
        <v>57.574263182407492</v>
      </c>
      <c r="K646" s="16">
        <f>VLOOKUP($C646,'Growth rate'!$B$3:$T$93,7,FALSE)*VLOOKUP($E646,BY_COM_Demand_Drivers!$A$5:$I$100,8,FALSE)</f>
        <v>0</v>
      </c>
      <c r="L646" s="16">
        <f>VLOOKUP($C646,'Growth rate'!$B$3:$T$93,7,FALSE)*VLOOKUP($E646,BY_COM_Demand_Drivers!$A$5:$I$100,9,FALSE)</f>
        <v>0</v>
      </c>
      <c r="M646" s="49">
        <f t="shared" si="45"/>
        <v>0.6</v>
      </c>
    </row>
    <row r="647" spans="2:13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 t="shared" si="46"/>
        <v>35.097270835995609</v>
      </c>
      <c r="G647" s="16">
        <f t="shared" si="47"/>
        <v>0</v>
      </c>
      <c r="H647" s="16">
        <f t="shared" si="48"/>
        <v>0</v>
      </c>
      <c r="J647" s="16">
        <f>VLOOKUP($C647,'Growth rate'!$B$3:$T$93,7,FALSE)*VLOOKUP($E647,BY_COM_Demand_Drivers!$A$5:$I$100,7,FALSE)</f>
        <v>58.495451393326022</v>
      </c>
      <c r="K647" s="16">
        <f>VLOOKUP($C647,'Growth rate'!$B$3:$T$93,7,FALSE)*VLOOKUP($E647,BY_COM_Demand_Drivers!$A$5:$I$100,8,FALSE)</f>
        <v>0</v>
      </c>
      <c r="L647" s="16">
        <f>VLOOKUP($C647,'Growth rate'!$B$3:$T$93,7,FALSE)*VLOOKUP($E647,BY_COM_Demand_Drivers!$A$5:$I$100,9,FALSE)</f>
        <v>0</v>
      </c>
      <c r="M647" s="49">
        <f t="shared" si="45"/>
        <v>0.6</v>
      </c>
    </row>
    <row r="648" spans="2:13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 t="shared" si="46"/>
        <v>35.658827169371534</v>
      </c>
      <c r="G648" s="16">
        <f t="shared" si="47"/>
        <v>0</v>
      </c>
      <c r="H648" s="16">
        <f t="shared" si="48"/>
        <v>0</v>
      </c>
      <c r="J648" s="16">
        <f>VLOOKUP($C648,'Growth rate'!$B$3:$T$93,7,FALSE)*VLOOKUP($E648,BY_COM_Demand_Drivers!$A$5:$I$100,7,FALSE)</f>
        <v>59.431378615619231</v>
      </c>
      <c r="K648" s="16">
        <f>VLOOKUP($C648,'Growth rate'!$B$3:$T$93,7,FALSE)*VLOOKUP($E648,BY_COM_Demand_Drivers!$A$5:$I$100,8,FALSE)</f>
        <v>0</v>
      </c>
      <c r="L648" s="16">
        <f>VLOOKUP($C648,'Growth rate'!$B$3:$T$93,7,FALSE)*VLOOKUP($E648,BY_COM_Demand_Drivers!$A$5:$I$100,9,FALSE)</f>
        <v>0</v>
      </c>
      <c r="M648" s="49">
        <f t="shared" si="45"/>
        <v>0.6</v>
      </c>
    </row>
    <row r="649" spans="2:13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 t="shared" si="46"/>
        <v>36.229368404081491</v>
      </c>
      <c r="G649" s="16">
        <f t="shared" si="47"/>
        <v>0</v>
      </c>
      <c r="H649" s="16">
        <f t="shared" si="48"/>
        <v>0</v>
      </c>
      <c r="J649" s="16">
        <f>VLOOKUP($C649,'Growth rate'!$B$3:$T$93,7,FALSE)*VLOOKUP($E649,BY_COM_Demand_Drivers!$A$5:$I$100,7,FALSE)</f>
        <v>60.382280673469154</v>
      </c>
      <c r="K649" s="16">
        <f>VLOOKUP($C649,'Growth rate'!$B$3:$T$93,7,FALSE)*VLOOKUP($E649,BY_COM_Demand_Drivers!$A$5:$I$100,8,FALSE)</f>
        <v>0</v>
      </c>
      <c r="L649" s="16">
        <f>VLOOKUP($C649,'Growth rate'!$B$3:$T$93,7,FALSE)*VLOOKUP($E649,BY_COM_Demand_Drivers!$A$5:$I$100,9,FALSE)</f>
        <v>0</v>
      </c>
      <c r="M649" s="49">
        <f t="shared" ref="M649:M665" si="49">M567</f>
        <v>0.6</v>
      </c>
    </row>
    <row r="650" spans="2:13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 t="shared" si="46"/>
        <v>36.809038298546788</v>
      </c>
      <c r="G650" s="16">
        <f t="shared" si="47"/>
        <v>0</v>
      </c>
      <c r="H650" s="16">
        <f t="shared" si="48"/>
        <v>0</v>
      </c>
      <c r="J650" s="16">
        <f>VLOOKUP($C650,'Growth rate'!$B$3:$T$93,7,FALSE)*VLOOKUP($E650,BY_COM_Demand_Drivers!$A$5:$I$100,7,FALSE)</f>
        <v>61.348397164244652</v>
      </c>
      <c r="K650" s="16">
        <f>VLOOKUP($C650,'Growth rate'!$B$3:$T$93,7,FALSE)*VLOOKUP($E650,BY_COM_Demand_Drivers!$A$5:$I$100,8,FALSE)</f>
        <v>0</v>
      </c>
      <c r="L650" s="16">
        <f>VLOOKUP($C650,'Growth rate'!$B$3:$T$93,7,FALSE)*VLOOKUP($E650,BY_COM_Demand_Drivers!$A$5:$I$100,9,FALSE)</f>
        <v>0</v>
      </c>
      <c r="M650" s="49">
        <f t="shared" si="49"/>
        <v>0.6</v>
      </c>
    </row>
    <row r="651" spans="2:13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 t="shared" si="46"/>
        <v>37.397982911323545</v>
      </c>
      <c r="G651" s="16">
        <f t="shared" si="47"/>
        <v>0</v>
      </c>
      <c r="H651" s="16">
        <f t="shared" si="48"/>
        <v>0</v>
      </c>
      <c r="J651" s="16">
        <f>VLOOKUP($C651,'Growth rate'!$B$3:$T$93,7,FALSE)*VLOOKUP($E651,BY_COM_Demand_Drivers!$A$5:$I$100,7,FALSE)</f>
        <v>62.329971518872576</v>
      </c>
      <c r="K651" s="16">
        <f>VLOOKUP($C651,'Growth rate'!$B$3:$T$93,7,FALSE)*VLOOKUP($E651,BY_COM_Demand_Drivers!$A$5:$I$100,8,FALSE)</f>
        <v>0</v>
      </c>
      <c r="L651" s="16">
        <f>VLOOKUP($C651,'Growth rate'!$B$3:$T$93,7,FALSE)*VLOOKUP($E651,BY_COM_Demand_Drivers!$A$5:$I$100,9,FALSE)</f>
        <v>0</v>
      </c>
      <c r="M651" s="49">
        <f t="shared" si="49"/>
        <v>0.6</v>
      </c>
    </row>
    <row r="652" spans="2:13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 t="shared" si="46"/>
        <v>37.996350637904719</v>
      </c>
      <c r="G652" s="16">
        <f t="shared" si="47"/>
        <v>0</v>
      </c>
      <c r="H652" s="16">
        <f t="shared" si="48"/>
        <v>0</v>
      </c>
      <c r="J652" s="16">
        <f>VLOOKUP($C652,'Growth rate'!$B$3:$T$93,7,FALSE)*VLOOKUP($E652,BY_COM_Demand_Drivers!$A$5:$I$100,7,FALSE)</f>
        <v>63.327251063174536</v>
      </c>
      <c r="K652" s="16">
        <f>VLOOKUP($C652,'Growth rate'!$B$3:$T$93,7,FALSE)*VLOOKUP($E652,BY_COM_Demand_Drivers!$A$5:$I$100,8,FALSE)</f>
        <v>0</v>
      </c>
      <c r="L652" s="16">
        <f>VLOOKUP($C652,'Growth rate'!$B$3:$T$93,7,FALSE)*VLOOKUP($E652,BY_COM_Demand_Drivers!$A$5:$I$100,9,FALSE)</f>
        <v>0</v>
      </c>
      <c r="M652" s="49">
        <f t="shared" si="49"/>
        <v>0.6</v>
      </c>
    </row>
    <row r="653" spans="2:13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 t="shared" si="46"/>
        <v>38.6042922481112</v>
      </c>
      <c r="G653" s="16">
        <f t="shared" si="47"/>
        <v>0</v>
      </c>
      <c r="H653" s="16">
        <f t="shared" si="48"/>
        <v>0</v>
      </c>
      <c r="J653" s="16">
        <f>VLOOKUP($C653,'Growth rate'!$B$3:$T$93,7,FALSE)*VLOOKUP($E653,BY_COM_Demand_Drivers!$A$5:$I$100,7,FALSE)</f>
        <v>64.340487080185341</v>
      </c>
      <c r="K653" s="16">
        <f>VLOOKUP($C653,'Growth rate'!$B$3:$T$93,7,FALSE)*VLOOKUP($E653,BY_COM_Demand_Drivers!$A$5:$I$100,8,FALSE)</f>
        <v>0</v>
      </c>
      <c r="L653" s="16">
        <f>VLOOKUP($C653,'Growth rate'!$B$3:$T$93,7,FALSE)*VLOOKUP($E653,BY_COM_Demand_Drivers!$A$5:$I$100,9,FALSE)</f>
        <v>0</v>
      </c>
      <c r="M653" s="49">
        <f t="shared" si="49"/>
        <v>0.6</v>
      </c>
    </row>
    <row r="654" spans="2:13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 t="shared" si="46"/>
        <v>39.221960924080975</v>
      </c>
      <c r="G654" s="16">
        <f t="shared" si="47"/>
        <v>0</v>
      </c>
      <c r="H654" s="16">
        <f t="shared" si="48"/>
        <v>0</v>
      </c>
      <c r="J654" s="16">
        <f>VLOOKUP($C654,'Growth rate'!$B$3:$T$93,7,FALSE)*VLOOKUP($E654,BY_COM_Demand_Drivers!$A$5:$I$100,7,FALSE)</f>
        <v>65.369934873468296</v>
      </c>
      <c r="K654" s="16">
        <f>VLOOKUP($C654,'Growth rate'!$B$3:$T$93,7,FALSE)*VLOOKUP($E654,BY_COM_Demand_Drivers!$A$5:$I$100,8,FALSE)</f>
        <v>0</v>
      </c>
      <c r="L654" s="16">
        <f>VLOOKUP($C654,'Growth rate'!$B$3:$T$93,7,FALSE)*VLOOKUP($E654,BY_COM_Demand_Drivers!$A$5:$I$100,9,FALSE)</f>
        <v>0</v>
      </c>
      <c r="M654" s="49">
        <f t="shared" si="49"/>
        <v>0.6</v>
      </c>
    </row>
    <row r="655" spans="2:13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 t="shared" si="46"/>
        <v>39.84951229886628</v>
      </c>
      <c r="G655" s="16">
        <f t="shared" si="47"/>
        <v>0</v>
      </c>
      <c r="H655" s="16">
        <f t="shared" si="48"/>
        <v>0</v>
      </c>
      <c r="J655" s="16">
        <f>VLOOKUP($C655,'Growth rate'!$B$3:$T$93,7,FALSE)*VLOOKUP($E655,BY_COM_Demand_Drivers!$A$5:$I$100,7,FALSE)</f>
        <v>66.415853831443798</v>
      </c>
      <c r="K655" s="16">
        <f>VLOOKUP($C655,'Growth rate'!$B$3:$T$93,7,FALSE)*VLOOKUP($E655,BY_COM_Demand_Drivers!$A$5:$I$100,8,FALSE)</f>
        <v>0</v>
      </c>
      <c r="L655" s="16">
        <f>VLOOKUP($C655,'Growth rate'!$B$3:$T$93,7,FALSE)*VLOOKUP($E655,BY_COM_Demand_Drivers!$A$5:$I$100,9,FALSE)</f>
        <v>0</v>
      </c>
      <c r="M655" s="49">
        <f t="shared" si="49"/>
        <v>0.6</v>
      </c>
    </row>
    <row r="656" spans="2:13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 t="shared" si="46"/>
        <v>40.48710449564814</v>
      </c>
      <c r="G656" s="16">
        <f t="shared" si="47"/>
        <v>0</v>
      </c>
      <c r="H656" s="16">
        <f t="shared" si="48"/>
        <v>0</v>
      </c>
      <c r="J656" s="16">
        <f>VLOOKUP($C656,'Growth rate'!$B$3:$T$93,7,FALSE)*VLOOKUP($E656,BY_COM_Demand_Drivers!$A$5:$I$100,7,FALSE)</f>
        <v>67.4785074927469</v>
      </c>
      <c r="K656" s="16">
        <f>VLOOKUP($C656,'Growth rate'!$B$3:$T$93,7,FALSE)*VLOOKUP($E656,BY_COM_Demand_Drivers!$A$5:$I$100,8,FALSE)</f>
        <v>0</v>
      </c>
      <c r="L656" s="16">
        <f>VLOOKUP($C656,'Growth rate'!$B$3:$T$93,7,FALSE)*VLOOKUP($E656,BY_COM_Demand_Drivers!$A$5:$I$100,9,FALSE)</f>
        <v>0</v>
      </c>
      <c r="M656" s="49">
        <f t="shared" si="49"/>
        <v>0.6</v>
      </c>
    </row>
    <row r="657" spans="2:13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 t="shared" si="46"/>
        <v>41.134898167578505</v>
      </c>
      <c r="G657" s="16">
        <f t="shared" si="47"/>
        <v>0</v>
      </c>
      <c r="H657" s="16">
        <f t="shared" si="48"/>
        <v>0</v>
      </c>
      <c r="J657" s="16">
        <f>VLOOKUP($C657,'Growth rate'!$B$3:$T$93,7,FALSE)*VLOOKUP($E657,BY_COM_Demand_Drivers!$A$5:$I$100,7,FALSE)</f>
        <v>68.55816361263085</v>
      </c>
      <c r="K657" s="16">
        <f>VLOOKUP($C657,'Growth rate'!$B$3:$T$93,7,FALSE)*VLOOKUP($E657,BY_COM_Demand_Drivers!$A$5:$I$100,8,FALSE)</f>
        <v>0</v>
      </c>
      <c r="L657" s="16">
        <f>VLOOKUP($C657,'Growth rate'!$B$3:$T$93,7,FALSE)*VLOOKUP($E657,BY_COM_Demand_Drivers!$A$5:$I$100,9,FALSE)</f>
        <v>0</v>
      </c>
      <c r="M657" s="49">
        <f t="shared" si="49"/>
        <v>0.6</v>
      </c>
    </row>
    <row r="658" spans="2:13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 t="shared" si="46"/>
        <v>41.793056538259769</v>
      </c>
      <c r="G658" s="16">
        <f t="shared" si="47"/>
        <v>0</v>
      </c>
      <c r="H658" s="16">
        <f t="shared" si="48"/>
        <v>0</v>
      </c>
      <c r="J658" s="16">
        <f>VLOOKUP($C658,'Growth rate'!$B$3:$T$93,7,FALSE)*VLOOKUP($E658,BY_COM_Demand_Drivers!$A$5:$I$100,7,FALSE)</f>
        <v>69.655094230432951</v>
      </c>
      <c r="K658" s="16">
        <f>VLOOKUP($C658,'Growth rate'!$B$3:$T$93,7,FALSE)*VLOOKUP($E658,BY_COM_Demand_Drivers!$A$5:$I$100,8,FALSE)</f>
        <v>0</v>
      </c>
      <c r="L658" s="16">
        <f>VLOOKUP($C658,'Growth rate'!$B$3:$T$93,7,FALSE)*VLOOKUP($E658,BY_COM_Demand_Drivers!$A$5:$I$100,9,FALSE)</f>
        <v>0</v>
      </c>
      <c r="M658" s="49">
        <f t="shared" si="49"/>
        <v>0.6</v>
      </c>
    </row>
    <row r="659" spans="2:13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 t="shared" si="46"/>
        <v>42.46174544287193</v>
      </c>
      <c r="G659" s="16">
        <f t="shared" si="47"/>
        <v>0</v>
      </c>
      <c r="H659" s="16">
        <f t="shared" si="48"/>
        <v>0</v>
      </c>
      <c r="J659" s="16">
        <f>VLOOKUP($C659,'Growth rate'!$B$3:$T$93,7,FALSE)*VLOOKUP($E659,BY_COM_Demand_Drivers!$A$5:$I$100,7,FALSE)</f>
        <v>70.769575738119883</v>
      </c>
      <c r="K659" s="16">
        <f>VLOOKUP($C659,'Growth rate'!$B$3:$T$93,7,FALSE)*VLOOKUP($E659,BY_COM_Demand_Drivers!$A$5:$I$100,8,FALSE)</f>
        <v>0</v>
      </c>
      <c r="L659" s="16">
        <f>VLOOKUP($C659,'Growth rate'!$B$3:$T$93,7,FALSE)*VLOOKUP($E659,BY_COM_Demand_Drivers!$A$5:$I$100,9,FALSE)</f>
        <v>0</v>
      </c>
      <c r="M659" s="49">
        <f t="shared" si="49"/>
        <v>0.6</v>
      </c>
    </row>
    <row r="660" spans="2:13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 t="shared" si="46"/>
        <v>139.29249687236401</v>
      </c>
      <c r="G660" s="16">
        <f t="shared" si="47"/>
        <v>0</v>
      </c>
      <c r="H660" s="16">
        <f t="shared" si="48"/>
        <v>0</v>
      </c>
      <c r="J660" s="16">
        <f>VLOOKUP($C660,'Growth rate'!$B$3:$T$93,7,FALSE)*VLOOKUP($E660,BY_COM_Demand_Drivers!$A$5:$I$100,7,FALSE)</f>
        <v>139.29249687236401</v>
      </c>
      <c r="K660" s="16">
        <f>VLOOKUP($C660,'Growth rate'!$B$3:$T$93,7,FALSE)*VLOOKUP($E660,BY_COM_Demand_Drivers!$A$5:$I$100,8,FALSE)</f>
        <v>0</v>
      </c>
      <c r="L660" s="16">
        <f>VLOOKUP($C660,'Growth rate'!$B$3:$T$93,7,FALSE)*VLOOKUP($E660,BY_COM_Demand_Drivers!$A$5:$I$100,9,FALSE)</f>
        <v>0</v>
      </c>
      <c r="M660" s="49">
        <f t="shared" si="49"/>
        <v>1</v>
      </c>
    </row>
    <row r="661" spans="2:13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 t="shared" si="46"/>
        <v>141.59196814623448</v>
      </c>
      <c r="G661" s="16">
        <f t="shared" si="47"/>
        <v>0</v>
      </c>
      <c r="H661" s="16">
        <f t="shared" si="48"/>
        <v>0</v>
      </c>
      <c r="J661" s="16">
        <f>VLOOKUP($C661,'Growth rate'!$B$3:$T$93,7,FALSE)*VLOOKUP($E661,BY_COM_Demand_Drivers!$A$5:$I$100,7,FALSE)</f>
        <v>141.59196814623448</v>
      </c>
      <c r="K661" s="16">
        <f>VLOOKUP($C661,'Growth rate'!$B$3:$T$93,7,FALSE)*VLOOKUP($E661,BY_COM_Demand_Drivers!$A$5:$I$100,8,FALSE)</f>
        <v>0</v>
      </c>
      <c r="L661" s="16">
        <f>VLOOKUP($C661,'Growth rate'!$B$3:$T$93,7,FALSE)*VLOOKUP($E661,BY_COM_Demand_Drivers!$A$5:$I$100,9,FALSE)</f>
        <v>0</v>
      </c>
      <c r="M661" s="49">
        <f t="shared" si="49"/>
        <v>1</v>
      </c>
    </row>
    <row r="662" spans="2:13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 t="shared" si="46"/>
        <v>143.89143942010494</v>
      </c>
      <c r="G662" s="16">
        <f t="shared" si="47"/>
        <v>0</v>
      </c>
      <c r="H662" s="16">
        <f t="shared" si="48"/>
        <v>0</v>
      </c>
      <c r="J662" s="16">
        <f>VLOOKUP($C662,'Growth rate'!$B$3:$T$93,7,FALSE)*VLOOKUP($E662,BY_COM_Demand_Drivers!$A$5:$I$100,7,FALSE)</f>
        <v>143.89143942010494</v>
      </c>
      <c r="K662" s="16">
        <f>VLOOKUP($C662,'Growth rate'!$B$3:$T$93,7,FALSE)*VLOOKUP($E662,BY_COM_Demand_Drivers!$A$5:$I$100,8,FALSE)</f>
        <v>0</v>
      </c>
      <c r="L662" s="16">
        <f>VLOOKUP($C662,'Growth rate'!$B$3:$T$93,7,FALSE)*VLOOKUP($E662,BY_COM_Demand_Drivers!$A$5:$I$100,9,FALSE)</f>
        <v>0</v>
      </c>
      <c r="M662" s="49">
        <f t="shared" si="49"/>
        <v>1</v>
      </c>
    </row>
    <row r="663" spans="2:13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 t="shared" si="46"/>
        <v>146.19091069397541</v>
      </c>
      <c r="G663" s="16">
        <f t="shared" si="47"/>
        <v>0</v>
      </c>
      <c r="H663" s="16">
        <f t="shared" si="48"/>
        <v>0</v>
      </c>
      <c r="J663" s="16">
        <f>VLOOKUP($C663,'Growth rate'!$B$3:$T$93,7,FALSE)*VLOOKUP($E663,BY_COM_Demand_Drivers!$A$5:$I$100,7,FALSE)</f>
        <v>146.19091069397541</v>
      </c>
      <c r="K663" s="16">
        <f>VLOOKUP($C663,'Growth rate'!$B$3:$T$93,7,FALSE)*VLOOKUP($E663,BY_COM_Demand_Drivers!$A$5:$I$100,8,FALSE)</f>
        <v>0</v>
      </c>
      <c r="L663" s="16">
        <f>VLOOKUP($C663,'Growth rate'!$B$3:$T$93,7,FALSE)*VLOOKUP($E663,BY_COM_Demand_Drivers!$A$5:$I$100,9,FALSE)</f>
        <v>0</v>
      </c>
      <c r="M663" s="49">
        <f t="shared" si="49"/>
        <v>1</v>
      </c>
    </row>
    <row r="664" spans="2:13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 t="shared" si="46"/>
        <v>148.49038196784591</v>
      </c>
      <c r="G664" s="16">
        <f t="shared" si="47"/>
        <v>0</v>
      </c>
      <c r="H664" s="16">
        <f t="shared" si="48"/>
        <v>0</v>
      </c>
      <c r="J664" s="16">
        <f>VLOOKUP($C664,'Growth rate'!$B$3:$T$93,7,FALSE)*VLOOKUP($E664,BY_COM_Demand_Drivers!$A$5:$I$100,7,FALSE)</f>
        <v>148.49038196784591</v>
      </c>
      <c r="K664" s="16">
        <f>VLOOKUP($C664,'Growth rate'!$B$3:$T$93,7,FALSE)*VLOOKUP($E664,BY_COM_Demand_Drivers!$A$5:$I$100,8,FALSE)</f>
        <v>0</v>
      </c>
      <c r="L664" s="16">
        <f>VLOOKUP($C664,'Growth rate'!$B$3:$T$93,7,FALSE)*VLOOKUP($E664,BY_COM_Demand_Drivers!$A$5:$I$100,9,FALSE)</f>
        <v>0</v>
      </c>
      <c r="M664" s="49">
        <f t="shared" si="49"/>
        <v>1</v>
      </c>
    </row>
    <row r="665" spans="2:13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 t="shared" si="46"/>
        <v>150.78985324171637</v>
      </c>
      <c r="G665" s="16">
        <f t="shared" si="47"/>
        <v>0</v>
      </c>
      <c r="H665" s="16">
        <f t="shared" si="48"/>
        <v>0</v>
      </c>
      <c r="J665" s="16">
        <f>VLOOKUP($C665,'Growth rate'!$B$3:$T$93,7,FALSE)*VLOOKUP($E665,BY_COM_Demand_Drivers!$A$5:$I$100,7,FALSE)</f>
        <v>150.78985324171637</v>
      </c>
      <c r="K665" s="16">
        <f>VLOOKUP($C665,'Growth rate'!$B$3:$T$93,7,FALSE)*VLOOKUP($E665,BY_COM_Demand_Drivers!$A$5:$I$100,8,FALSE)</f>
        <v>0</v>
      </c>
      <c r="L665" s="16">
        <f>VLOOKUP($C665,'Growth rate'!$B$3:$T$93,7,FALSE)*VLOOKUP($E665,BY_COM_Demand_Drivers!$A$5:$I$100,9,FALSE)</f>
        <v>0</v>
      </c>
      <c r="M665" s="49">
        <f t="shared" si="49"/>
        <v>1</v>
      </c>
    </row>
    <row r="666" spans="2:13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 t="shared" si="46"/>
        <v>137.78039206402815</v>
      </c>
      <c r="G666" s="16">
        <f t="shared" si="47"/>
        <v>0</v>
      </c>
      <c r="H666" s="16">
        <f t="shared" si="48"/>
        <v>0</v>
      </c>
      <c r="J666" s="16">
        <f>VLOOKUP($C666,'Growth rate'!$B$3:$T$93,7,FALSE)*VLOOKUP($E666,BY_COM_Demand_Drivers!$A$5:$I$100,7,FALSE)</f>
        <v>153.08932451558684</v>
      </c>
      <c r="K666" s="16">
        <f>VLOOKUP($C666,'Growth rate'!$B$3:$T$93,7,FALSE)*VLOOKUP($E666,BY_COM_Demand_Drivers!$A$5:$I$100,8,FALSE)</f>
        <v>0</v>
      </c>
      <c r="L666" s="16">
        <f>VLOOKUP($C666,'Growth rate'!$B$3:$T$93,7,FALSE)*VLOOKUP($E666,BY_COM_Demand_Drivers!$A$5:$I$100,9,FALSE)</f>
        <v>0</v>
      </c>
      <c r="M666" s="49">
        <f>M584</f>
        <v>0.9</v>
      </c>
    </row>
    <row r="667" spans="2:13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 t="shared" si="46"/>
        <v>138.29602825261699</v>
      </c>
      <c r="G667" s="16">
        <f t="shared" si="47"/>
        <v>0</v>
      </c>
      <c r="H667" s="16">
        <f t="shared" si="48"/>
        <v>0</v>
      </c>
      <c r="J667" s="16">
        <f>VLOOKUP($C667,'Growth rate'!$B$3:$T$93,7,FALSE)*VLOOKUP($E667,BY_COM_Demand_Drivers!$A$5:$I$100,7,FALSE)</f>
        <v>155.3887957894573</v>
      </c>
      <c r="K667" s="16">
        <f>VLOOKUP($C667,'Growth rate'!$B$3:$T$93,7,FALSE)*VLOOKUP($E667,BY_COM_Demand_Drivers!$A$5:$I$100,8,FALSE)</f>
        <v>0</v>
      </c>
      <c r="L667" s="16">
        <f>VLOOKUP($C667,'Growth rate'!$B$3:$T$93,7,FALSE)*VLOOKUP($E667,BY_COM_Demand_Drivers!$A$5:$I$100,9,FALSE)</f>
        <v>0</v>
      </c>
      <c r="M667" s="49">
        <f t="shared" ref="M667:M730" si="50">M585</f>
        <v>0.89</v>
      </c>
    </row>
    <row r="668" spans="2:13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 t="shared" si="46"/>
        <v>138.76567501572845</v>
      </c>
      <c r="G668" s="16">
        <f t="shared" si="47"/>
        <v>0</v>
      </c>
      <c r="H668" s="16">
        <f t="shared" si="48"/>
        <v>0</v>
      </c>
      <c r="J668" s="16">
        <f>VLOOKUP($C668,'Growth rate'!$B$3:$T$93,7,FALSE)*VLOOKUP($E668,BY_COM_Demand_Drivers!$A$5:$I$100,7,FALSE)</f>
        <v>157.68826706332777</v>
      </c>
      <c r="K668" s="16">
        <f>VLOOKUP($C668,'Growth rate'!$B$3:$T$93,7,FALSE)*VLOOKUP($E668,BY_COM_Demand_Drivers!$A$5:$I$100,8,FALSE)</f>
        <v>0</v>
      </c>
      <c r="L668" s="16">
        <f>VLOOKUP($C668,'Growth rate'!$B$3:$T$93,7,FALSE)*VLOOKUP($E668,BY_COM_Demand_Drivers!$A$5:$I$100,9,FALSE)</f>
        <v>0</v>
      </c>
      <c r="M668" s="49">
        <f t="shared" si="50"/>
        <v>0.88</v>
      </c>
    </row>
    <row r="669" spans="2:13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 t="shared" si="46"/>
        <v>139.18933235336249</v>
      </c>
      <c r="G669" s="16">
        <f t="shared" si="47"/>
        <v>0</v>
      </c>
      <c r="H669" s="16">
        <f t="shared" si="48"/>
        <v>0</v>
      </c>
      <c r="J669" s="16">
        <f>VLOOKUP($C669,'Growth rate'!$B$3:$T$93,7,FALSE)*VLOOKUP($E669,BY_COM_Demand_Drivers!$A$5:$I$100,7,FALSE)</f>
        <v>159.98773833719827</v>
      </c>
      <c r="K669" s="16">
        <f>VLOOKUP($C669,'Growth rate'!$B$3:$T$93,7,FALSE)*VLOOKUP($E669,BY_COM_Demand_Drivers!$A$5:$I$100,8,FALSE)</f>
        <v>0</v>
      </c>
      <c r="L669" s="16">
        <f>VLOOKUP($C669,'Growth rate'!$B$3:$T$93,7,FALSE)*VLOOKUP($E669,BY_COM_Demand_Drivers!$A$5:$I$100,9,FALSE)</f>
        <v>0</v>
      </c>
      <c r="M669" s="49">
        <f t="shared" si="50"/>
        <v>0.87</v>
      </c>
    </row>
    <row r="670" spans="2:13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 t="shared" si="46"/>
        <v>139.56700026551908</v>
      </c>
      <c r="G670" s="16">
        <f t="shared" si="47"/>
        <v>0</v>
      </c>
      <c r="H670" s="16">
        <f t="shared" si="48"/>
        <v>0</v>
      </c>
      <c r="J670" s="16">
        <f>VLOOKUP($C670,'Growth rate'!$B$3:$T$93,7,FALSE)*VLOOKUP($E670,BY_COM_Demand_Drivers!$A$5:$I$100,7,FALSE)</f>
        <v>162.2872096110687</v>
      </c>
      <c r="K670" s="16">
        <f>VLOOKUP($C670,'Growth rate'!$B$3:$T$93,7,FALSE)*VLOOKUP($E670,BY_COM_Demand_Drivers!$A$5:$I$100,8,FALSE)</f>
        <v>0</v>
      </c>
      <c r="L670" s="16">
        <f>VLOOKUP($C670,'Growth rate'!$B$3:$T$93,7,FALSE)*VLOOKUP($E670,BY_COM_Demand_Drivers!$A$5:$I$100,9,FALSE)</f>
        <v>0</v>
      </c>
      <c r="M670" s="49">
        <f t="shared" si="50"/>
        <v>0.86</v>
      </c>
    </row>
    <row r="671" spans="2:13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 t="shared" si="46"/>
        <v>139.89867875219832</v>
      </c>
      <c r="G671" s="16">
        <f t="shared" si="47"/>
        <v>0</v>
      </c>
      <c r="H671" s="16">
        <f t="shared" si="48"/>
        <v>0</v>
      </c>
      <c r="J671" s="16">
        <f>VLOOKUP($C671,'Growth rate'!$B$3:$T$93,7,FALSE)*VLOOKUP($E671,BY_COM_Demand_Drivers!$A$5:$I$100,7,FALSE)</f>
        <v>164.5866808849392</v>
      </c>
      <c r="K671" s="16">
        <f>VLOOKUP($C671,'Growth rate'!$B$3:$T$93,7,FALSE)*VLOOKUP($E671,BY_COM_Demand_Drivers!$A$5:$I$100,8,FALSE)</f>
        <v>0</v>
      </c>
      <c r="L671" s="16">
        <f>VLOOKUP($C671,'Growth rate'!$B$3:$T$93,7,FALSE)*VLOOKUP($E671,BY_COM_Demand_Drivers!$A$5:$I$100,9,FALSE)</f>
        <v>0</v>
      </c>
      <c r="M671" s="49">
        <f t="shared" si="50"/>
        <v>0.85</v>
      </c>
    </row>
    <row r="672" spans="2:13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 t="shared" si="46"/>
        <v>139.7671524330031</v>
      </c>
      <c r="G672" s="16">
        <f t="shared" si="47"/>
        <v>0</v>
      </c>
      <c r="H672" s="16">
        <f t="shared" si="48"/>
        <v>0</v>
      </c>
      <c r="J672" s="16">
        <f>VLOOKUP($C672,'Growth rate'!$B$3:$T$93,7,FALSE)*VLOOKUP($E672,BY_COM_Demand_Drivers!$A$5:$I$100,7,FALSE)</f>
        <v>166.88615215880967</v>
      </c>
      <c r="K672" s="16">
        <f>VLOOKUP($C672,'Growth rate'!$B$3:$T$93,7,FALSE)*VLOOKUP($E672,BY_COM_Demand_Drivers!$A$5:$I$100,8,FALSE)</f>
        <v>0</v>
      </c>
      <c r="L672" s="16">
        <f>VLOOKUP($C672,'Growth rate'!$B$3:$T$93,7,FALSE)*VLOOKUP($E672,BY_COM_Demand_Drivers!$A$5:$I$100,9,FALSE)</f>
        <v>0</v>
      </c>
      <c r="M672" s="49">
        <f t="shared" si="50"/>
        <v>0.83750000000000002</v>
      </c>
    </row>
    <row r="673" spans="2:13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 t="shared" si="46"/>
        <v>139.57813933196113</v>
      </c>
      <c r="G673" s="16">
        <f t="shared" si="47"/>
        <v>0</v>
      </c>
      <c r="H673" s="16">
        <f t="shared" si="48"/>
        <v>0</v>
      </c>
      <c r="J673" s="16">
        <f>VLOOKUP($C673,'Growth rate'!$B$3:$T$93,7,FALSE)*VLOOKUP($E673,BY_COM_Demand_Drivers!$A$5:$I$100,7,FALSE)</f>
        <v>169.18562343268016</v>
      </c>
      <c r="K673" s="16">
        <f>VLOOKUP($C673,'Growth rate'!$B$3:$T$93,7,FALSE)*VLOOKUP($E673,BY_COM_Demand_Drivers!$A$5:$I$100,8,FALSE)</f>
        <v>0</v>
      </c>
      <c r="L673" s="16">
        <f>VLOOKUP($C673,'Growth rate'!$B$3:$T$93,7,FALSE)*VLOOKUP($E673,BY_COM_Demand_Drivers!$A$5:$I$100,9,FALSE)</f>
        <v>0</v>
      </c>
      <c r="M673" s="49">
        <f t="shared" si="50"/>
        <v>0.82499999999999996</v>
      </c>
    </row>
    <row r="674" spans="2:13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 t="shared" si="46"/>
        <v>139.33163944907236</v>
      </c>
      <c r="G674" s="16">
        <f t="shared" si="47"/>
        <v>0</v>
      </c>
      <c r="H674" s="16">
        <f t="shared" si="48"/>
        <v>0</v>
      </c>
      <c r="J674" s="16">
        <f>VLOOKUP($C674,'Growth rate'!$B$3:$T$93,7,FALSE)*VLOOKUP($E674,BY_COM_Demand_Drivers!$A$5:$I$100,7,FALSE)</f>
        <v>171.4850947065506</v>
      </c>
      <c r="K674" s="16">
        <f>VLOOKUP($C674,'Growth rate'!$B$3:$T$93,7,FALSE)*VLOOKUP($E674,BY_COM_Demand_Drivers!$A$5:$I$100,8,FALSE)</f>
        <v>0</v>
      </c>
      <c r="L674" s="16">
        <f>VLOOKUP($C674,'Growth rate'!$B$3:$T$93,7,FALSE)*VLOOKUP($E674,BY_COM_Demand_Drivers!$A$5:$I$100,9,FALSE)</f>
        <v>0</v>
      </c>
      <c r="M674" s="49">
        <f t="shared" si="50"/>
        <v>0.8125</v>
      </c>
    </row>
    <row r="675" spans="2:13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 t="shared" si="46"/>
        <v>139.02765278433685</v>
      </c>
      <c r="G675" s="16">
        <f t="shared" si="47"/>
        <v>0</v>
      </c>
      <c r="H675" s="16">
        <f t="shared" si="48"/>
        <v>0</v>
      </c>
      <c r="J675" s="16">
        <f>VLOOKUP($C675,'Growth rate'!$B$3:$T$93,7,FALSE)*VLOOKUP($E675,BY_COM_Demand_Drivers!$A$5:$I$100,7,FALSE)</f>
        <v>173.78456598042106</v>
      </c>
      <c r="K675" s="16">
        <f>VLOOKUP($C675,'Growth rate'!$B$3:$T$93,7,FALSE)*VLOOKUP($E675,BY_COM_Demand_Drivers!$A$5:$I$100,8,FALSE)</f>
        <v>0</v>
      </c>
      <c r="L675" s="16">
        <f>VLOOKUP($C675,'Growth rate'!$B$3:$T$93,7,FALSE)*VLOOKUP($E675,BY_COM_Demand_Drivers!$A$5:$I$100,9,FALSE)</f>
        <v>0</v>
      </c>
      <c r="M675" s="49">
        <f t="shared" si="50"/>
        <v>0.79999999999999993</v>
      </c>
    </row>
    <row r="676" spans="2:13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 t="shared" si="46"/>
        <v>138.66617933775458</v>
      </c>
      <c r="G676" s="16">
        <f t="shared" si="47"/>
        <v>0</v>
      </c>
      <c r="H676" s="16">
        <f t="shared" si="48"/>
        <v>0</v>
      </c>
      <c r="J676" s="16">
        <f>VLOOKUP($C676,'Growth rate'!$B$3:$T$93,7,FALSE)*VLOOKUP($E676,BY_COM_Demand_Drivers!$A$5:$I$100,7,FALSE)</f>
        <v>176.08403725429156</v>
      </c>
      <c r="K676" s="16">
        <f>VLOOKUP($C676,'Growth rate'!$B$3:$T$93,7,FALSE)*VLOOKUP($E676,BY_COM_Demand_Drivers!$A$5:$I$100,8,FALSE)</f>
        <v>0</v>
      </c>
      <c r="L676" s="16">
        <f>VLOOKUP($C676,'Growth rate'!$B$3:$T$93,7,FALSE)*VLOOKUP($E676,BY_COM_Demand_Drivers!$A$5:$I$100,9,FALSE)</f>
        <v>0</v>
      </c>
      <c r="M676" s="49">
        <f t="shared" si="50"/>
        <v>0.78749999999999998</v>
      </c>
    </row>
    <row r="677" spans="2:13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 t="shared" si="46"/>
        <v>138.24721910932553</v>
      </c>
      <c r="G677" s="16">
        <f t="shared" si="47"/>
        <v>0</v>
      </c>
      <c r="H677" s="16">
        <f t="shared" si="48"/>
        <v>0</v>
      </c>
      <c r="J677" s="16">
        <f>VLOOKUP($C677,'Growth rate'!$B$3:$T$93,7,FALSE)*VLOOKUP($E677,BY_COM_Demand_Drivers!$A$5:$I$100,7,FALSE)</f>
        <v>178.383508528162</v>
      </c>
      <c r="K677" s="16">
        <f>VLOOKUP($C677,'Growth rate'!$B$3:$T$93,7,FALSE)*VLOOKUP($E677,BY_COM_Demand_Drivers!$A$5:$I$100,8,FALSE)</f>
        <v>0</v>
      </c>
      <c r="L677" s="16">
        <f>VLOOKUP($C677,'Growth rate'!$B$3:$T$93,7,FALSE)*VLOOKUP($E677,BY_COM_Demand_Drivers!$A$5:$I$100,9,FALSE)</f>
        <v>0</v>
      </c>
      <c r="M677" s="49">
        <f t="shared" si="50"/>
        <v>0.77499999999999991</v>
      </c>
    </row>
    <row r="678" spans="2:13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 t="shared" si="46"/>
        <v>137.77077209904976</v>
      </c>
      <c r="G678" s="16">
        <f t="shared" si="47"/>
        <v>0</v>
      </c>
      <c r="H678" s="16">
        <f t="shared" si="48"/>
        <v>0</v>
      </c>
      <c r="J678" s="16">
        <f>VLOOKUP($C678,'Growth rate'!$B$3:$T$93,7,FALSE)*VLOOKUP($E678,BY_COM_Demand_Drivers!$A$5:$I$100,7,FALSE)</f>
        <v>180.68297980203249</v>
      </c>
      <c r="K678" s="16">
        <f>VLOOKUP($C678,'Growth rate'!$B$3:$T$93,7,FALSE)*VLOOKUP($E678,BY_COM_Demand_Drivers!$A$5:$I$100,8,FALSE)</f>
        <v>0</v>
      </c>
      <c r="L678" s="16">
        <f>VLOOKUP($C678,'Growth rate'!$B$3:$T$93,7,FALSE)*VLOOKUP($E678,BY_COM_Demand_Drivers!$A$5:$I$100,9,FALSE)</f>
        <v>0</v>
      </c>
      <c r="M678" s="49">
        <f t="shared" si="50"/>
        <v>0.76249999999999996</v>
      </c>
    </row>
    <row r="679" spans="2:13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 t="shared" si="46"/>
        <v>137.23683830692721</v>
      </c>
      <c r="G679" s="16">
        <f t="shared" si="47"/>
        <v>0</v>
      </c>
      <c r="H679" s="16">
        <f t="shared" si="48"/>
        <v>0</v>
      </c>
      <c r="J679" s="16">
        <f>VLOOKUP($C679,'Growth rate'!$B$3:$T$93,7,FALSE)*VLOOKUP($E679,BY_COM_Demand_Drivers!$A$5:$I$100,7,FALSE)</f>
        <v>182.98245107590296</v>
      </c>
      <c r="K679" s="16">
        <f>VLOOKUP($C679,'Growth rate'!$B$3:$T$93,7,FALSE)*VLOOKUP($E679,BY_COM_Demand_Drivers!$A$5:$I$100,8,FALSE)</f>
        <v>0</v>
      </c>
      <c r="L679" s="16">
        <f>VLOOKUP($C679,'Growth rate'!$B$3:$T$93,7,FALSE)*VLOOKUP($E679,BY_COM_Demand_Drivers!$A$5:$I$100,9,FALSE)</f>
        <v>0</v>
      </c>
      <c r="M679" s="49">
        <f t="shared" si="50"/>
        <v>0.75</v>
      </c>
    </row>
    <row r="680" spans="2:13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 t="shared" si="46"/>
        <v>136.6454177329579</v>
      </c>
      <c r="G680" s="16">
        <f t="shared" si="47"/>
        <v>0</v>
      </c>
      <c r="H680" s="16">
        <f t="shared" si="48"/>
        <v>0</v>
      </c>
      <c r="J680" s="16">
        <f>VLOOKUP($C680,'Growth rate'!$B$3:$T$93,7,FALSE)*VLOOKUP($E680,BY_COM_Demand_Drivers!$A$5:$I$100,7,FALSE)</f>
        <v>185.28192234977345</v>
      </c>
      <c r="K680" s="16">
        <f>VLOOKUP($C680,'Growth rate'!$B$3:$T$93,7,FALSE)*VLOOKUP($E680,BY_COM_Demand_Drivers!$A$5:$I$100,8,FALSE)</f>
        <v>0</v>
      </c>
      <c r="L680" s="16">
        <f>VLOOKUP($C680,'Growth rate'!$B$3:$T$93,7,FALSE)*VLOOKUP($E680,BY_COM_Demand_Drivers!$A$5:$I$100,9,FALSE)</f>
        <v>0</v>
      </c>
      <c r="M680" s="49">
        <f t="shared" si="50"/>
        <v>0.73749999999999993</v>
      </c>
    </row>
    <row r="681" spans="2:13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 t="shared" si="46"/>
        <v>135.99651037714185</v>
      </c>
      <c r="G681" s="16">
        <f t="shared" si="47"/>
        <v>0</v>
      </c>
      <c r="H681" s="16">
        <f t="shared" si="48"/>
        <v>0</v>
      </c>
      <c r="J681" s="16">
        <f>VLOOKUP($C681,'Growth rate'!$B$3:$T$93,7,FALSE)*VLOOKUP($E681,BY_COM_Demand_Drivers!$A$5:$I$100,7,FALSE)</f>
        <v>187.58139362364392</v>
      </c>
      <c r="K681" s="16">
        <f>VLOOKUP($C681,'Growth rate'!$B$3:$T$93,7,FALSE)*VLOOKUP($E681,BY_COM_Demand_Drivers!$A$5:$I$100,8,FALSE)</f>
        <v>0</v>
      </c>
      <c r="L681" s="16">
        <f>VLOOKUP($C681,'Growth rate'!$B$3:$T$93,7,FALSE)*VLOOKUP($E681,BY_COM_Demand_Drivers!$A$5:$I$100,9,FALSE)</f>
        <v>0</v>
      </c>
      <c r="M681" s="49">
        <f t="shared" si="50"/>
        <v>0.72499999999999998</v>
      </c>
    </row>
    <row r="682" spans="2:13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 t="shared" si="46"/>
        <v>135.29011623947898</v>
      </c>
      <c r="G682" s="16">
        <f t="shared" si="47"/>
        <v>0</v>
      </c>
      <c r="H682" s="16">
        <f t="shared" si="48"/>
        <v>0</v>
      </c>
      <c r="J682" s="16">
        <f>VLOOKUP($C682,'Growth rate'!$B$3:$T$93,7,FALSE)*VLOOKUP($E682,BY_COM_Demand_Drivers!$A$5:$I$100,7,FALSE)</f>
        <v>189.88086489751436</v>
      </c>
      <c r="K682" s="16">
        <f>VLOOKUP($C682,'Growth rate'!$B$3:$T$93,7,FALSE)*VLOOKUP($E682,BY_COM_Demand_Drivers!$A$5:$I$100,8,FALSE)</f>
        <v>0</v>
      </c>
      <c r="L682" s="16">
        <f>VLOOKUP($C682,'Growth rate'!$B$3:$T$93,7,FALSE)*VLOOKUP($E682,BY_COM_Demand_Drivers!$A$5:$I$100,9,FALSE)</f>
        <v>0</v>
      </c>
      <c r="M682" s="49">
        <f t="shared" si="50"/>
        <v>0.71249999999999991</v>
      </c>
    </row>
    <row r="683" spans="2:13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 t="shared" si="46"/>
        <v>134.52623531996937</v>
      </c>
      <c r="G683" s="16">
        <f t="shared" si="47"/>
        <v>0</v>
      </c>
      <c r="H683" s="16">
        <f t="shared" si="48"/>
        <v>0</v>
      </c>
      <c r="J683" s="16">
        <f>VLOOKUP($C683,'Growth rate'!$B$3:$T$93,7,FALSE)*VLOOKUP($E683,BY_COM_Demand_Drivers!$A$5:$I$100,7,FALSE)</f>
        <v>192.18033617138485</v>
      </c>
      <c r="K683" s="16">
        <f>VLOOKUP($C683,'Growth rate'!$B$3:$T$93,7,FALSE)*VLOOKUP($E683,BY_COM_Demand_Drivers!$A$5:$I$100,8,FALSE)</f>
        <v>0</v>
      </c>
      <c r="L683" s="16">
        <f>VLOOKUP($C683,'Growth rate'!$B$3:$T$93,7,FALSE)*VLOOKUP($E683,BY_COM_Demand_Drivers!$A$5:$I$100,9,FALSE)</f>
        <v>0</v>
      </c>
      <c r="M683" s="49">
        <f t="shared" si="50"/>
        <v>0.7</v>
      </c>
    </row>
    <row r="684" spans="2:13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 t="shared" si="46"/>
        <v>133.70486761861304</v>
      </c>
      <c r="G684" s="16">
        <f t="shared" si="47"/>
        <v>0</v>
      </c>
      <c r="H684" s="16">
        <f t="shared" si="48"/>
        <v>0</v>
      </c>
      <c r="J684" s="16">
        <f>VLOOKUP($C684,'Growth rate'!$B$3:$T$93,7,FALSE)*VLOOKUP($E684,BY_COM_Demand_Drivers!$A$5:$I$100,7,FALSE)</f>
        <v>194.47980744525532</v>
      </c>
      <c r="K684" s="16">
        <f>VLOOKUP($C684,'Growth rate'!$B$3:$T$93,7,FALSE)*VLOOKUP($E684,BY_COM_Demand_Drivers!$A$5:$I$100,8,FALSE)</f>
        <v>0</v>
      </c>
      <c r="L684" s="16">
        <f>VLOOKUP($C684,'Growth rate'!$B$3:$T$93,7,FALSE)*VLOOKUP($E684,BY_COM_Demand_Drivers!$A$5:$I$100,9,FALSE)</f>
        <v>0</v>
      </c>
      <c r="M684" s="49">
        <f t="shared" si="50"/>
        <v>0.6875</v>
      </c>
    </row>
    <row r="685" spans="2:13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 t="shared" si="46"/>
        <v>132.82601313540988</v>
      </c>
      <c r="G685" s="16">
        <f t="shared" si="47"/>
        <v>0</v>
      </c>
      <c r="H685" s="16">
        <f t="shared" si="48"/>
        <v>0</v>
      </c>
      <c r="J685" s="16">
        <f>VLOOKUP($C685,'Growth rate'!$B$3:$T$93,7,FALSE)*VLOOKUP($E685,BY_COM_Demand_Drivers!$A$5:$I$100,7,FALSE)</f>
        <v>196.77927871912578</v>
      </c>
      <c r="K685" s="16">
        <f>VLOOKUP($C685,'Growth rate'!$B$3:$T$93,7,FALSE)*VLOOKUP($E685,BY_COM_Demand_Drivers!$A$5:$I$100,8,FALSE)</f>
        <v>0</v>
      </c>
      <c r="L685" s="16">
        <f>VLOOKUP($C685,'Growth rate'!$B$3:$T$93,7,FALSE)*VLOOKUP($E685,BY_COM_Demand_Drivers!$A$5:$I$100,9,FALSE)</f>
        <v>0</v>
      </c>
      <c r="M685" s="49">
        <f t="shared" si="50"/>
        <v>0.67499999999999993</v>
      </c>
    </row>
    <row r="686" spans="2:13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 t="shared" si="46"/>
        <v>131.88967187036002</v>
      </c>
      <c r="G686" s="16">
        <f t="shared" si="47"/>
        <v>0</v>
      </c>
      <c r="H686" s="16">
        <f t="shared" si="48"/>
        <v>0</v>
      </c>
      <c r="J686" s="16">
        <f>VLOOKUP($C686,'Growth rate'!$B$3:$T$93,7,FALSE)*VLOOKUP($E686,BY_COM_Demand_Drivers!$A$5:$I$100,7,FALSE)</f>
        <v>199.07874999299625</v>
      </c>
      <c r="K686" s="16">
        <f>VLOOKUP($C686,'Growth rate'!$B$3:$T$93,7,FALSE)*VLOOKUP($E686,BY_COM_Demand_Drivers!$A$5:$I$100,8,FALSE)</f>
        <v>0</v>
      </c>
      <c r="L686" s="16">
        <f>VLOOKUP($C686,'Growth rate'!$B$3:$T$93,7,FALSE)*VLOOKUP($E686,BY_COM_Demand_Drivers!$A$5:$I$100,9,FALSE)</f>
        <v>0</v>
      </c>
      <c r="M686" s="49">
        <f t="shared" si="50"/>
        <v>0.66249999999999998</v>
      </c>
    </row>
    <row r="687" spans="2:13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 t="shared" si="46"/>
        <v>130.89584382346337</v>
      </c>
      <c r="G687" s="16">
        <f t="shared" si="47"/>
        <v>0</v>
      </c>
      <c r="H687" s="16">
        <f t="shared" si="48"/>
        <v>0</v>
      </c>
      <c r="J687" s="16">
        <f>VLOOKUP($C687,'Growth rate'!$B$3:$T$93,7,FALSE)*VLOOKUP($E687,BY_COM_Demand_Drivers!$A$5:$I$100,7,FALSE)</f>
        <v>201.37822126686675</v>
      </c>
      <c r="K687" s="16">
        <f>VLOOKUP($C687,'Growth rate'!$B$3:$T$93,7,FALSE)*VLOOKUP($E687,BY_COM_Demand_Drivers!$A$5:$I$100,8,FALSE)</f>
        <v>0</v>
      </c>
      <c r="L687" s="16">
        <f>VLOOKUP($C687,'Growth rate'!$B$3:$T$93,7,FALSE)*VLOOKUP($E687,BY_COM_Demand_Drivers!$A$5:$I$100,9,FALSE)</f>
        <v>0</v>
      </c>
      <c r="M687" s="49">
        <f t="shared" si="50"/>
        <v>0.64999999999999991</v>
      </c>
    </row>
    <row r="688" spans="2:13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 t="shared" si="46"/>
        <v>129.84452899471995</v>
      </c>
      <c r="G688" s="16">
        <f t="shared" si="47"/>
        <v>0</v>
      </c>
      <c r="H688" s="16">
        <f t="shared" si="48"/>
        <v>0</v>
      </c>
      <c r="J688" s="16">
        <f>VLOOKUP($C688,'Growth rate'!$B$3:$T$93,7,FALSE)*VLOOKUP($E688,BY_COM_Demand_Drivers!$A$5:$I$100,7,FALSE)</f>
        <v>203.67769254073718</v>
      </c>
      <c r="K688" s="16">
        <f>VLOOKUP($C688,'Growth rate'!$B$3:$T$93,7,FALSE)*VLOOKUP($E688,BY_COM_Demand_Drivers!$A$5:$I$100,8,FALSE)</f>
        <v>0</v>
      </c>
      <c r="L688" s="16">
        <f>VLOOKUP($C688,'Growth rate'!$B$3:$T$93,7,FALSE)*VLOOKUP($E688,BY_COM_Demand_Drivers!$A$5:$I$100,9,FALSE)</f>
        <v>0</v>
      </c>
      <c r="M688" s="49">
        <f t="shared" si="50"/>
        <v>0.63749999999999996</v>
      </c>
    </row>
    <row r="689" spans="2:13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 t="shared" si="46"/>
        <v>128.73572738412977</v>
      </c>
      <c r="G689" s="16">
        <f t="shared" si="47"/>
        <v>0</v>
      </c>
      <c r="H689" s="16">
        <f t="shared" si="48"/>
        <v>0</v>
      </c>
      <c r="J689" s="16">
        <f>VLOOKUP($C689,'Growth rate'!$B$3:$T$93,7,FALSE)*VLOOKUP($E689,BY_COM_Demand_Drivers!$A$5:$I$100,7,FALSE)</f>
        <v>205.97716381460765</v>
      </c>
      <c r="K689" s="16">
        <f>VLOOKUP($C689,'Growth rate'!$B$3:$T$93,7,FALSE)*VLOOKUP($E689,BY_COM_Demand_Drivers!$A$5:$I$100,8,FALSE)</f>
        <v>0</v>
      </c>
      <c r="L689" s="16">
        <f>VLOOKUP($C689,'Growth rate'!$B$3:$T$93,7,FALSE)*VLOOKUP($E689,BY_COM_Demand_Drivers!$A$5:$I$100,9,FALSE)</f>
        <v>0</v>
      </c>
      <c r="M689" s="49">
        <f t="shared" si="50"/>
        <v>0.625</v>
      </c>
    </row>
    <row r="690" spans="2:13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 t="shared" si="46"/>
        <v>127.56943899169285</v>
      </c>
      <c r="G690" s="16">
        <f t="shared" si="47"/>
        <v>0</v>
      </c>
      <c r="H690" s="16">
        <f t="shared" si="48"/>
        <v>0</v>
      </c>
      <c r="J690" s="16">
        <f>VLOOKUP($C690,'Growth rate'!$B$3:$T$93,7,FALSE)*VLOOKUP($E690,BY_COM_Demand_Drivers!$A$5:$I$100,7,FALSE)</f>
        <v>208.27663508847814</v>
      </c>
      <c r="K690" s="16">
        <f>VLOOKUP($C690,'Growth rate'!$B$3:$T$93,7,FALSE)*VLOOKUP($E690,BY_COM_Demand_Drivers!$A$5:$I$100,8,FALSE)</f>
        <v>0</v>
      </c>
      <c r="L690" s="16">
        <f>VLOOKUP($C690,'Growth rate'!$B$3:$T$93,7,FALSE)*VLOOKUP($E690,BY_COM_Demand_Drivers!$A$5:$I$100,9,FALSE)</f>
        <v>0</v>
      </c>
      <c r="M690" s="49">
        <f t="shared" si="50"/>
        <v>0.61249999999999993</v>
      </c>
    </row>
    <row r="691" spans="2:13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 t="shared" si="46"/>
        <v>126.34566381740916</v>
      </c>
      <c r="G691" s="16">
        <f t="shared" si="47"/>
        <v>0</v>
      </c>
      <c r="H691" s="16">
        <f t="shared" si="48"/>
        <v>0</v>
      </c>
      <c r="J691" s="16">
        <f>VLOOKUP($C691,'Growth rate'!$B$3:$T$93,7,FALSE)*VLOOKUP($E691,BY_COM_Demand_Drivers!$A$5:$I$100,7,FALSE)</f>
        <v>210.57610636234861</v>
      </c>
      <c r="K691" s="16">
        <f>VLOOKUP($C691,'Growth rate'!$B$3:$T$93,7,FALSE)*VLOOKUP($E691,BY_COM_Demand_Drivers!$A$5:$I$100,8,FALSE)</f>
        <v>0</v>
      </c>
      <c r="L691" s="16">
        <f>VLOOKUP($C691,'Growth rate'!$B$3:$T$93,7,FALSE)*VLOOKUP($E691,BY_COM_Demand_Drivers!$A$5:$I$100,9,FALSE)</f>
        <v>0</v>
      </c>
      <c r="M691" s="49">
        <f t="shared" si="50"/>
        <v>0.6</v>
      </c>
    </row>
    <row r="692" spans="2:13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 t="shared" si="46"/>
        <v>128.36719443848773</v>
      </c>
      <c r="G692" s="16">
        <f t="shared" si="47"/>
        <v>0</v>
      </c>
      <c r="H692" s="16">
        <f t="shared" si="48"/>
        <v>0</v>
      </c>
      <c r="J692" s="16">
        <f>VLOOKUP($C692,'Growth rate'!$B$3:$T$93,7,FALSE)*VLOOKUP($E692,BY_COM_Demand_Drivers!$A$5:$I$100,7,FALSE)</f>
        <v>213.94532406414621</v>
      </c>
      <c r="K692" s="16">
        <f>VLOOKUP($C692,'Growth rate'!$B$3:$T$93,7,FALSE)*VLOOKUP($E692,BY_COM_Demand_Drivers!$A$5:$I$100,8,FALSE)</f>
        <v>0</v>
      </c>
      <c r="L692" s="16">
        <f>VLOOKUP($C692,'Growth rate'!$B$3:$T$93,7,FALSE)*VLOOKUP($E692,BY_COM_Demand_Drivers!$A$5:$I$100,9,FALSE)</f>
        <v>0</v>
      </c>
      <c r="M692" s="49">
        <f t="shared" si="50"/>
        <v>0.6</v>
      </c>
    </row>
    <row r="693" spans="2:13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 t="shared" si="46"/>
        <v>130.42106954950353</v>
      </c>
      <c r="G693" s="16">
        <f t="shared" si="47"/>
        <v>0</v>
      </c>
      <c r="H693" s="16">
        <f t="shared" si="48"/>
        <v>0</v>
      </c>
      <c r="J693" s="16">
        <f>VLOOKUP($C693,'Growth rate'!$B$3:$T$93,7,FALSE)*VLOOKUP($E693,BY_COM_Demand_Drivers!$A$5:$I$100,7,FALSE)</f>
        <v>217.36844924917256</v>
      </c>
      <c r="K693" s="16">
        <f>VLOOKUP($C693,'Growth rate'!$B$3:$T$93,7,FALSE)*VLOOKUP($E693,BY_COM_Demand_Drivers!$A$5:$I$100,8,FALSE)</f>
        <v>0</v>
      </c>
      <c r="L693" s="16">
        <f>VLOOKUP($C693,'Growth rate'!$B$3:$T$93,7,FALSE)*VLOOKUP($E693,BY_COM_Demand_Drivers!$A$5:$I$100,9,FALSE)</f>
        <v>0</v>
      </c>
      <c r="M693" s="49">
        <f t="shared" si="50"/>
        <v>0.6</v>
      </c>
    </row>
    <row r="694" spans="2:13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 t="shared" si="46"/>
        <v>132.50780666229556</v>
      </c>
      <c r="G694" s="16">
        <f t="shared" si="47"/>
        <v>0</v>
      </c>
      <c r="H694" s="16">
        <f t="shared" si="48"/>
        <v>0</v>
      </c>
      <c r="J694" s="16">
        <f>VLOOKUP($C694,'Growth rate'!$B$3:$T$93,7,FALSE)*VLOOKUP($E694,BY_COM_Demand_Drivers!$A$5:$I$100,7,FALSE)</f>
        <v>220.8463444371593</v>
      </c>
      <c r="K694" s="16">
        <f>VLOOKUP($C694,'Growth rate'!$B$3:$T$93,7,FALSE)*VLOOKUP($E694,BY_COM_Demand_Drivers!$A$5:$I$100,8,FALSE)</f>
        <v>0</v>
      </c>
      <c r="L694" s="16">
        <f>VLOOKUP($C694,'Growth rate'!$B$3:$T$93,7,FALSE)*VLOOKUP($E694,BY_COM_Demand_Drivers!$A$5:$I$100,9,FALSE)</f>
        <v>0</v>
      </c>
      <c r="M694" s="49">
        <f t="shared" si="50"/>
        <v>0.6</v>
      </c>
    </row>
    <row r="695" spans="2:13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 t="shared" si="46"/>
        <v>134.62793156889231</v>
      </c>
      <c r="G695" s="16">
        <f t="shared" si="47"/>
        <v>0</v>
      </c>
      <c r="H695" s="16">
        <f t="shared" si="48"/>
        <v>0</v>
      </c>
      <c r="J695" s="16">
        <f>VLOOKUP($C695,'Growth rate'!$B$3:$T$93,7,FALSE)*VLOOKUP($E695,BY_COM_Demand_Drivers!$A$5:$I$100,7,FALSE)</f>
        <v>224.37988594815386</v>
      </c>
      <c r="K695" s="16">
        <f>VLOOKUP($C695,'Growth rate'!$B$3:$T$93,7,FALSE)*VLOOKUP($E695,BY_COM_Demand_Drivers!$A$5:$I$100,8,FALSE)</f>
        <v>0</v>
      </c>
      <c r="L695" s="16">
        <f>VLOOKUP($C695,'Growth rate'!$B$3:$T$93,7,FALSE)*VLOOKUP($E695,BY_COM_Demand_Drivers!$A$5:$I$100,9,FALSE)</f>
        <v>0</v>
      </c>
      <c r="M695" s="49">
        <f t="shared" si="50"/>
        <v>0.6</v>
      </c>
    </row>
    <row r="696" spans="2:13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 t="shared" si="46"/>
        <v>136.78197847399457</v>
      </c>
      <c r="G696" s="16">
        <f t="shared" si="47"/>
        <v>0</v>
      </c>
      <c r="H696" s="16">
        <f t="shared" si="48"/>
        <v>0</v>
      </c>
      <c r="J696" s="16">
        <f>VLOOKUP($C696,'Growth rate'!$B$3:$T$93,7,FALSE)*VLOOKUP($E696,BY_COM_Demand_Drivers!$A$5:$I$100,7,FALSE)</f>
        <v>227.96996412332427</v>
      </c>
      <c r="K696" s="16">
        <f>VLOOKUP($C696,'Growth rate'!$B$3:$T$93,7,FALSE)*VLOOKUP($E696,BY_COM_Demand_Drivers!$A$5:$I$100,8,FALSE)</f>
        <v>0</v>
      </c>
      <c r="L696" s="16">
        <f>VLOOKUP($C696,'Growth rate'!$B$3:$T$93,7,FALSE)*VLOOKUP($E696,BY_COM_Demand_Drivers!$A$5:$I$100,9,FALSE)</f>
        <v>0</v>
      </c>
      <c r="M696" s="49">
        <f t="shared" si="50"/>
        <v>0.6</v>
      </c>
    </row>
    <row r="697" spans="2:13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 t="shared" si="46"/>
        <v>138.97049012957848</v>
      </c>
      <c r="G697" s="16">
        <f t="shared" si="47"/>
        <v>0</v>
      </c>
      <c r="H697" s="16">
        <f t="shared" si="48"/>
        <v>0</v>
      </c>
      <c r="J697" s="16">
        <f>VLOOKUP($C697,'Growth rate'!$B$3:$T$93,7,FALSE)*VLOOKUP($E697,BY_COM_Demand_Drivers!$A$5:$I$100,7,FALSE)</f>
        <v>231.61748354929748</v>
      </c>
      <c r="K697" s="16">
        <f>VLOOKUP($C697,'Growth rate'!$B$3:$T$93,7,FALSE)*VLOOKUP($E697,BY_COM_Demand_Drivers!$A$5:$I$100,8,FALSE)</f>
        <v>0</v>
      </c>
      <c r="L697" s="16">
        <f>VLOOKUP($C697,'Growth rate'!$B$3:$T$93,7,FALSE)*VLOOKUP($E697,BY_COM_Demand_Drivers!$A$5:$I$100,9,FALSE)</f>
        <v>0</v>
      </c>
      <c r="M697" s="49">
        <f t="shared" si="50"/>
        <v>0.6</v>
      </c>
    </row>
    <row r="698" spans="2:13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 t="shared" si="46"/>
        <v>141.19401797165176</v>
      </c>
      <c r="G698" s="16">
        <f t="shared" si="47"/>
        <v>0</v>
      </c>
      <c r="H698" s="16">
        <f t="shared" si="48"/>
        <v>0</v>
      </c>
      <c r="J698" s="16">
        <f>VLOOKUP($C698,'Growth rate'!$B$3:$T$93,7,FALSE)*VLOOKUP($E698,BY_COM_Demand_Drivers!$A$5:$I$100,7,FALSE)</f>
        <v>235.32336328608628</v>
      </c>
      <c r="K698" s="16">
        <f>VLOOKUP($C698,'Growth rate'!$B$3:$T$93,7,FALSE)*VLOOKUP($E698,BY_COM_Demand_Drivers!$A$5:$I$100,8,FALSE)</f>
        <v>0</v>
      </c>
      <c r="L698" s="16">
        <f>VLOOKUP($C698,'Growth rate'!$B$3:$T$93,7,FALSE)*VLOOKUP($E698,BY_COM_Demand_Drivers!$A$5:$I$100,9,FALSE)</f>
        <v>0</v>
      </c>
      <c r="M698" s="49">
        <f t="shared" si="50"/>
        <v>0.6</v>
      </c>
    </row>
    <row r="699" spans="2:13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 t="shared" si="46"/>
        <v>143.45312225919818</v>
      </c>
      <c r="G699" s="16">
        <f t="shared" si="47"/>
        <v>0</v>
      </c>
      <c r="H699" s="16">
        <f t="shared" si="48"/>
        <v>0</v>
      </c>
      <c r="J699" s="16">
        <f>VLOOKUP($C699,'Growth rate'!$B$3:$T$93,7,FALSE)*VLOOKUP($E699,BY_COM_Demand_Drivers!$A$5:$I$100,7,FALSE)</f>
        <v>239.08853709866366</v>
      </c>
      <c r="K699" s="16">
        <f>VLOOKUP($C699,'Growth rate'!$B$3:$T$93,7,FALSE)*VLOOKUP($E699,BY_COM_Demand_Drivers!$A$5:$I$100,8,FALSE)</f>
        <v>0</v>
      </c>
      <c r="L699" s="16">
        <f>VLOOKUP($C699,'Growth rate'!$B$3:$T$93,7,FALSE)*VLOOKUP($E699,BY_COM_Demand_Drivers!$A$5:$I$100,9,FALSE)</f>
        <v>0</v>
      </c>
      <c r="M699" s="49">
        <f t="shared" si="50"/>
        <v>0.6</v>
      </c>
    </row>
    <row r="700" spans="2:13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 t="shared" si="46"/>
        <v>145.74837221534537</v>
      </c>
      <c r="G700" s="16">
        <f t="shared" si="47"/>
        <v>0</v>
      </c>
      <c r="H700" s="16">
        <f t="shared" si="48"/>
        <v>0</v>
      </c>
      <c r="J700" s="16">
        <f>VLOOKUP($C700,'Growth rate'!$B$3:$T$93,7,FALSE)*VLOOKUP($E700,BY_COM_Demand_Drivers!$A$5:$I$100,7,FALSE)</f>
        <v>242.91395369224227</v>
      </c>
      <c r="K700" s="16">
        <f>VLOOKUP($C700,'Growth rate'!$B$3:$T$93,7,FALSE)*VLOOKUP($E700,BY_COM_Demand_Drivers!$A$5:$I$100,8,FALSE)</f>
        <v>0</v>
      </c>
      <c r="L700" s="16">
        <f>VLOOKUP($C700,'Growth rate'!$B$3:$T$93,7,FALSE)*VLOOKUP($E700,BY_COM_Demand_Drivers!$A$5:$I$100,9,FALSE)</f>
        <v>0</v>
      </c>
      <c r="M700" s="49">
        <f t="shared" si="50"/>
        <v>0.6</v>
      </c>
    </row>
    <row r="701" spans="2:13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 t="shared" si="46"/>
        <v>148.08034617079088</v>
      </c>
      <c r="G701" s="16">
        <f t="shared" si="47"/>
        <v>0</v>
      </c>
      <c r="H701" s="16">
        <f t="shared" si="48"/>
        <v>0</v>
      </c>
      <c r="J701" s="16">
        <f>VLOOKUP($C701,'Growth rate'!$B$3:$T$93,7,FALSE)*VLOOKUP($E701,BY_COM_Demand_Drivers!$A$5:$I$100,7,FALSE)</f>
        <v>246.80057695131813</v>
      </c>
      <c r="K701" s="16">
        <f>VLOOKUP($C701,'Growth rate'!$B$3:$T$93,7,FALSE)*VLOOKUP($E701,BY_COM_Demand_Drivers!$A$5:$I$100,8,FALSE)</f>
        <v>0</v>
      </c>
      <c r="L701" s="16">
        <f>VLOOKUP($C701,'Growth rate'!$B$3:$T$93,7,FALSE)*VLOOKUP($E701,BY_COM_Demand_Drivers!$A$5:$I$100,9,FALSE)</f>
        <v>0</v>
      </c>
      <c r="M701" s="49">
        <f t="shared" si="50"/>
        <v>0.6</v>
      </c>
    </row>
    <row r="702" spans="2:13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 t="shared" si="46"/>
        <v>150.44963170952354</v>
      </c>
      <c r="G702" s="16">
        <f t="shared" si="47"/>
        <v>0</v>
      </c>
      <c r="H702" s="16">
        <f t="shared" si="48"/>
        <v>0</v>
      </c>
      <c r="J702" s="16">
        <f>VLOOKUP($C702,'Growth rate'!$B$3:$T$93,7,FALSE)*VLOOKUP($E702,BY_COM_Demand_Drivers!$A$5:$I$100,7,FALSE)</f>
        <v>250.74938618253924</v>
      </c>
      <c r="K702" s="16">
        <f>VLOOKUP($C702,'Growth rate'!$B$3:$T$93,7,FALSE)*VLOOKUP($E702,BY_COM_Demand_Drivers!$A$5:$I$100,8,FALSE)</f>
        <v>0</v>
      </c>
      <c r="L702" s="16">
        <f>VLOOKUP($C702,'Growth rate'!$B$3:$T$93,7,FALSE)*VLOOKUP($E702,BY_COM_Demand_Drivers!$A$5:$I$100,9,FALSE)</f>
        <v>0</v>
      </c>
      <c r="M702" s="49">
        <f t="shared" si="50"/>
        <v>0.6</v>
      </c>
    </row>
    <row r="703" spans="2:13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 t="shared" si="46"/>
        <v>152.85682581687593</v>
      </c>
      <c r="G703" s="16">
        <f t="shared" si="47"/>
        <v>0</v>
      </c>
      <c r="H703" s="16">
        <f t="shared" si="48"/>
        <v>0</v>
      </c>
      <c r="J703" s="16">
        <f>VLOOKUP($C703,'Growth rate'!$B$3:$T$93,7,FALSE)*VLOOKUP($E703,BY_COM_Demand_Drivers!$A$5:$I$100,7,FALSE)</f>
        <v>254.76137636145987</v>
      </c>
      <c r="K703" s="16">
        <f>VLOOKUP($C703,'Growth rate'!$B$3:$T$93,7,FALSE)*VLOOKUP($E703,BY_COM_Demand_Drivers!$A$5:$I$100,8,FALSE)</f>
        <v>0</v>
      </c>
      <c r="L703" s="16">
        <f>VLOOKUP($C703,'Growth rate'!$B$3:$T$93,7,FALSE)*VLOOKUP($E703,BY_COM_Demand_Drivers!$A$5:$I$100,9,FALSE)</f>
        <v>0</v>
      </c>
      <c r="M703" s="49">
        <f t="shared" si="50"/>
        <v>0.6</v>
      </c>
    </row>
    <row r="704" spans="2:13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 t="shared" si="46"/>
        <v>155.30253502994597</v>
      </c>
      <c r="G704" s="16">
        <f t="shared" si="47"/>
        <v>0</v>
      </c>
      <c r="H704" s="16">
        <f t="shared" si="48"/>
        <v>0</v>
      </c>
      <c r="J704" s="16">
        <f>VLOOKUP($C704,'Growth rate'!$B$3:$T$93,7,FALSE)*VLOOKUP($E704,BY_COM_Demand_Drivers!$A$5:$I$100,7,FALSE)</f>
        <v>258.83755838324328</v>
      </c>
      <c r="K704" s="16">
        <f>VLOOKUP($C704,'Growth rate'!$B$3:$T$93,7,FALSE)*VLOOKUP($E704,BY_COM_Demand_Drivers!$A$5:$I$100,8,FALSE)</f>
        <v>0</v>
      </c>
      <c r="L704" s="16">
        <f>VLOOKUP($C704,'Growth rate'!$B$3:$T$93,7,FALSE)*VLOOKUP($E704,BY_COM_Demand_Drivers!$A$5:$I$100,9,FALSE)</f>
        <v>0</v>
      </c>
      <c r="M704" s="49">
        <f t="shared" si="50"/>
        <v>0.6</v>
      </c>
    </row>
    <row r="705" spans="2:13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 t="shared" si="46"/>
        <v>157.78737559042509</v>
      </c>
      <c r="G705" s="16">
        <f t="shared" si="47"/>
        <v>0</v>
      </c>
      <c r="H705" s="16">
        <f t="shared" si="48"/>
        <v>0</v>
      </c>
      <c r="J705" s="16">
        <f>VLOOKUP($C705,'Growth rate'!$B$3:$T$93,7,FALSE)*VLOOKUP($E705,BY_COM_Demand_Drivers!$A$5:$I$100,7,FALSE)</f>
        <v>262.97895931737514</v>
      </c>
      <c r="K705" s="16">
        <f>VLOOKUP($C705,'Growth rate'!$B$3:$T$93,7,FALSE)*VLOOKUP($E705,BY_COM_Demand_Drivers!$A$5:$I$100,8,FALSE)</f>
        <v>0</v>
      </c>
      <c r="L705" s="16">
        <f>VLOOKUP($C705,'Growth rate'!$B$3:$T$93,7,FALSE)*VLOOKUP($E705,BY_COM_Demand_Drivers!$A$5:$I$100,9,FALSE)</f>
        <v>0</v>
      </c>
      <c r="M705" s="49">
        <f t="shared" si="50"/>
        <v>0.6</v>
      </c>
    </row>
    <row r="706" spans="2:13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 t="shared" si="46"/>
        <v>160.31197359987189</v>
      </c>
      <c r="G706" s="16">
        <f t="shared" si="47"/>
        <v>0</v>
      </c>
      <c r="H706" s="16">
        <f t="shared" si="48"/>
        <v>0</v>
      </c>
      <c r="J706" s="16">
        <f>VLOOKUP($C706,'Growth rate'!$B$3:$T$93,7,FALSE)*VLOOKUP($E706,BY_COM_Demand_Drivers!$A$5:$I$100,7,FALSE)</f>
        <v>267.18662266645316</v>
      </c>
      <c r="K706" s="16">
        <f>VLOOKUP($C706,'Growth rate'!$B$3:$T$93,7,FALSE)*VLOOKUP($E706,BY_COM_Demand_Drivers!$A$5:$I$100,8,FALSE)</f>
        <v>0</v>
      </c>
      <c r="L706" s="16">
        <f>VLOOKUP($C706,'Growth rate'!$B$3:$T$93,7,FALSE)*VLOOKUP($E706,BY_COM_Demand_Drivers!$A$5:$I$100,9,FALSE)</f>
        <v>0</v>
      </c>
      <c r="M706" s="49">
        <f t="shared" si="50"/>
        <v>0.6</v>
      </c>
    </row>
    <row r="707" spans="2:13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 t="shared" si="46"/>
        <v>162.87696517746986</v>
      </c>
      <c r="G707" s="16">
        <f t="shared" si="47"/>
        <v>0</v>
      </c>
      <c r="H707" s="16">
        <f t="shared" si="48"/>
        <v>0</v>
      </c>
      <c r="J707" s="16">
        <f>VLOOKUP($C707,'Growth rate'!$B$3:$T$93,7,FALSE)*VLOOKUP($E707,BY_COM_Demand_Drivers!$A$5:$I$100,7,FALSE)</f>
        <v>271.46160862911643</v>
      </c>
      <c r="K707" s="16">
        <f>VLOOKUP($C707,'Growth rate'!$B$3:$T$93,7,FALSE)*VLOOKUP($E707,BY_COM_Demand_Drivers!$A$5:$I$100,8,FALSE)</f>
        <v>0</v>
      </c>
      <c r="L707" s="16">
        <f>VLOOKUP($C707,'Growth rate'!$B$3:$T$93,7,FALSE)*VLOOKUP($E707,BY_COM_Demand_Drivers!$A$5:$I$100,9,FALSE)</f>
        <v>0</v>
      </c>
      <c r="M707" s="49">
        <f t="shared" si="50"/>
        <v>0.6</v>
      </c>
    </row>
    <row r="708" spans="2:13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 t="shared" si="46"/>
        <v>165.48299662030936</v>
      </c>
      <c r="G708" s="16">
        <f t="shared" si="47"/>
        <v>0</v>
      </c>
      <c r="H708" s="16">
        <f t="shared" si="48"/>
        <v>0</v>
      </c>
      <c r="J708" s="16">
        <f>VLOOKUP($C708,'Growth rate'!$B$3:$T$93,7,FALSE)*VLOOKUP($E708,BY_COM_Demand_Drivers!$A$5:$I$100,7,FALSE)</f>
        <v>275.8049943671823</v>
      </c>
      <c r="K708" s="16">
        <f>VLOOKUP($C708,'Growth rate'!$B$3:$T$93,7,FALSE)*VLOOKUP($E708,BY_COM_Demand_Drivers!$A$5:$I$100,8,FALSE)</f>
        <v>0</v>
      </c>
      <c r="L708" s="16">
        <f>VLOOKUP($C708,'Growth rate'!$B$3:$T$93,7,FALSE)*VLOOKUP($E708,BY_COM_Demand_Drivers!$A$5:$I$100,9,FALSE)</f>
        <v>0</v>
      </c>
      <c r="M708" s="49">
        <f t="shared" si="50"/>
        <v>0.6</v>
      </c>
    </row>
    <row r="709" spans="2:13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 t="shared" ref="F709:F772" si="51">J709*$M709</f>
        <v>168.13072456623431</v>
      </c>
      <c r="G709" s="16">
        <f t="shared" ref="G709:G772" si="52">K709*$M709</f>
        <v>0</v>
      </c>
      <c r="H709" s="16">
        <f t="shared" ref="H709:H772" si="53">L709*$M709</f>
        <v>0</v>
      </c>
      <c r="J709" s="16">
        <f>VLOOKUP($C709,'Growth rate'!$B$3:$T$93,7,FALSE)*VLOOKUP($E709,BY_COM_Demand_Drivers!$A$5:$I$100,7,FALSE)</f>
        <v>280.21787427705721</v>
      </c>
      <c r="K709" s="16">
        <f>VLOOKUP($C709,'Growth rate'!$B$3:$T$93,7,FALSE)*VLOOKUP($E709,BY_COM_Demand_Drivers!$A$5:$I$100,8,FALSE)</f>
        <v>0</v>
      </c>
      <c r="L709" s="16">
        <f>VLOOKUP($C709,'Growth rate'!$B$3:$T$93,7,FALSE)*VLOOKUP($E709,BY_COM_Demand_Drivers!$A$5:$I$100,9,FALSE)</f>
        <v>0</v>
      </c>
      <c r="M709" s="49">
        <f t="shared" si="50"/>
        <v>0.6</v>
      </c>
    </row>
    <row r="710" spans="2:13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 t="shared" si="51"/>
        <v>170.82081615929405</v>
      </c>
      <c r="G710" s="16">
        <f t="shared" si="52"/>
        <v>0</v>
      </c>
      <c r="H710" s="16">
        <f t="shared" si="53"/>
        <v>0</v>
      </c>
      <c r="J710" s="16">
        <f>VLOOKUP($C710,'Growth rate'!$B$3:$T$93,7,FALSE)*VLOOKUP($E710,BY_COM_Demand_Drivers!$A$5:$I$100,7,FALSE)</f>
        <v>284.70136026549011</v>
      </c>
      <c r="K710" s="16">
        <f>VLOOKUP($C710,'Growth rate'!$B$3:$T$93,7,FALSE)*VLOOKUP($E710,BY_COM_Demand_Drivers!$A$5:$I$100,8,FALSE)</f>
        <v>0</v>
      </c>
      <c r="L710" s="16">
        <f>VLOOKUP($C710,'Growth rate'!$B$3:$T$93,7,FALSE)*VLOOKUP($E710,BY_COM_Demand_Drivers!$A$5:$I$100,9,FALSE)</f>
        <v>0</v>
      </c>
      <c r="M710" s="49">
        <f t="shared" si="50"/>
        <v>0.6</v>
      </c>
    </row>
    <row r="711" spans="2:13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 t="shared" si="51"/>
        <v>173.55394921784276</v>
      </c>
      <c r="G711" s="16">
        <f t="shared" si="52"/>
        <v>0</v>
      </c>
      <c r="H711" s="16">
        <f t="shared" si="53"/>
        <v>0</v>
      </c>
      <c r="J711" s="16">
        <f>VLOOKUP($C711,'Growth rate'!$B$3:$T$93,7,FALSE)*VLOOKUP($E711,BY_COM_Demand_Drivers!$A$5:$I$100,7,FALSE)</f>
        <v>289.25658202973796</v>
      </c>
      <c r="K711" s="16">
        <f>VLOOKUP($C711,'Growth rate'!$B$3:$T$93,7,FALSE)*VLOOKUP($E711,BY_COM_Demand_Drivers!$A$5:$I$100,8,FALSE)</f>
        <v>0</v>
      </c>
      <c r="L711" s="16">
        <f>VLOOKUP($C711,'Growth rate'!$B$3:$T$93,7,FALSE)*VLOOKUP($E711,BY_COM_Demand_Drivers!$A$5:$I$100,9,FALSE)</f>
        <v>0</v>
      </c>
      <c r="M711" s="49">
        <f t="shared" si="50"/>
        <v>0.6</v>
      </c>
    </row>
    <row r="712" spans="2:13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 t="shared" si="51"/>
        <v>176.33081240532826</v>
      </c>
      <c r="G712" s="16">
        <f t="shared" si="52"/>
        <v>0</v>
      </c>
      <c r="H712" s="16">
        <f t="shared" si="53"/>
        <v>0</v>
      </c>
      <c r="J712" s="16">
        <f>VLOOKUP($C712,'Growth rate'!$B$3:$T$93,7,FALSE)*VLOOKUP($E712,BY_COM_Demand_Drivers!$A$5:$I$100,7,FALSE)</f>
        <v>293.88468734221379</v>
      </c>
      <c r="K712" s="16">
        <f>VLOOKUP($C712,'Growth rate'!$B$3:$T$93,7,FALSE)*VLOOKUP($E712,BY_COM_Demand_Drivers!$A$5:$I$100,8,FALSE)</f>
        <v>0</v>
      </c>
      <c r="L712" s="16">
        <f>VLOOKUP($C712,'Growth rate'!$B$3:$T$93,7,FALSE)*VLOOKUP($E712,BY_COM_Demand_Drivers!$A$5:$I$100,9,FALSE)</f>
        <v>0</v>
      </c>
      <c r="M712" s="49">
        <f t="shared" si="50"/>
        <v>0.6</v>
      </c>
    </row>
    <row r="713" spans="2:13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 t="shared" si="51"/>
        <v>179.15210540381349</v>
      </c>
      <c r="G713" s="16">
        <f t="shared" si="52"/>
        <v>0</v>
      </c>
      <c r="H713" s="16">
        <f t="shared" si="53"/>
        <v>0</v>
      </c>
      <c r="J713" s="16">
        <f>VLOOKUP($C713,'Growth rate'!$B$3:$T$93,7,FALSE)*VLOOKUP($E713,BY_COM_Demand_Drivers!$A$5:$I$100,7,FALSE)</f>
        <v>298.58684233968916</v>
      </c>
      <c r="K713" s="16">
        <f>VLOOKUP($C713,'Growth rate'!$B$3:$T$93,7,FALSE)*VLOOKUP($E713,BY_COM_Demand_Drivers!$A$5:$I$100,8,FALSE)</f>
        <v>0</v>
      </c>
      <c r="L713" s="16">
        <f>VLOOKUP($C713,'Growth rate'!$B$3:$T$93,7,FALSE)*VLOOKUP($E713,BY_COM_Demand_Drivers!$A$5:$I$100,9,FALSE)</f>
        <v>0</v>
      </c>
      <c r="M713" s="49">
        <f t="shared" si="50"/>
        <v>0.6</v>
      </c>
    </row>
    <row r="714" spans="2:13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 t="shared" si="51"/>
        <v>182.01853909027452</v>
      </c>
      <c r="G714" s="16">
        <f t="shared" si="52"/>
        <v>0</v>
      </c>
      <c r="H714" s="16">
        <f t="shared" si="53"/>
        <v>0</v>
      </c>
      <c r="J714" s="16">
        <f>VLOOKUP($C714,'Growth rate'!$B$3:$T$93,7,FALSE)*VLOOKUP($E714,BY_COM_Demand_Drivers!$A$5:$I$100,7,FALSE)</f>
        <v>303.36423181712422</v>
      </c>
      <c r="K714" s="16">
        <f>VLOOKUP($C714,'Growth rate'!$B$3:$T$93,7,FALSE)*VLOOKUP($E714,BY_COM_Demand_Drivers!$A$5:$I$100,8,FALSE)</f>
        <v>0</v>
      </c>
      <c r="L714" s="16">
        <f>VLOOKUP($C714,'Growth rate'!$B$3:$T$93,7,FALSE)*VLOOKUP($E714,BY_COM_Demand_Drivers!$A$5:$I$100,9,FALSE)</f>
        <v>0</v>
      </c>
      <c r="M714" s="49">
        <f t="shared" si="50"/>
        <v>0.6</v>
      </c>
    </row>
    <row r="715" spans="2:13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 t="shared" si="51"/>
        <v>184.93083571571893</v>
      </c>
      <c r="G715" s="16">
        <f t="shared" si="52"/>
        <v>0</v>
      </c>
      <c r="H715" s="16">
        <f t="shared" si="53"/>
        <v>0</v>
      </c>
      <c r="J715" s="16">
        <f>VLOOKUP($C715,'Growth rate'!$B$3:$T$93,7,FALSE)*VLOOKUP($E715,BY_COM_Demand_Drivers!$A$5:$I$100,7,FALSE)</f>
        <v>308.2180595261982</v>
      </c>
      <c r="K715" s="16">
        <f>VLOOKUP($C715,'Growth rate'!$B$3:$T$93,7,FALSE)*VLOOKUP($E715,BY_COM_Demand_Drivers!$A$5:$I$100,8,FALSE)</f>
        <v>0</v>
      </c>
      <c r="L715" s="16">
        <f>VLOOKUP($C715,'Growth rate'!$B$3:$T$93,7,FALSE)*VLOOKUP($E715,BY_COM_Demand_Drivers!$A$5:$I$100,9,FALSE)</f>
        <v>0</v>
      </c>
      <c r="M715" s="49">
        <f t="shared" si="50"/>
        <v>0.6</v>
      </c>
    </row>
    <row r="716" spans="2:13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 t="shared" si="51"/>
        <v>187.88972908717037</v>
      </c>
      <c r="G716" s="16">
        <f t="shared" si="52"/>
        <v>0</v>
      </c>
      <c r="H716" s="16">
        <f t="shared" si="53"/>
        <v>0</v>
      </c>
      <c r="J716" s="16">
        <f>VLOOKUP($C716,'Growth rate'!$B$3:$T$93,7,FALSE)*VLOOKUP($E716,BY_COM_Demand_Drivers!$A$5:$I$100,7,FALSE)</f>
        <v>313.14954847861731</v>
      </c>
      <c r="K716" s="16">
        <f>VLOOKUP($C716,'Growth rate'!$B$3:$T$93,7,FALSE)*VLOOKUP($E716,BY_COM_Demand_Drivers!$A$5:$I$100,8,FALSE)</f>
        <v>0</v>
      </c>
      <c r="L716" s="16">
        <f>VLOOKUP($C716,'Growth rate'!$B$3:$T$93,7,FALSE)*VLOOKUP($E716,BY_COM_Demand_Drivers!$A$5:$I$100,9,FALSE)</f>
        <v>0</v>
      </c>
      <c r="M716" s="49">
        <f t="shared" si="50"/>
        <v>0.6</v>
      </c>
    </row>
    <row r="717" spans="2:13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 t="shared" si="51"/>
        <v>190.89596475256513</v>
      </c>
      <c r="G717" s="16">
        <f t="shared" si="52"/>
        <v>0</v>
      </c>
      <c r="H717" s="16">
        <f t="shared" si="53"/>
        <v>0</v>
      </c>
      <c r="J717" s="16">
        <f>VLOOKUP($C717,'Growth rate'!$B$3:$T$93,7,FALSE)*VLOOKUP($E717,BY_COM_Demand_Drivers!$A$5:$I$100,7,FALSE)</f>
        <v>318.15994125427522</v>
      </c>
      <c r="K717" s="16">
        <f>VLOOKUP($C717,'Growth rate'!$B$3:$T$93,7,FALSE)*VLOOKUP($E717,BY_COM_Demand_Drivers!$A$5:$I$100,8,FALSE)</f>
        <v>0</v>
      </c>
      <c r="L717" s="16">
        <f>VLOOKUP($C717,'Growth rate'!$B$3:$T$93,7,FALSE)*VLOOKUP($E717,BY_COM_Demand_Drivers!$A$5:$I$100,9,FALSE)</f>
        <v>0</v>
      </c>
      <c r="M717" s="49">
        <f t="shared" si="50"/>
        <v>0.6</v>
      </c>
    </row>
    <row r="718" spans="2:13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 t="shared" si="51"/>
        <v>193.95030018860612</v>
      </c>
      <c r="G718" s="16">
        <f t="shared" si="52"/>
        <v>0</v>
      </c>
      <c r="H718" s="16">
        <f t="shared" si="53"/>
        <v>0</v>
      </c>
      <c r="J718" s="16">
        <f>VLOOKUP($C718,'Growth rate'!$B$3:$T$93,7,FALSE)*VLOOKUP($E718,BY_COM_Demand_Drivers!$A$5:$I$100,7,FALSE)</f>
        <v>323.25050031434353</v>
      </c>
      <c r="K718" s="16">
        <f>VLOOKUP($C718,'Growth rate'!$B$3:$T$93,7,FALSE)*VLOOKUP($E718,BY_COM_Demand_Drivers!$A$5:$I$100,8,FALSE)</f>
        <v>0</v>
      </c>
      <c r="L718" s="16">
        <f>VLOOKUP($C718,'Growth rate'!$B$3:$T$93,7,FALSE)*VLOOKUP($E718,BY_COM_Demand_Drivers!$A$5:$I$100,9,FALSE)</f>
        <v>0</v>
      </c>
      <c r="M718" s="49">
        <f t="shared" si="50"/>
        <v>0.6</v>
      </c>
    </row>
    <row r="719" spans="2:13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 t="shared" si="51"/>
        <v>197.0535049916239</v>
      </c>
      <c r="G719" s="16">
        <f t="shared" si="52"/>
        <v>0</v>
      </c>
      <c r="H719" s="16">
        <f t="shared" si="53"/>
        <v>0</v>
      </c>
      <c r="J719" s="16">
        <f>VLOOKUP($C719,'Growth rate'!$B$3:$T$93,7,FALSE)*VLOOKUP($E719,BY_COM_Demand_Drivers!$A$5:$I$100,7,FALSE)</f>
        <v>328.42250831937315</v>
      </c>
      <c r="K719" s="16">
        <f>VLOOKUP($C719,'Growth rate'!$B$3:$T$93,7,FALSE)*VLOOKUP($E719,BY_COM_Demand_Drivers!$A$5:$I$100,8,FALSE)</f>
        <v>0</v>
      </c>
      <c r="L719" s="16">
        <f>VLOOKUP($C719,'Growth rate'!$B$3:$T$93,7,FALSE)*VLOOKUP($E719,BY_COM_Demand_Drivers!$A$5:$I$100,9,FALSE)</f>
        <v>0</v>
      </c>
      <c r="M719" s="49">
        <f t="shared" si="50"/>
        <v>0.6</v>
      </c>
    </row>
    <row r="720" spans="2:13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 t="shared" si="51"/>
        <v>200.20636107148988</v>
      </c>
      <c r="G720" s="16">
        <f t="shared" si="52"/>
        <v>0</v>
      </c>
      <c r="H720" s="16">
        <f t="shared" si="53"/>
        <v>0</v>
      </c>
      <c r="J720" s="16">
        <f>VLOOKUP($C720,'Growth rate'!$B$3:$T$93,7,FALSE)*VLOOKUP($E720,BY_COM_Demand_Drivers!$A$5:$I$100,7,FALSE)</f>
        <v>333.67726845248313</v>
      </c>
      <c r="K720" s="16">
        <f>VLOOKUP($C720,'Growth rate'!$B$3:$T$93,7,FALSE)*VLOOKUP($E720,BY_COM_Demand_Drivers!$A$5:$I$100,8,FALSE)</f>
        <v>0</v>
      </c>
      <c r="L720" s="16">
        <f>VLOOKUP($C720,'Growth rate'!$B$3:$T$93,7,FALSE)*VLOOKUP($E720,BY_COM_Demand_Drivers!$A$5:$I$100,9,FALSE)</f>
        <v>0</v>
      </c>
      <c r="M720" s="49">
        <f t="shared" si="50"/>
        <v>0.6</v>
      </c>
    </row>
    <row r="721" spans="2:13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 t="shared" si="51"/>
        <v>203.4096628486337</v>
      </c>
      <c r="G721" s="16">
        <f t="shared" si="52"/>
        <v>0</v>
      </c>
      <c r="H721" s="16">
        <f t="shared" si="53"/>
        <v>0</v>
      </c>
      <c r="J721" s="16">
        <f>VLOOKUP($C721,'Growth rate'!$B$3:$T$93,7,FALSE)*VLOOKUP($E721,BY_COM_Demand_Drivers!$A$5:$I$100,7,FALSE)</f>
        <v>339.01610474772286</v>
      </c>
      <c r="K721" s="16">
        <f>VLOOKUP($C721,'Growth rate'!$B$3:$T$93,7,FALSE)*VLOOKUP($E721,BY_COM_Demand_Drivers!$A$5:$I$100,8,FALSE)</f>
        <v>0</v>
      </c>
      <c r="L721" s="16">
        <f>VLOOKUP($C721,'Growth rate'!$B$3:$T$93,7,FALSE)*VLOOKUP($E721,BY_COM_Demand_Drivers!$A$5:$I$100,9,FALSE)</f>
        <v>0</v>
      </c>
      <c r="M721" s="49">
        <f t="shared" si="50"/>
        <v>0.6</v>
      </c>
    </row>
    <row r="722" spans="2:13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 t="shared" si="51"/>
        <v>206.66421745421184</v>
      </c>
      <c r="G722" s="16">
        <f t="shared" si="52"/>
        <v>0</v>
      </c>
      <c r="H722" s="16">
        <f t="shared" si="53"/>
        <v>0</v>
      </c>
      <c r="J722" s="16">
        <f>VLOOKUP($C722,'Growth rate'!$B$3:$T$93,7,FALSE)*VLOOKUP($E722,BY_COM_Demand_Drivers!$A$5:$I$100,7,FALSE)</f>
        <v>344.44036242368639</v>
      </c>
      <c r="K722" s="16">
        <f>VLOOKUP($C722,'Growth rate'!$B$3:$T$93,7,FALSE)*VLOOKUP($E722,BY_COM_Demand_Drivers!$A$5:$I$100,8,FALSE)</f>
        <v>0</v>
      </c>
      <c r="L722" s="16">
        <f>VLOOKUP($C722,'Growth rate'!$B$3:$T$93,7,FALSE)*VLOOKUP($E722,BY_COM_Demand_Drivers!$A$5:$I$100,9,FALSE)</f>
        <v>0</v>
      </c>
      <c r="M722" s="49">
        <f t="shared" si="50"/>
        <v>0.6</v>
      </c>
    </row>
    <row r="723" spans="2:13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 t="shared" si="51"/>
        <v>209.9708449334793</v>
      </c>
      <c r="G723" s="16">
        <f t="shared" si="52"/>
        <v>0</v>
      </c>
      <c r="H723" s="16">
        <f t="shared" si="53"/>
        <v>0</v>
      </c>
      <c r="J723" s="16">
        <f>VLOOKUP($C723,'Growth rate'!$B$3:$T$93,7,FALSE)*VLOOKUP($E723,BY_COM_Demand_Drivers!$A$5:$I$100,7,FALSE)</f>
        <v>349.95140822246549</v>
      </c>
      <c r="K723" s="16">
        <f>VLOOKUP($C723,'Growth rate'!$B$3:$T$93,7,FALSE)*VLOOKUP($E723,BY_COM_Demand_Drivers!$A$5:$I$100,8,FALSE)</f>
        <v>0</v>
      </c>
      <c r="L723" s="16">
        <f>VLOOKUP($C723,'Growth rate'!$B$3:$T$93,7,FALSE)*VLOOKUP($E723,BY_COM_Demand_Drivers!$A$5:$I$100,9,FALSE)</f>
        <v>0</v>
      </c>
      <c r="M723" s="49">
        <f t="shared" si="50"/>
        <v>0.6</v>
      </c>
    </row>
    <row r="724" spans="2:13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 t="shared" si="51"/>
        <v>213.33037845241489</v>
      </c>
      <c r="G724" s="16">
        <f t="shared" si="52"/>
        <v>0</v>
      </c>
      <c r="H724" s="16">
        <f t="shared" si="53"/>
        <v>0</v>
      </c>
      <c r="J724" s="16">
        <f>VLOOKUP($C724,'Growth rate'!$B$3:$T$93,7,FALSE)*VLOOKUP($E724,BY_COM_Demand_Drivers!$A$5:$I$100,7,FALSE)</f>
        <v>355.55063075402484</v>
      </c>
      <c r="K724" s="16">
        <f>VLOOKUP($C724,'Growth rate'!$B$3:$T$93,7,FALSE)*VLOOKUP($E724,BY_COM_Demand_Drivers!$A$5:$I$100,8,FALSE)</f>
        <v>0</v>
      </c>
      <c r="L724" s="16">
        <f>VLOOKUP($C724,'Growth rate'!$B$3:$T$93,7,FALSE)*VLOOKUP($E724,BY_COM_Demand_Drivers!$A$5:$I$100,9,FALSE)</f>
        <v>0</v>
      </c>
      <c r="M724" s="49">
        <f t="shared" si="50"/>
        <v>0.6</v>
      </c>
    </row>
    <row r="725" spans="2:13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 t="shared" si="51"/>
        <v>216.74366450765359</v>
      </c>
      <c r="G725" s="16">
        <f t="shared" si="52"/>
        <v>0</v>
      </c>
      <c r="H725" s="16">
        <f t="shared" si="53"/>
        <v>0</v>
      </c>
      <c r="J725" s="16">
        <f>VLOOKUP($C725,'Growth rate'!$B$3:$T$93,7,FALSE)*VLOOKUP($E725,BY_COM_Demand_Drivers!$A$5:$I$100,7,FALSE)</f>
        <v>361.23944084608934</v>
      </c>
      <c r="K725" s="16">
        <f>VLOOKUP($C725,'Growth rate'!$B$3:$T$93,7,FALSE)*VLOOKUP($E725,BY_COM_Demand_Drivers!$A$5:$I$100,8,FALSE)</f>
        <v>0</v>
      </c>
      <c r="L725" s="16">
        <f>VLOOKUP($C725,'Growth rate'!$B$3:$T$93,7,FALSE)*VLOOKUP($E725,BY_COM_Demand_Drivers!$A$5:$I$100,9,FALSE)</f>
        <v>0</v>
      </c>
      <c r="M725" s="49">
        <f t="shared" si="50"/>
        <v>0.6</v>
      </c>
    </row>
    <row r="726" spans="2:13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 t="shared" si="51"/>
        <v>220.21156313977602</v>
      </c>
      <c r="G726" s="16">
        <f t="shared" si="52"/>
        <v>0</v>
      </c>
      <c r="H726" s="16">
        <f t="shared" si="53"/>
        <v>0</v>
      </c>
      <c r="J726" s="16">
        <f>VLOOKUP($C726,'Growth rate'!$B$3:$T$93,7,FALSE)*VLOOKUP($E726,BY_COM_Demand_Drivers!$A$5:$I$100,7,FALSE)</f>
        <v>367.01927189962669</v>
      </c>
      <c r="K726" s="16">
        <f>VLOOKUP($C726,'Growth rate'!$B$3:$T$93,7,FALSE)*VLOOKUP($E726,BY_COM_Demand_Drivers!$A$5:$I$100,8,FALSE)</f>
        <v>0</v>
      </c>
      <c r="L726" s="16">
        <f>VLOOKUP($C726,'Growth rate'!$B$3:$T$93,7,FALSE)*VLOOKUP($E726,BY_COM_Demand_Drivers!$A$5:$I$100,9,FALSE)</f>
        <v>0</v>
      </c>
      <c r="M726" s="49">
        <f t="shared" si="50"/>
        <v>0.6</v>
      </c>
    </row>
    <row r="727" spans="2:13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 t="shared" si="51"/>
        <v>223.73494815001246</v>
      </c>
      <c r="G727" s="16">
        <f t="shared" si="52"/>
        <v>0</v>
      </c>
      <c r="H727" s="16">
        <f t="shared" si="53"/>
        <v>0</v>
      </c>
      <c r="J727" s="16">
        <f>VLOOKUP($C727,'Growth rate'!$B$3:$T$93,7,FALSE)*VLOOKUP($E727,BY_COM_Demand_Drivers!$A$5:$I$100,7,FALSE)</f>
        <v>372.89158025002075</v>
      </c>
      <c r="K727" s="16">
        <f>VLOOKUP($C727,'Growth rate'!$B$3:$T$93,7,FALSE)*VLOOKUP($E727,BY_COM_Demand_Drivers!$A$5:$I$100,8,FALSE)</f>
        <v>0</v>
      </c>
      <c r="L727" s="16">
        <f>VLOOKUP($C727,'Growth rate'!$B$3:$T$93,7,FALSE)*VLOOKUP($E727,BY_COM_Demand_Drivers!$A$5:$I$100,9,FALSE)</f>
        <v>0</v>
      </c>
      <c r="M727" s="49">
        <f t="shared" si="50"/>
        <v>0.6</v>
      </c>
    </row>
    <row r="728" spans="2:13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 t="shared" si="51"/>
        <v>227.31470732041268</v>
      </c>
      <c r="G728" s="16">
        <f t="shared" si="52"/>
        <v>0</v>
      </c>
      <c r="H728" s="16">
        <f t="shared" si="53"/>
        <v>0</v>
      </c>
      <c r="J728" s="16">
        <f>VLOOKUP($C728,'Growth rate'!$B$3:$T$93,7,FALSE)*VLOOKUP($E728,BY_COM_Demand_Drivers!$A$5:$I$100,7,FALSE)</f>
        <v>378.85784553402112</v>
      </c>
      <c r="K728" s="16">
        <f>VLOOKUP($C728,'Growth rate'!$B$3:$T$93,7,FALSE)*VLOOKUP($E728,BY_COM_Demand_Drivers!$A$5:$I$100,8,FALSE)</f>
        <v>0</v>
      </c>
      <c r="L728" s="16">
        <f>VLOOKUP($C728,'Growth rate'!$B$3:$T$93,7,FALSE)*VLOOKUP($E728,BY_COM_Demand_Drivers!$A$5:$I$100,9,FALSE)</f>
        <v>0</v>
      </c>
      <c r="M728" s="49">
        <f t="shared" si="50"/>
        <v>0.6</v>
      </c>
    </row>
    <row r="729" spans="2:13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 t="shared" si="51"/>
        <v>230.9517426375393</v>
      </c>
      <c r="G729" s="16">
        <f t="shared" si="52"/>
        <v>0</v>
      </c>
      <c r="H729" s="16">
        <f t="shared" si="53"/>
        <v>0</v>
      </c>
      <c r="J729" s="16">
        <f>VLOOKUP($C729,'Growth rate'!$B$3:$T$93,7,FALSE)*VLOOKUP($E729,BY_COM_Demand_Drivers!$A$5:$I$100,7,FALSE)</f>
        <v>384.91957106256552</v>
      </c>
      <c r="K729" s="16">
        <f>VLOOKUP($C729,'Growth rate'!$B$3:$T$93,7,FALSE)*VLOOKUP($E729,BY_COM_Demand_Drivers!$A$5:$I$100,8,FALSE)</f>
        <v>0</v>
      </c>
      <c r="L729" s="16">
        <f>VLOOKUP($C729,'Growth rate'!$B$3:$T$93,7,FALSE)*VLOOKUP($E729,BY_COM_Demand_Drivers!$A$5:$I$100,9,FALSE)</f>
        <v>0</v>
      </c>
      <c r="M729" s="49">
        <f t="shared" si="50"/>
        <v>0.6</v>
      </c>
    </row>
    <row r="730" spans="2:13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 t="shared" si="51"/>
        <v>234.64697051973988</v>
      </c>
      <c r="G730" s="16">
        <f t="shared" si="52"/>
        <v>0</v>
      </c>
      <c r="H730" s="16">
        <f t="shared" si="53"/>
        <v>0</v>
      </c>
      <c r="J730" s="16">
        <f>VLOOKUP($C730,'Growth rate'!$B$3:$T$93,7,FALSE)*VLOOKUP($E730,BY_COM_Demand_Drivers!$A$5:$I$100,7,FALSE)</f>
        <v>391.0782841995665</v>
      </c>
      <c r="K730" s="16">
        <f>VLOOKUP($C730,'Growth rate'!$B$3:$T$93,7,FALSE)*VLOOKUP($E730,BY_COM_Demand_Drivers!$A$5:$I$100,8,FALSE)</f>
        <v>0</v>
      </c>
      <c r="L730" s="16">
        <f>VLOOKUP($C730,'Growth rate'!$B$3:$T$93,7,FALSE)*VLOOKUP($E730,BY_COM_Demand_Drivers!$A$5:$I$100,9,FALSE)</f>
        <v>0</v>
      </c>
      <c r="M730" s="49">
        <f t="shared" si="50"/>
        <v>0.6</v>
      </c>
    </row>
    <row r="731" spans="2:13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 t="shared" si="51"/>
        <v>238.40132204805579</v>
      </c>
      <c r="G731" s="16">
        <f t="shared" si="52"/>
        <v>0</v>
      </c>
      <c r="H731" s="16">
        <f t="shared" si="53"/>
        <v>0</v>
      </c>
      <c r="J731" s="16">
        <f>VLOOKUP($C731,'Growth rate'!$B$3:$T$93,7,FALSE)*VLOOKUP($E731,BY_COM_Demand_Drivers!$A$5:$I$100,7,FALSE)</f>
        <v>397.33553674675966</v>
      </c>
      <c r="K731" s="16">
        <f>VLOOKUP($C731,'Growth rate'!$B$3:$T$93,7,FALSE)*VLOOKUP($E731,BY_COM_Demand_Drivers!$A$5:$I$100,8,FALSE)</f>
        <v>0</v>
      </c>
      <c r="L731" s="16">
        <f>VLOOKUP($C731,'Growth rate'!$B$3:$T$93,7,FALSE)*VLOOKUP($E731,BY_COM_Demand_Drivers!$A$5:$I$100,9,FALSE)</f>
        <v>0</v>
      </c>
      <c r="M731" s="49">
        <f t="shared" ref="M731:M747" si="54">M649</f>
        <v>0.6</v>
      </c>
    </row>
    <row r="732" spans="2:13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 t="shared" si="51"/>
        <v>242.21574320082465</v>
      </c>
      <c r="G732" s="16">
        <f t="shared" si="52"/>
        <v>0</v>
      </c>
      <c r="H732" s="16">
        <f t="shared" si="53"/>
        <v>0</v>
      </c>
      <c r="J732" s="16">
        <f>VLOOKUP($C732,'Growth rate'!$B$3:$T$93,7,FALSE)*VLOOKUP($E732,BY_COM_Demand_Drivers!$A$5:$I$100,7,FALSE)</f>
        <v>403.69290533470775</v>
      </c>
      <c r="K732" s="16">
        <f>VLOOKUP($C732,'Growth rate'!$B$3:$T$93,7,FALSE)*VLOOKUP($E732,BY_COM_Demand_Drivers!$A$5:$I$100,8,FALSE)</f>
        <v>0</v>
      </c>
      <c r="L732" s="16">
        <f>VLOOKUP($C732,'Growth rate'!$B$3:$T$93,7,FALSE)*VLOOKUP($E732,BY_COM_Demand_Drivers!$A$5:$I$100,9,FALSE)</f>
        <v>0</v>
      </c>
      <c r="M732" s="49">
        <f t="shared" si="54"/>
        <v>0.6</v>
      </c>
    </row>
    <row r="733" spans="2:13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 t="shared" si="51"/>
        <v>246.09119509203788</v>
      </c>
      <c r="G733" s="16">
        <f t="shared" si="52"/>
        <v>0</v>
      </c>
      <c r="H733" s="16">
        <f t="shared" si="53"/>
        <v>0</v>
      </c>
      <c r="J733" s="16">
        <f>VLOOKUP($C733,'Growth rate'!$B$3:$T$93,7,FALSE)*VLOOKUP($E733,BY_COM_Demand_Drivers!$A$5:$I$100,7,FALSE)</f>
        <v>410.15199182006313</v>
      </c>
      <c r="K733" s="16">
        <f>VLOOKUP($C733,'Growth rate'!$B$3:$T$93,7,FALSE)*VLOOKUP($E733,BY_COM_Demand_Drivers!$A$5:$I$100,8,FALSE)</f>
        <v>0</v>
      </c>
      <c r="L733" s="16">
        <f>VLOOKUP($C733,'Growth rate'!$B$3:$T$93,7,FALSE)*VLOOKUP($E733,BY_COM_Demand_Drivers!$A$5:$I$100,9,FALSE)</f>
        <v>0</v>
      </c>
      <c r="M733" s="49">
        <f t="shared" si="54"/>
        <v>0.6</v>
      </c>
    </row>
    <row r="734" spans="2:13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 t="shared" si="51"/>
        <v>250.02865421351049</v>
      </c>
      <c r="G734" s="16">
        <f t="shared" si="52"/>
        <v>0</v>
      </c>
      <c r="H734" s="16">
        <f t="shared" si="53"/>
        <v>0</v>
      </c>
      <c r="J734" s="16">
        <f>VLOOKUP($C734,'Growth rate'!$B$3:$T$93,7,FALSE)*VLOOKUP($E734,BY_COM_Demand_Drivers!$A$5:$I$100,7,FALSE)</f>
        <v>416.71442368918417</v>
      </c>
      <c r="K734" s="16">
        <f>VLOOKUP($C734,'Growth rate'!$B$3:$T$93,7,FALSE)*VLOOKUP($E734,BY_COM_Demand_Drivers!$A$5:$I$100,8,FALSE)</f>
        <v>0</v>
      </c>
      <c r="L734" s="16">
        <f>VLOOKUP($C734,'Growth rate'!$B$3:$T$93,7,FALSE)*VLOOKUP($E734,BY_COM_Demand_Drivers!$A$5:$I$100,9,FALSE)</f>
        <v>0</v>
      </c>
      <c r="M734" s="49">
        <f t="shared" si="54"/>
        <v>0.6</v>
      </c>
    </row>
    <row r="735" spans="2:13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 t="shared" si="51"/>
        <v>254.02911268092669</v>
      </c>
      <c r="G735" s="16">
        <f t="shared" si="52"/>
        <v>0</v>
      </c>
      <c r="H735" s="16">
        <f t="shared" si="53"/>
        <v>0</v>
      </c>
      <c r="J735" s="16">
        <f>VLOOKUP($C735,'Growth rate'!$B$3:$T$93,7,FALSE)*VLOOKUP($E735,BY_COM_Demand_Drivers!$A$5:$I$100,7,FALSE)</f>
        <v>423.38185446821115</v>
      </c>
      <c r="K735" s="16">
        <f>VLOOKUP($C735,'Growth rate'!$B$3:$T$93,7,FALSE)*VLOOKUP($E735,BY_COM_Demand_Drivers!$A$5:$I$100,8,FALSE)</f>
        <v>0</v>
      </c>
      <c r="L735" s="16">
        <f>VLOOKUP($C735,'Growth rate'!$B$3:$T$93,7,FALSE)*VLOOKUP($E735,BY_COM_Demand_Drivers!$A$5:$I$100,9,FALSE)</f>
        <v>0</v>
      </c>
      <c r="M735" s="49">
        <f t="shared" si="54"/>
        <v>0.6</v>
      </c>
    </row>
    <row r="736" spans="2:13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 t="shared" si="51"/>
        <v>258.09357848382149</v>
      </c>
      <c r="G736" s="16">
        <f t="shared" si="52"/>
        <v>0</v>
      </c>
      <c r="H736" s="16">
        <f t="shared" si="53"/>
        <v>0</v>
      </c>
      <c r="J736" s="16">
        <f>VLOOKUP($C736,'Growth rate'!$B$3:$T$93,7,FALSE)*VLOOKUP($E736,BY_COM_Demand_Drivers!$A$5:$I$100,7,FALSE)</f>
        <v>430.15596413970252</v>
      </c>
      <c r="K736" s="16">
        <f>VLOOKUP($C736,'Growth rate'!$B$3:$T$93,7,FALSE)*VLOOKUP($E736,BY_COM_Demand_Drivers!$A$5:$I$100,8,FALSE)</f>
        <v>0</v>
      </c>
      <c r="L736" s="16">
        <f>VLOOKUP($C736,'Growth rate'!$B$3:$T$93,7,FALSE)*VLOOKUP($E736,BY_COM_Demand_Drivers!$A$5:$I$100,9,FALSE)</f>
        <v>0</v>
      </c>
      <c r="M736" s="49">
        <f t="shared" si="54"/>
        <v>0.6</v>
      </c>
    </row>
    <row r="737" spans="2:13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 t="shared" si="51"/>
        <v>262.22307573956266</v>
      </c>
      <c r="G737" s="16">
        <f t="shared" si="52"/>
        <v>0</v>
      </c>
      <c r="H737" s="16">
        <f t="shared" si="53"/>
        <v>0</v>
      </c>
      <c r="J737" s="16">
        <f>VLOOKUP($C737,'Growth rate'!$B$3:$T$93,7,FALSE)*VLOOKUP($E737,BY_COM_Demand_Drivers!$A$5:$I$100,7,FALSE)</f>
        <v>437.03845956593779</v>
      </c>
      <c r="K737" s="16">
        <f>VLOOKUP($C737,'Growth rate'!$B$3:$T$93,7,FALSE)*VLOOKUP($E737,BY_COM_Demand_Drivers!$A$5:$I$100,8,FALSE)</f>
        <v>0</v>
      </c>
      <c r="L737" s="16">
        <f>VLOOKUP($C737,'Growth rate'!$B$3:$T$93,7,FALSE)*VLOOKUP($E737,BY_COM_Demand_Drivers!$A$5:$I$100,9,FALSE)</f>
        <v>0</v>
      </c>
      <c r="M737" s="49">
        <f t="shared" si="54"/>
        <v>0.6</v>
      </c>
    </row>
    <row r="738" spans="2:13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 t="shared" si="51"/>
        <v>266.41864495139566</v>
      </c>
      <c r="G738" s="16">
        <f t="shared" si="52"/>
        <v>0</v>
      </c>
      <c r="H738" s="16">
        <f t="shared" si="53"/>
        <v>0</v>
      </c>
      <c r="J738" s="16">
        <f>VLOOKUP($C738,'Growth rate'!$B$3:$T$93,7,FALSE)*VLOOKUP($E738,BY_COM_Demand_Drivers!$A$5:$I$100,7,FALSE)</f>
        <v>444.03107491899283</v>
      </c>
      <c r="K738" s="16">
        <f>VLOOKUP($C738,'Growth rate'!$B$3:$T$93,7,FALSE)*VLOOKUP($E738,BY_COM_Demand_Drivers!$A$5:$I$100,8,FALSE)</f>
        <v>0</v>
      </c>
      <c r="L738" s="16">
        <f>VLOOKUP($C738,'Growth rate'!$B$3:$T$93,7,FALSE)*VLOOKUP($E738,BY_COM_Demand_Drivers!$A$5:$I$100,9,FALSE)</f>
        <v>0</v>
      </c>
      <c r="M738" s="49">
        <f t="shared" si="54"/>
        <v>0.6</v>
      </c>
    </row>
    <row r="739" spans="2:13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 t="shared" si="51"/>
        <v>270.68134327061796</v>
      </c>
      <c r="G739" s="16">
        <f t="shared" si="52"/>
        <v>0</v>
      </c>
      <c r="H739" s="16">
        <f t="shared" si="53"/>
        <v>0</v>
      </c>
      <c r="J739" s="16">
        <f>VLOOKUP($C739,'Growth rate'!$B$3:$T$93,7,FALSE)*VLOOKUP($E739,BY_COM_Demand_Drivers!$A$5:$I$100,7,FALSE)</f>
        <v>451.13557211769665</v>
      </c>
      <c r="K739" s="16">
        <f>VLOOKUP($C739,'Growth rate'!$B$3:$T$93,7,FALSE)*VLOOKUP($E739,BY_COM_Demand_Drivers!$A$5:$I$100,8,FALSE)</f>
        <v>0</v>
      </c>
      <c r="L739" s="16">
        <f>VLOOKUP($C739,'Growth rate'!$B$3:$T$93,7,FALSE)*VLOOKUP($E739,BY_COM_Demand_Drivers!$A$5:$I$100,9,FALSE)</f>
        <v>0</v>
      </c>
      <c r="M739" s="49">
        <f t="shared" si="54"/>
        <v>0.6</v>
      </c>
    </row>
    <row r="740" spans="2:13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 t="shared" si="51"/>
        <v>275.01224476294789</v>
      </c>
      <c r="G740" s="16">
        <f t="shared" si="52"/>
        <v>0</v>
      </c>
      <c r="H740" s="16">
        <f t="shared" si="53"/>
        <v>0</v>
      </c>
      <c r="J740" s="16">
        <f>VLOOKUP($C740,'Growth rate'!$B$3:$T$93,7,FALSE)*VLOOKUP($E740,BY_COM_Demand_Drivers!$A$5:$I$100,7,FALSE)</f>
        <v>458.35374127157985</v>
      </c>
      <c r="K740" s="16">
        <f>VLOOKUP($C740,'Growth rate'!$B$3:$T$93,7,FALSE)*VLOOKUP($E740,BY_COM_Demand_Drivers!$A$5:$I$100,8,FALSE)</f>
        <v>0</v>
      </c>
      <c r="L740" s="16">
        <f>VLOOKUP($C740,'Growth rate'!$B$3:$T$93,7,FALSE)*VLOOKUP($E740,BY_COM_Demand_Drivers!$A$5:$I$100,9,FALSE)</f>
        <v>0</v>
      </c>
      <c r="M740" s="49">
        <f t="shared" si="54"/>
        <v>0.6</v>
      </c>
    </row>
    <row r="741" spans="2:13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 t="shared" si="51"/>
        <v>279.41244067915511</v>
      </c>
      <c r="G741" s="16">
        <f t="shared" si="52"/>
        <v>0</v>
      </c>
      <c r="H741" s="16">
        <f t="shared" si="53"/>
        <v>0</v>
      </c>
      <c r="J741" s="16">
        <f>VLOOKUP($C741,'Growth rate'!$B$3:$T$93,7,FALSE)*VLOOKUP($E741,BY_COM_Demand_Drivers!$A$5:$I$100,7,FALSE)</f>
        <v>465.68740113192518</v>
      </c>
      <c r="K741" s="16">
        <f>VLOOKUP($C741,'Growth rate'!$B$3:$T$93,7,FALSE)*VLOOKUP($E741,BY_COM_Demand_Drivers!$A$5:$I$100,8,FALSE)</f>
        <v>0</v>
      </c>
      <c r="L741" s="16">
        <f>VLOOKUP($C741,'Growth rate'!$B$3:$T$93,7,FALSE)*VLOOKUP($E741,BY_COM_Demand_Drivers!$A$5:$I$100,9,FALSE)</f>
        <v>0</v>
      </c>
      <c r="M741" s="49">
        <f t="shared" si="54"/>
        <v>0.6</v>
      </c>
    </row>
    <row r="742" spans="2:13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 t="shared" si="51"/>
        <v>245.83807074083401</v>
      </c>
      <c r="G742" s="16">
        <f t="shared" si="52"/>
        <v>0</v>
      </c>
      <c r="H742" s="16">
        <f t="shared" si="53"/>
        <v>0</v>
      </c>
      <c r="J742" s="16">
        <f>VLOOKUP($C742,'Growth rate'!$B$3:$T$93,7,FALSE)*VLOOKUP($E742,BY_COM_Demand_Drivers!$A$5:$I$100,7,FALSE)</f>
        <v>245.83807074083401</v>
      </c>
      <c r="K742" s="16">
        <f>VLOOKUP($C742,'Growth rate'!$B$3:$T$93,7,FALSE)*VLOOKUP($E742,BY_COM_Demand_Drivers!$A$5:$I$100,8,FALSE)</f>
        <v>0</v>
      </c>
      <c r="L742" s="16">
        <f>VLOOKUP($C742,'Growth rate'!$B$3:$T$93,7,FALSE)*VLOOKUP($E742,BY_COM_Demand_Drivers!$A$5:$I$100,9,FALSE)</f>
        <v>0</v>
      </c>
      <c r="M742" s="49">
        <f t="shared" si="54"/>
        <v>1</v>
      </c>
    </row>
    <row r="743" spans="2:13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 t="shared" si="51"/>
        <v>249.89641985787424</v>
      </c>
      <c r="G743" s="16">
        <f t="shared" si="52"/>
        <v>0</v>
      </c>
      <c r="H743" s="16">
        <f t="shared" si="53"/>
        <v>0</v>
      </c>
      <c r="J743" s="16">
        <f>VLOOKUP($C743,'Growth rate'!$B$3:$T$93,7,FALSE)*VLOOKUP($E743,BY_COM_Demand_Drivers!$A$5:$I$100,7,FALSE)</f>
        <v>249.89641985787424</v>
      </c>
      <c r="K743" s="16">
        <f>VLOOKUP($C743,'Growth rate'!$B$3:$T$93,7,FALSE)*VLOOKUP($E743,BY_COM_Demand_Drivers!$A$5:$I$100,8,FALSE)</f>
        <v>0</v>
      </c>
      <c r="L743" s="16">
        <f>VLOOKUP($C743,'Growth rate'!$B$3:$T$93,7,FALSE)*VLOOKUP($E743,BY_COM_Demand_Drivers!$A$5:$I$100,9,FALSE)</f>
        <v>0</v>
      </c>
      <c r="M743" s="49">
        <f t="shared" si="54"/>
        <v>1</v>
      </c>
    </row>
    <row r="744" spans="2:13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 t="shared" si="51"/>
        <v>253.9547689749144</v>
      </c>
      <c r="G744" s="16">
        <f t="shared" si="52"/>
        <v>0</v>
      </c>
      <c r="H744" s="16">
        <f t="shared" si="53"/>
        <v>0</v>
      </c>
      <c r="J744" s="16">
        <f>VLOOKUP($C744,'Growth rate'!$B$3:$T$93,7,FALSE)*VLOOKUP($E744,BY_COM_Demand_Drivers!$A$5:$I$100,7,FALSE)</f>
        <v>253.9547689749144</v>
      </c>
      <c r="K744" s="16">
        <f>VLOOKUP($C744,'Growth rate'!$B$3:$T$93,7,FALSE)*VLOOKUP($E744,BY_COM_Demand_Drivers!$A$5:$I$100,8,FALSE)</f>
        <v>0</v>
      </c>
      <c r="L744" s="16">
        <f>VLOOKUP($C744,'Growth rate'!$B$3:$T$93,7,FALSE)*VLOOKUP($E744,BY_COM_Demand_Drivers!$A$5:$I$100,9,FALSE)</f>
        <v>0</v>
      </c>
      <c r="M744" s="49">
        <f t="shared" si="54"/>
        <v>1</v>
      </c>
    </row>
    <row r="745" spans="2:13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 t="shared" si="51"/>
        <v>258.01311809195465</v>
      </c>
      <c r="G745" s="16">
        <f t="shared" si="52"/>
        <v>0</v>
      </c>
      <c r="H745" s="16">
        <f t="shared" si="53"/>
        <v>0</v>
      </c>
      <c r="J745" s="16">
        <f>VLOOKUP($C745,'Growth rate'!$B$3:$T$93,7,FALSE)*VLOOKUP($E745,BY_COM_Demand_Drivers!$A$5:$I$100,7,FALSE)</f>
        <v>258.01311809195465</v>
      </c>
      <c r="K745" s="16">
        <f>VLOOKUP($C745,'Growth rate'!$B$3:$T$93,7,FALSE)*VLOOKUP($E745,BY_COM_Demand_Drivers!$A$5:$I$100,8,FALSE)</f>
        <v>0</v>
      </c>
      <c r="L745" s="16">
        <f>VLOOKUP($C745,'Growth rate'!$B$3:$T$93,7,FALSE)*VLOOKUP($E745,BY_COM_Demand_Drivers!$A$5:$I$100,9,FALSE)</f>
        <v>0</v>
      </c>
      <c r="M745" s="49">
        <f t="shared" si="54"/>
        <v>1</v>
      </c>
    </row>
    <row r="746" spans="2:13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 t="shared" si="51"/>
        <v>262.07146720899487</v>
      </c>
      <c r="G746" s="16">
        <f t="shared" si="52"/>
        <v>0</v>
      </c>
      <c r="H746" s="16">
        <f t="shared" si="53"/>
        <v>0</v>
      </c>
      <c r="J746" s="16">
        <f>VLOOKUP($C746,'Growth rate'!$B$3:$T$93,7,FALSE)*VLOOKUP($E746,BY_COM_Demand_Drivers!$A$5:$I$100,7,FALSE)</f>
        <v>262.07146720899487</v>
      </c>
      <c r="K746" s="16">
        <f>VLOOKUP($C746,'Growth rate'!$B$3:$T$93,7,FALSE)*VLOOKUP($E746,BY_COM_Demand_Drivers!$A$5:$I$100,8,FALSE)</f>
        <v>0</v>
      </c>
      <c r="L746" s="16">
        <f>VLOOKUP($C746,'Growth rate'!$B$3:$T$93,7,FALSE)*VLOOKUP($E746,BY_COM_Demand_Drivers!$A$5:$I$100,9,FALSE)</f>
        <v>0</v>
      </c>
      <c r="M746" s="49">
        <f t="shared" si="54"/>
        <v>1</v>
      </c>
    </row>
    <row r="747" spans="2:13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 t="shared" si="51"/>
        <v>266.1298163260351</v>
      </c>
      <c r="G747" s="16">
        <f t="shared" si="52"/>
        <v>0</v>
      </c>
      <c r="H747" s="16">
        <f t="shared" si="53"/>
        <v>0</v>
      </c>
      <c r="J747" s="16">
        <f>VLOOKUP($C747,'Growth rate'!$B$3:$T$93,7,FALSE)*VLOOKUP($E747,BY_COM_Demand_Drivers!$A$5:$I$100,7,FALSE)</f>
        <v>266.1298163260351</v>
      </c>
      <c r="K747" s="16">
        <f>VLOOKUP($C747,'Growth rate'!$B$3:$T$93,7,FALSE)*VLOOKUP($E747,BY_COM_Demand_Drivers!$A$5:$I$100,8,FALSE)</f>
        <v>0</v>
      </c>
      <c r="L747" s="16">
        <f>VLOOKUP($C747,'Growth rate'!$B$3:$T$93,7,FALSE)*VLOOKUP($E747,BY_COM_Demand_Drivers!$A$5:$I$100,9,FALSE)</f>
        <v>0</v>
      </c>
      <c r="M747" s="49">
        <f t="shared" si="54"/>
        <v>1</v>
      </c>
    </row>
    <row r="748" spans="2:13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 t="shared" si="51"/>
        <v>243.16934889876774</v>
      </c>
      <c r="G748" s="16">
        <f t="shared" si="52"/>
        <v>0</v>
      </c>
      <c r="H748" s="16">
        <f t="shared" si="53"/>
        <v>0</v>
      </c>
      <c r="J748" s="16">
        <f>VLOOKUP($C748,'Growth rate'!$B$3:$T$93,7,FALSE)*VLOOKUP($E748,BY_COM_Demand_Drivers!$A$5:$I$100,7,FALSE)</f>
        <v>270.18816544307526</v>
      </c>
      <c r="K748" s="16">
        <f>VLOOKUP($C748,'Growth rate'!$B$3:$T$93,7,FALSE)*VLOOKUP($E748,BY_COM_Demand_Drivers!$A$5:$I$100,8,FALSE)</f>
        <v>0</v>
      </c>
      <c r="L748" s="16">
        <f>VLOOKUP($C748,'Growth rate'!$B$3:$T$93,7,FALSE)*VLOOKUP($E748,BY_COM_Demand_Drivers!$A$5:$I$100,9,FALSE)</f>
        <v>0</v>
      </c>
      <c r="M748" s="49">
        <f>M666</f>
        <v>0.9</v>
      </c>
    </row>
    <row r="749" spans="2:13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 t="shared" si="51"/>
        <v>244.0793979585028</v>
      </c>
      <c r="G749" s="16">
        <f t="shared" si="52"/>
        <v>0</v>
      </c>
      <c r="H749" s="16">
        <f t="shared" si="53"/>
        <v>0</v>
      </c>
      <c r="J749" s="16">
        <f>VLOOKUP($C749,'Growth rate'!$B$3:$T$93,7,FALSE)*VLOOKUP($E749,BY_COM_Demand_Drivers!$A$5:$I$100,7,FALSE)</f>
        <v>274.24651456011549</v>
      </c>
      <c r="K749" s="16">
        <f>VLOOKUP($C749,'Growth rate'!$B$3:$T$93,7,FALSE)*VLOOKUP($E749,BY_COM_Demand_Drivers!$A$5:$I$100,8,FALSE)</f>
        <v>0</v>
      </c>
      <c r="L749" s="16">
        <f>VLOOKUP($C749,'Growth rate'!$B$3:$T$93,7,FALSE)*VLOOKUP($E749,BY_COM_Demand_Drivers!$A$5:$I$100,9,FALSE)</f>
        <v>0</v>
      </c>
      <c r="M749" s="49">
        <f t="shared" ref="M749:M812" si="55">M667</f>
        <v>0.89</v>
      </c>
    </row>
    <row r="750" spans="2:13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 t="shared" si="51"/>
        <v>244.90828003589704</v>
      </c>
      <c r="G750" s="16">
        <f t="shared" si="52"/>
        <v>0</v>
      </c>
      <c r="H750" s="16">
        <f t="shared" si="53"/>
        <v>0</v>
      </c>
      <c r="J750" s="16">
        <f>VLOOKUP($C750,'Growth rate'!$B$3:$T$93,7,FALSE)*VLOOKUP($E750,BY_COM_Demand_Drivers!$A$5:$I$100,7,FALSE)</f>
        <v>278.30486367715571</v>
      </c>
      <c r="K750" s="16">
        <f>VLOOKUP($C750,'Growth rate'!$B$3:$T$93,7,FALSE)*VLOOKUP($E750,BY_COM_Demand_Drivers!$A$5:$I$100,8,FALSE)</f>
        <v>0</v>
      </c>
      <c r="L750" s="16">
        <f>VLOOKUP($C750,'Growth rate'!$B$3:$T$93,7,FALSE)*VLOOKUP($E750,BY_COM_Demand_Drivers!$A$5:$I$100,9,FALSE)</f>
        <v>0</v>
      </c>
      <c r="M750" s="49">
        <f t="shared" si="55"/>
        <v>0.88</v>
      </c>
    </row>
    <row r="751" spans="2:13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 t="shared" si="51"/>
        <v>245.65599513095046</v>
      </c>
      <c r="G751" s="16">
        <f t="shared" si="52"/>
        <v>0</v>
      </c>
      <c r="H751" s="16">
        <f t="shared" si="53"/>
        <v>0</v>
      </c>
      <c r="J751" s="16">
        <f>VLOOKUP($C751,'Growth rate'!$B$3:$T$93,7,FALSE)*VLOOKUP($E751,BY_COM_Demand_Drivers!$A$5:$I$100,7,FALSE)</f>
        <v>282.36321279419593</v>
      </c>
      <c r="K751" s="16">
        <f>VLOOKUP($C751,'Growth rate'!$B$3:$T$93,7,FALSE)*VLOOKUP($E751,BY_COM_Demand_Drivers!$A$5:$I$100,8,FALSE)</f>
        <v>0</v>
      </c>
      <c r="L751" s="16">
        <f>VLOOKUP($C751,'Growth rate'!$B$3:$T$93,7,FALSE)*VLOOKUP($E751,BY_COM_Demand_Drivers!$A$5:$I$100,9,FALSE)</f>
        <v>0</v>
      </c>
      <c r="M751" s="49">
        <f t="shared" si="55"/>
        <v>0.87</v>
      </c>
    </row>
    <row r="752" spans="2:13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 t="shared" si="51"/>
        <v>246.32254324366303</v>
      </c>
      <c r="G752" s="16">
        <f t="shared" si="52"/>
        <v>0</v>
      </c>
      <c r="H752" s="16">
        <f t="shared" si="53"/>
        <v>0</v>
      </c>
      <c r="J752" s="16">
        <f>VLOOKUP($C752,'Growth rate'!$B$3:$T$93,7,FALSE)*VLOOKUP($E752,BY_COM_Demand_Drivers!$A$5:$I$100,7,FALSE)</f>
        <v>286.4215619112361</v>
      </c>
      <c r="K752" s="16">
        <f>VLOOKUP($C752,'Growth rate'!$B$3:$T$93,7,FALSE)*VLOOKUP($E752,BY_COM_Demand_Drivers!$A$5:$I$100,8,FALSE)</f>
        <v>0</v>
      </c>
      <c r="L752" s="16">
        <f>VLOOKUP($C752,'Growth rate'!$B$3:$T$93,7,FALSE)*VLOOKUP($E752,BY_COM_Demand_Drivers!$A$5:$I$100,9,FALSE)</f>
        <v>0</v>
      </c>
      <c r="M752" s="49">
        <f t="shared" si="55"/>
        <v>0.86</v>
      </c>
    </row>
    <row r="753" spans="2:13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 t="shared" si="51"/>
        <v>246.90792437403488</v>
      </c>
      <c r="G753" s="16">
        <f t="shared" si="52"/>
        <v>0</v>
      </c>
      <c r="H753" s="16">
        <f t="shared" si="53"/>
        <v>0</v>
      </c>
      <c r="J753" s="16">
        <f>VLOOKUP($C753,'Growth rate'!$B$3:$T$93,7,FALSE)*VLOOKUP($E753,BY_COM_Demand_Drivers!$A$5:$I$100,7,FALSE)</f>
        <v>290.47991102827632</v>
      </c>
      <c r="K753" s="16">
        <f>VLOOKUP($C753,'Growth rate'!$B$3:$T$93,7,FALSE)*VLOOKUP($E753,BY_COM_Demand_Drivers!$A$5:$I$100,8,FALSE)</f>
        <v>0</v>
      </c>
      <c r="L753" s="16">
        <f>VLOOKUP($C753,'Growth rate'!$B$3:$T$93,7,FALSE)*VLOOKUP($E753,BY_COM_Demand_Drivers!$A$5:$I$100,9,FALSE)</f>
        <v>0</v>
      </c>
      <c r="M753" s="49">
        <f t="shared" si="55"/>
        <v>0.85</v>
      </c>
    </row>
    <row r="754" spans="2:13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 t="shared" si="51"/>
        <v>246.67579287170261</v>
      </c>
      <c r="G754" s="16">
        <f t="shared" si="52"/>
        <v>0</v>
      </c>
      <c r="H754" s="16">
        <f t="shared" si="53"/>
        <v>0</v>
      </c>
      <c r="J754" s="16">
        <f>VLOOKUP($C754,'Growth rate'!$B$3:$T$93,7,FALSE)*VLOOKUP($E754,BY_COM_Demand_Drivers!$A$5:$I$100,7,FALSE)</f>
        <v>294.53826014531654</v>
      </c>
      <c r="K754" s="16">
        <f>VLOOKUP($C754,'Growth rate'!$B$3:$T$93,7,FALSE)*VLOOKUP($E754,BY_COM_Demand_Drivers!$A$5:$I$100,8,FALSE)</f>
        <v>0</v>
      </c>
      <c r="L754" s="16">
        <f>VLOOKUP($C754,'Growth rate'!$B$3:$T$93,7,FALSE)*VLOOKUP($E754,BY_COM_Demand_Drivers!$A$5:$I$100,9,FALSE)</f>
        <v>0</v>
      </c>
      <c r="M754" s="49">
        <f t="shared" si="55"/>
        <v>0.83750000000000002</v>
      </c>
    </row>
    <row r="755" spans="2:13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 t="shared" si="51"/>
        <v>246.34220264144432</v>
      </c>
      <c r="G755" s="16">
        <f t="shared" si="52"/>
        <v>0</v>
      </c>
      <c r="H755" s="16">
        <f t="shared" si="53"/>
        <v>0</v>
      </c>
      <c r="J755" s="16">
        <f>VLOOKUP($C755,'Growth rate'!$B$3:$T$93,7,FALSE)*VLOOKUP($E755,BY_COM_Demand_Drivers!$A$5:$I$100,7,FALSE)</f>
        <v>298.59660926235676</v>
      </c>
      <c r="K755" s="16">
        <f>VLOOKUP($C755,'Growth rate'!$B$3:$T$93,7,FALSE)*VLOOKUP($E755,BY_COM_Demand_Drivers!$A$5:$I$100,8,FALSE)</f>
        <v>0</v>
      </c>
      <c r="L755" s="16">
        <f>VLOOKUP($C755,'Growth rate'!$B$3:$T$93,7,FALSE)*VLOOKUP($E755,BY_COM_Demand_Drivers!$A$5:$I$100,9,FALSE)</f>
        <v>0</v>
      </c>
      <c r="M755" s="49">
        <f t="shared" si="55"/>
        <v>0.82499999999999996</v>
      </c>
    </row>
    <row r="756" spans="2:13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 t="shared" si="51"/>
        <v>245.90715368325999</v>
      </c>
      <c r="G756" s="16">
        <f t="shared" si="52"/>
        <v>0</v>
      </c>
      <c r="H756" s="16">
        <f t="shared" si="53"/>
        <v>0</v>
      </c>
      <c r="J756" s="16">
        <f>VLOOKUP($C756,'Growth rate'!$B$3:$T$93,7,FALSE)*VLOOKUP($E756,BY_COM_Demand_Drivers!$A$5:$I$100,7,FALSE)</f>
        <v>302.65495837939693</v>
      </c>
      <c r="K756" s="16">
        <f>VLOOKUP($C756,'Growth rate'!$B$3:$T$93,7,FALSE)*VLOOKUP($E756,BY_COM_Demand_Drivers!$A$5:$I$100,8,FALSE)</f>
        <v>0</v>
      </c>
      <c r="L756" s="16">
        <f>VLOOKUP($C756,'Growth rate'!$B$3:$T$93,7,FALSE)*VLOOKUP($E756,BY_COM_Demand_Drivers!$A$5:$I$100,9,FALSE)</f>
        <v>0</v>
      </c>
      <c r="M756" s="49">
        <f t="shared" si="55"/>
        <v>0.8125</v>
      </c>
    </row>
    <row r="757" spans="2:13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 t="shared" si="51"/>
        <v>245.37064599714969</v>
      </c>
      <c r="G757" s="16">
        <f t="shared" si="52"/>
        <v>0</v>
      </c>
      <c r="H757" s="16">
        <f t="shared" si="53"/>
        <v>0</v>
      </c>
      <c r="J757" s="16">
        <f>VLOOKUP($C757,'Growth rate'!$B$3:$T$93,7,FALSE)*VLOOKUP($E757,BY_COM_Demand_Drivers!$A$5:$I$100,7,FALSE)</f>
        <v>306.71330749643715</v>
      </c>
      <c r="K757" s="16">
        <f>VLOOKUP($C757,'Growth rate'!$B$3:$T$93,7,FALSE)*VLOOKUP($E757,BY_COM_Demand_Drivers!$A$5:$I$100,8,FALSE)</f>
        <v>0</v>
      </c>
      <c r="L757" s="16">
        <f>VLOOKUP($C757,'Growth rate'!$B$3:$T$93,7,FALSE)*VLOOKUP($E757,BY_COM_Demand_Drivers!$A$5:$I$100,9,FALSE)</f>
        <v>0</v>
      </c>
      <c r="M757" s="49">
        <f t="shared" si="55"/>
        <v>0.79999999999999993</v>
      </c>
    </row>
    <row r="758" spans="2:13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 t="shared" si="51"/>
        <v>244.73267958311342</v>
      </c>
      <c r="G758" s="16">
        <f t="shared" si="52"/>
        <v>0</v>
      </c>
      <c r="H758" s="16">
        <f t="shared" si="53"/>
        <v>0</v>
      </c>
      <c r="J758" s="16">
        <f>VLOOKUP($C758,'Growth rate'!$B$3:$T$93,7,FALSE)*VLOOKUP($E758,BY_COM_Demand_Drivers!$A$5:$I$100,7,FALSE)</f>
        <v>310.77165661347738</v>
      </c>
      <c r="K758" s="16">
        <f>VLOOKUP($C758,'Growth rate'!$B$3:$T$93,7,FALSE)*VLOOKUP($E758,BY_COM_Demand_Drivers!$A$5:$I$100,8,FALSE)</f>
        <v>0</v>
      </c>
      <c r="L758" s="16">
        <f>VLOOKUP($C758,'Growth rate'!$B$3:$T$93,7,FALSE)*VLOOKUP($E758,BY_COM_Demand_Drivers!$A$5:$I$100,9,FALSE)</f>
        <v>0</v>
      </c>
      <c r="M758" s="49">
        <f t="shared" si="55"/>
        <v>0.78749999999999998</v>
      </c>
    </row>
    <row r="759" spans="2:13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 t="shared" si="51"/>
        <v>243.99325444115107</v>
      </c>
      <c r="G759" s="16">
        <f t="shared" si="52"/>
        <v>0</v>
      </c>
      <c r="H759" s="16">
        <f t="shared" si="53"/>
        <v>0</v>
      </c>
      <c r="J759" s="16">
        <f>VLOOKUP($C759,'Growth rate'!$B$3:$T$93,7,FALSE)*VLOOKUP($E759,BY_COM_Demand_Drivers!$A$5:$I$100,7,FALSE)</f>
        <v>314.83000573051754</v>
      </c>
      <c r="K759" s="16">
        <f>VLOOKUP($C759,'Growth rate'!$B$3:$T$93,7,FALSE)*VLOOKUP($E759,BY_COM_Demand_Drivers!$A$5:$I$100,8,FALSE)</f>
        <v>0</v>
      </c>
      <c r="L759" s="16">
        <f>VLOOKUP($C759,'Growth rate'!$B$3:$T$93,7,FALSE)*VLOOKUP($E759,BY_COM_Demand_Drivers!$A$5:$I$100,9,FALSE)</f>
        <v>0</v>
      </c>
      <c r="M759" s="49">
        <f t="shared" si="55"/>
        <v>0.77499999999999991</v>
      </c>
    </row>
    <row r="760" spans="2:13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 t="shared" si="51"/>
        <v>243.15237057126279</v>
      </c>
      <c r="G760" s="16">
        <f t="shared" si="52"/>
        <v>0</v>
      </c>
      <c r="H760" s="16">
        <f t="shared" si="53"/>
        <v>0</v>
      </c>
      <c r="J760" s="16">
        <f>VLOOKUP($C760,'Growth rate'!$B$3:$T$93,7,FALSE)*VLOOKUP($E760,BY_COM_Demand_Drivers!$A$5:$I$100,7,FALSE)</f>
        <v>318.88835484755776</v>
      </c>
      <c r="K760" s="16">
        <f>VLOOKUP($C760,'Growth rate'!$B$3:$T$93,7,FALSE)*VLOOKUP($E760,BY_COM_Demand_Drivers!$A$5:$I$100,8,FALSE)</f>
        <v>0</v>
      </c>
      <c r="L760" s="16">
        <f>VLOOKUP($C760,'Growth rate'!$B$3:$T$93,7,FALSE)*VLOOKUP($E760,BY_COM_Demand_Drivers!$A$5:$I$100,9,FALSE)</f>
        <v>0</v>
      </c>
      <c r="M760" s="49">
        <f t="shared" si="55"/>
        <v>0.76249999999999996</v>
      </c>
    </row>
    <row r="761" spans="2:13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 t="shared" si="51"/>
        <v>242.21002797344849</v>
      </c>
      <c r="G761" s="16">
        <f t="shared" si="52"/>
        <v>0</v>
      </c>
      <c r="H761" s="16">
        <f t="shared" si="53"/>
        <v>0</v>
      </c>
      <c r="J761" s="16">
        <f>VLOOKUP($C761,'Growth rate'!$B$3:$T$93,7,FALSE)*VLOOKUP($E761,BY_COM_Demand_Drivers!$A$5:$I$100,7,FALSE)</f>
        <v>322.94670396459799</v>
      </c>
      <c r="K761" s="16">
        <f>VLOOKUP($C761,'Growth rate'!$B$3:$T$93,7,FALSE)*VLOOKUP($E761,BY_COM_Demand_Drivers!$A$5:$I$100,8,FALSE)</f>
        <v>0</v>
      </c>
      <c r="L761" s="16">
        <f>VLOOKUP($C761,'Growth rate'!$B$3:$T$93,7,FALSE)*VLOOKUP($E761,BY_COM_Demand_Drivers!$A$5:$I$100,9,FALSE)</f>
        <v>0</v>
      </c>
      <c r="M761" s="49">
        <f t="shared" si="55"/>
        <v>0.75</v>
      </c>
    </row>
    <row r="762" spans="2:13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 t="shared" si="51"/>
        <v>241.16622664770816</v>
      </c>
      <c r="G762" s="16">
        <f t="shared" si="52"/>
        <v>0</v>
      </c>
      <c r="H762" s="16">
        <f t="shared" si="53"/>
        <v>0</v>
      </c>
      <c r="J762" s="16">
        <f>VLOOKUP($C762,'Growth rate'!$B$3:$T$93,7,FALSE)*VLOOKUP($E762,BY_COM_Demand_Drivers!$A$5:$I$100,7,FALSE)</f>
        <v>327.00505308163821</v>
      </c>
      <c r="K762" s="16">
        <f>VLOOKUP($C762,'Growth rate'!$B$3:$T$93,7,FALSE)*VLOOKUP($E762,BY_COM_Demand_Drivers!$A$5:$I$100,8,FALSE)</f>
        <v>0</v>
      </c>
      <c r="L762" s="16">
        <f>VLOOKUP($C762,'Growth rate'!$B$3:$T$93,7,FALSE)*VLOOKUP($E762,BY_COM_Demand_Drivers!$A$5:$I$100,9,FALSE)</f>
        <v>0</v>
      </c>
      <c r="M762" s="49">
        <f t="shared" si="55"/>
        <v>0.73749999999999993</v>
      </c>
    </row>
    <row r="763" spans="2:13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 t="shared" si="51"/>
        <v>240.02096659404185</v>
      </c>
      <c r="G763" s="16">
        <f t="shared" si="52"/>
        <v>0</v>
      </c>
      <c r="H763" s="16">
        <f t="shared" si="53"/>
        <v>0</v>
      </c>
      <c r="J763" s="16">
        <f>VLOOKUP($C763,'Growth rate'!$B$3:$T$93,7,FALSE)*VLOOKUP($E763,BY_COM_Demand_Drivers!$A$5:$I$100,7,FALSE)</f>
        <v>331.06340219867843</v>
      </c>
      <c r="K763" s="16">
        <f>VLOOKUP($C763,'Growth rate'!$B$3:$T$93,7,FALSE)*VLOOKUP($E763,BY_COM_Demand_Drivers!$A$5:$I$100,8,FALSE)</f>
        <v>0</v>
      </c>
      <c r="L763" s="16">
        <f>VLOOKUP($C763,'Growth rate'!$B$3:$T$93,7,FALSE)*VLOOKUP($E763,BY_COM_Demand_Drivers!$A$5:$I$100,9,FALSE)</f>
        <v>0</v>
      </c>
      <c r="M763" s="49">
        <f t="shared" si="55"/>
        <v>0.72499999999999998</v>
      </c>
    </row>
    <row r="764" spans="2:13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 t="shared" si="51"/>
        <v>238.77424781244946</v>
      </c>
      <c r="G764" s="16">
        <f t="shared" si="52"/>
        <v>0</v>
      </c>
      <c r="H764" s="16">
        <f t="shared" si="53"/>
        <v>0</v>
      </c>
      <c r="J764" s="16">
        <f>VLOOKUP($C764,'Growth rate'!$B$3:$T$93,7,FALSE)*VLOOKUP($E764,BY_COM_Demand_Drivers!$A$5:$I$100,7,FALSE)</f>
        <v>335.1217513157186</v>
      </c>
      <c r="K764" s="16">
        <f>VLOOKUP($C764,'Growth rate'!$B$3:$T$93,7,FALSE)*VLOOKUP($E764,BY_COM_Demand_Drivers!$A$5:$I$100,8,FALSE)</f>
        <v>0</v>
      </c>
      <c r="L764" s="16">
        <f>VLOOKUP($C764,'Growth rate'!$B$3:$T$93,7,FALSE)*VLOOKUP($E764,BY_COM_Demand_Drivers!$A$5:$I$100,9,FALSE)</f>
        <v>0</v>
      </c>
      <c r="M764" s="49">
        <f t="shared" si="55"/>
        <v>0.71249999999999991</v>
      </c>
    </row>
    <row r="765" spans="2:13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 t="shared" si="51"/>
        <v>237.42607030293115</v>
      </c>
      <c r="G765" s="16">
        <f t="shared" si="52"/>
        <v>0</v>
      </c>
      <c r="H765" s="16">
        <f t="shared" si="53"/>
        <v>0</v>
      </c>
      <c r="J765" s="16">
        <f>VLOOKUP($C765,'Growth rate'!$B$3:$T$93,7,FALSE)*VLOOKUP($E765,BY_COM_Demand_Drivers!$A$5:$I$100,7,FALSE)</f>
        <v>339.18010043275882</v>
      </c>
      <c r="K765" s="16">
        <f>VLOOKUP($C765,'Growth rate'!$B$3:$T$93,7,FALSE)*VLOOKUP($E765,BY_COM_Demand_Drivers!$A$5:$I$100,8,FALSE)</f>
        <v>0</v>
      </c>
      <c r="L765" s="16">
        <f>VLOOKUP($C765,'Growth rate'!$B$3:$T$93,7,FALSE)*VLOOKUP($E765,BY_COM_Demand_Drivers!$A$5:$I$100,9,FALSE)</f>
        <v>0</v>
      </c>
      <c r="M765" s="49">
        <f t="shared" si="55"/>
        <v>0.7</v>
      </c>
    </row>
    <row r="766" spans="2:13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 t="shared" si="51"/>
        <v>235.97643406548684</v>
      </c>
      <c r="G766" s="16">
        <f t="shared" si="52"/>
        <v>0</v>
      </c>
      <c r="H766" s="16">
        <f t="shared" si="53"/>
        <v>0</v>
      </c>
      <c r="J766" s="16">
        <f>VLOOKUP($C766,'Growth rate'!$B$3:$T$93,7,FALSE)*VLOOKUP($E766,BY_COM_Demand_Drivers!$A$5:$I$100,7,FALSE)</f>
        <v>343.23844954979904</v>
      </c>
      <c r="K766" s="16">
        <f>VLOOKUP($C766,'Growth rate'!$B$3:$T$93,7,FALSE)*VLOOKUP($E766,BY_COM_Demand_Drivers!$A$5:$I$100,8,FALSE)</f>
        <v>0</v>
      </c>
      <c r="L766" s="16">
        <f>VLOOKUP($C766,'Growth rate'!$B$3:$T$93,7,FALSE)*VLOOKUP($E766,BY_COM_Demand_Drivers!$A$5:$I$100,9,FALSE)</f>
        <v>0</v>
      </c>
      <c r="M766" s="49">
        <f t="shared" si="55"/>
        <v>0.6875</v>
      </c>
    </row>
    <row r="767" spans="2:13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 t="shared" si="51"/>
        <v>234.42533910011645</v>
      </c>
      <c r="G767" s="16">
        <f t="shared" si="52"/>
        <v>0</v>
      </c>
      <c r="H767" s="16">
        <f t="shared" si="53"/>
        <v>0</v>
      </c>
      <c r="J767" s="16">
        <f>VLOOKUP($C767,'Growth rate'!$B$3:$T$93,7,FALSE)*VLOOKUP($E767,BY_COM_Demand_Drivers!$A$5:$I$100,7,FALSE)</f>
        <v>347.29679866683921</v>
      </c>
      <c r="K767" s="16">
        <f>VLOOKUP($C767,'Growth rate'!$B$3:$T$93,7,FALSE)*VLOOKUP($E767,BY_COM_Demand_Drivers!$A$5:$I$100,8,FALSE)</f>
        <v>0</v>
      </c>
      <c r="L767" s="16">
        <f>VLOOKUP($C767,'Growth rate'!$B$3:$T$93,7,FALSE)*VLOOKUP($E767,BY_COM_Demand_Drivers!$A$5:$I$100,9,FALSE)</f>
        <v>0</v>
      </c>
      <c r="M767" s="49">
        <f t="shared" si="55"/>
        <v>0.67499999999999993</v>
      </c>
    </row>
    <row r="768" spans="2:13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 t="shared" si="51"/>
        <v>232.77278540682011</v>
      </c>
      <c r="G768" s="16">
        <f t="shared" si="52"/>
        <v>0</v>
      </c>
      <c r="H768" s="16">
        <f t="shared" si="53"/>
        <v>0</v>
      </c>
      <c r="J768" s="16">
        <f>VLOOKUP($C768,'Growth rate'!$B$3:$T$93,7,FALSE)*VLOOKUP($E768,BY_COM_Demand_Drivers!$A$5:$I$100,7,FALSE)</f>
        <v>351.35514778387943</v>
      </c>
      <c r="K768" s="16">
        <f>VLOOKUP($C768,'Growth rate'!$B$3:$T$93,7,FALSE)*VLOOKUP($E768,BY_COM_Demand_Drivers!$A$5:$I$100,8,FALSE)</f>
        <v>0</v>
      </c>
      <c r="L768" s="16">
        <f>VLOOKUP($C768,'Growth rate'!$B$3:$T$93,7,FALSE)*VLOOKUP($E768,BY_COM_Demand_Drivers!$A$5:$I$100,9,FALSE)</f>
        <v>0</v>
      </c>
      <c r="M768" s="49">
        <f t="shared" si="55"/>
        <v>0.66249999999999998</v>
      </c>
    </row>
    <row r="769" spans="2:13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 t="shared" si="51"/>
        <v>231.01877298559774</v>
      </c>
      <c r="G769" s="16">
        <f t="shared" si="52"/>
        <v>0</v>
      </c>
      <c r="H769" s="16">
        <f t="shared" si="53"/>
        <v>0</v>
      </c>
      <c r="J769" s="16">
        <f>VLOOKUP($C769,'Growth rate'!$B$3:$T$93,7,FALSE)*VLOOKUP($E769,BY_COM_Demand_Drivers!$A$5:$I$100,7,FALSE)</f>
        <v>355.41349690091965</v>
      </c>
      <c r="K769" s="16">
        <f>VLOOKUP($C769,'Growth rate'!$B$3:$T$93,7,FALSE)*VLOOKUP($E769,BY_COM_Demand_Drivers!$A$5:$I$100,8,FALSE)</f>
        <v>0</v>
      </c>
      <c r="L769" s="16">
        <f>VLOOKUP($C769,'Growth rate'!$B$3:$T$93,7,FALSE)*VLOOKUP($E769,BY_COM_Demand_Drivers!$A$5:$I$100,9,FALSE)</f>
        <v>0</v>
      </c>
      <c r="M769" s="49">
        <f t="shared" si="55"/>
        <v>0.64999999999999991</v>
      </c>
    </row>
    <row r="770" spans="2:13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 t="shared" si="51"/>
        <v>229.16330183644936</v>
      </c>
      <c r="G770" s="16">
        <f t="shared" si="52"/>
        <v>0</v>
      </c>
      <c r="H770" s="16">
        <f t="shared" si="53"/>
        <v>0</v>
      </c>
      <c r="J770" s="16">
        <f>VLOOKUP($C770,'Growth rate'!$B$3:$T$93,7,FALSE)*VLOOKUP($E770,BY_COM_Demand_Drivers!$A$5:$I$100,7,FALSE)</f>
        <v>359.47184601795982</v>
      </c>
      <c r="K770" s="16">
        <f>VLOOKUP($C770,'Growth rate'!$B$3:$T$93,7,FALSE)*VLOOKUP($E770,BY_COM_Demand_Drivers!$A$5:$I$100,8,FALSE)</f>
        <v>0</v>
      </c>
      <c r="L770" s="16">
        <f>VLOOKUP($C770,'Growth rate'!$B$3:$T$93,7,FALSE)*VLOOKUP($E770,BY_COM_Demand_Drivers!$A$5:$I$100,9,FALSE)</f>
        <v>0</v>
      </c>
      <c r="M770" s="49">
        <f t="shared" si="55"/>
        <v>0.63749999999999996</v>
      </c>
    </row>
    <row r="771" spans="2:13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 t="shared" si="51"/>
        <v>227.20637195937502</v>
      </c>
      <c r="G771" s="16">
        <f t="shared" si="52"/>
        <v>0</v>
      </c>
      <c r="H771" s="16">
        <f t="shared" si="53"/>
        <v>0</v>
      </c>
      <c r="J771" s="16">
        <f>VLOOKUP($C771,'Growth rate'!$B$3:$T$93,7,FALSE)*VLOOKUP($E771,BY_COM_Demand_Drivers!$A$5:$I$100,7,FALSE)</f>
        <v>363.53019513500004</v>
      </c>
      <c r="K771" s="16">
        <f>VLOOKUP($C771,'Growth rate'!$B$3:$T$93,7,FALSE)*VLOOKUP($E771,BY_COM_Demand_Drivers!$A$5:$I$100,8,FALSE)</f>
        <v>0</v>
      </c>
      <c r="L771" s="16">
        <f>VLOOKUP($C771,'Growth rate'!$B$3:$T$93,7,FALSE)*VLOOKUP($E771,BY_COM_Demand_Drivers!$A$5:$I$100,9,FALSE)</f>
        <v>0</v>
      </c>
      <c r="M771" s="49">
        <f t="shared" si="55"/>
        <v>0.625</v>
      </c>
    </row>
    <row r="772" spans="2:13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 t="shared" si="51"/>
        <v>225.14798335437465</v>
      </c>
      <c r="G772" s="16">
        <f t="shared" si="52"/>
        <v>0</v>
      </c>
      <c r="H772" s="16">
        <f t="shared" si="53"/>
        <v>0</v>
      </c>
      <c r="J772" s="16">
        <f>VLOOKUP($C772,'Growth rate'!$B$3:$T$93,7,FALSE)*VLOOKUP($E772,BY_COM_Demand_Drivers!$A$5:$I$100,7,FALSE)</f>
        <v>367.58854425204026</v>
      </c>
      <c r="K772" s="16">
        <f>VLOOKUP($C772,'Growth rate'!$B$3:$T$93,7,FALSE)*VLOOKUP($E772,BY_COM_Demand_Drivers!$A$5:$I$100,8,FALSE)</f>
        <v>0</v>
      </c>
      <c r="L772" s="16">
        <f>VLOOKUP($C772,'Growth rate'!$B$3:$T$93,7,FALSE)*VLOOKUP($E772,BY_COM_Demand_Drivers!$A$5:$I$100,9,FALSE)</f>
        <v>0</v>
      </c>
      <c r="M772" s="49">
        <f t="shared" si="55"/>
        <v>0.61249999999999993</v>
      </c>
    </row>
    <row r="773" spans="2:13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 t="shared" ref="F773:F836" si="56">J773*$M773</f>
        <v>222.9881360214483</v>
      </c>
      <c r="G773" s="16">
        <f t="shared" ref="G773:G836" si="57">K773*$M773</f>
        <v>0</v>
      </c>
      <c r="H773" s="16">
        <f t="shared" ref="H773:H836" si="58">L773*$M773</f>
        <v>0</v>
      </c>
      <c r="J773" s="16">
        <f>VLOOKUP($C773,'Growth rate'!$B$3:$T$93,7,FALSE)*VLOOKUP($E773,BY_COM_Demand_Drivers!$A$5:$I$100,7,FALSE)</f>
        <v>371.64689336908049</v>
      </c>
      <c r="K773" s="16">
        <f>VLOOKUP($C773,'Growth rate'!$B$3:$T$93,7,FALSE)*VLOOKUP($E773,BY_COM_Demand_Drivers!$A$5:$I$100,8,FALSE)</f>
        <v>0</v>
      </c>
      <c r="L773" s="16">
        <f>VLOOKUP($C773,'Growth rate'!$B$3:$T$93,7,FALSE)*VLOOKUP($E773,BY_COM_Demand_Drivers!$A$5:$I$100,9,FALSE)</f>
        <v>0</v>
      </c>
      <c r="M773" s="49">
        <f t="shared" si="55"/>
        <v>0.6</v>
      </c>
    </row>
    <row r="774" spans="2:13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 t="shared" si="56"/>
        <v>226.55594619779149</v>
      </c>
      <c r="G774" s="16">
        <f t="shared" si="57"/>
        <v>0</v>
      </c>
      <c r="H774" s="16">
        <f t="shared" si="58"/>
        <v>0</v>
      </c>
      <c r="J774" s="16">
        <f>VLOOKUP($C774,'Growth rate'!$B$3:$T$93,7,FALSE)*VLOOKUP($E774,BY_COM_Demand_Drivers!$A$5:$I$100,7,FALSE)</f>
        <v>377.5932436629858</v>
      </c>
      <c r="K774" s="16">
        <f>VLOOKUP($C774,'Growth rate'!$B$3:$T$93,7,FALSE)*VLOOKUP($E774,BY_COM_Demand_Drivers!$A$5:$I$100,8,FALSE)</f>
        <v>0</v>
      </c>
      <c r="L774" s="16">
        <f>VLOOKUP($C774,'Growth rate'!$B$3:$T$93,7,FALSE)*VLOOKUP($E774,BY_COM_Demand_Drivers!$A$5:$I$100,9,FALSE)</f>
        <v>0</v>
      </c>
      <c r="M774" s="49">
        <f t="shared" si="55"/>
        <v>0.6</v>
      </c>
    </row>
    <row r="775" spans="2:13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 t="shared" si="56"/>
        <v>230.18084133695615</v>
      </c>
      <c r="G775" s="16">
        <f t="shared" si="57"/>
        <v>0</v>
      </c>
      <c r="H775" s="16">
        <f t="shared" si="58"/>
        <v>0</v>
      </c>
      <c r="J775" s="16">
        <f>VLOOKUP($C775,'Growth rate'!$B$3:$T$93,7,FALSE)*VLOOKUP($E775,BY_COM_Demand_Drivers!$A$5:$I$100,7,FALSE)</f>
        <v>383.63473556159357</v>
      </c>
      <c r="K775" s="16">
        <f>VLOOKUP($C775,'Growth rate'!$B$3:$T$93,7,FALSE)*VLOOKUP($E775,BY_COM_Demand_Drivers!$A$5:$I$100,8,FALSE)</f>
        <v>0</v>
      </c>
      <c r="L775" s="16">
        <f>VLOOKUP($C775,'Growth rate'!$B$3:$T$93,7,FALSE)*VLOOKUP($E775,BY_COM_Demand_Drivers!$A$5:$I$100,9,FALSE)</f>
        <v>0</v>
      </c>
      <c r="M775" s="49">
        <f t="shared" si="55"/>
        <v>0.6</v>
      </c>
    </row>
    <row r="776" spans="2:13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 t="shared" si="56"/>
        <v>233.86373479834742</v>
      </c>
      <c r="G776" s="16">
        <f t="shared" si="57"/>
        <v>0</v>
      </c>
      <c r="H776" s="16">
        <f t="shared" si="58"/>
        <v>0</v>
      </c>
      <c r="J776" s="16">
        <f>VLOOKUP($C776,'Growth rate'!$B$3:$T$93,7,FALSE)*VLOOKUP($E776,BY_COM_Demand_Drivers!$A$5:$I$100,7,FALSE)</f>
        <v>389.77289133057906</v>
      </c>
      <c r="K776" s="16">
        <f>VLOOKUP($C776,'Growth rate'!$B$3:$T$93,7,FALSE)*VLOOKUP($E776,BY_COM_Demand_Drivers!$A$5:$I$100,8,FALSE)</f>
        <v>0</v>
      </c>
      <c r="L776" s="16">
        <f>VLOOKUP($C776,'Growth rate'!$B$3:$T$93,7,FALSE)*VLOOKUP($E776,BY_COM_Demand_Drivers!$A$5:$I$100,9,FALSE)</f>
        <v>0</v>
      </c>
      <c r="M776" s="49">
        <f t="shared" si="55"/>
        <v>0.6</v>
      </c>
    </row>
    <row r="777" spans="2:13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 t="shared" si="56"/>
        <v>237.60555455512102</v>
      </c>
      <c r="G777" s="16">
        <f t="shared" si="57"/>
        <v>0</v>
      </c>
      <c r="H777" s="16">
        <f t="shared" si="58"/>
        <v>0</v>
      </c>
      <c r="J777" s="16">
        <f>VLOOKUP($C777,'Growth rate'!$B$3:$T$93,7,FALSE)*VLOOKUP($E777,BY_COM_Demand_Drivers!$A$5:$I$100,7,FALSE)</f>
        <v>396.00925759186839</v>
      </c>
      <c r="K777" s="16">
        <f>VLOOKUP($C777,'Growth rate'!$B$3:$T$93,7,FALSE)*VLOOKUP($E777,BY_COM_Demand_Drivers!$A$5:$I$100,8,FALSE)</f>
        <v>0</v>
      </c>
      <c r="L777" s="16">
        <f>VLOOKUP($C777,'Growth rate'!$B$3:$T$93,7,FALSE)*VLOOKUP($E777,BY_COM_Demand_Drivers!$A$5:$I$100,9,FALSE)</f>
        <v>0</v>
      </c>
      <c r="M777" s="49">
        <f t="shared" si="55"/>
        <v>0.6</v>
      </c>
    </row>
    <row r="778" spans="2:13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 t="shared" si="56"/>
        <v>241.40724342800289</v>
      </c>
      <c r="G778" s="16">
        <f t="shared" si="57"/>
        <v>0</v>
      </c>
      <c r="H778" s="16">
        <f t="shared" si="58"/>
        <v>0</v>
      </c>
      <c r="J778" s="16">
        <f>VLOOKUP($C778,'Growth rate'!$B$3:$T$93,7,FALSE)*VLOOKUP($E778,BY_COM_Demand_Drivers!$A$5:$I$100,7,FALSE)</f>
        <v>402.34540571333815</v>
      </c>
      <c r="K778" s="16">
        <f>VLOOKUP($C778,'Growth rate'!$B$3:$T$93,7,FALSE)*VLOOKUP($E778,BY_COM_Demand_Drivers!$A$5:$I$100,8,FALSE)</f>
        <v>0</v>
      </c>
      <c r="L778" s="16">
        <f>VLOOKUP($C778,'Growth rate'!$B$3:$T$93,7,FALSE)*VLOOKUP($E778,BY_COM_Demand_Drivers!$A$5:$I$100,9,FALSE)</f>
        <v>0</v>
      </c>
      <c r="M778" s="49">
        <f t="shared" si="55"/>
        <v>0.6</v>
      </c>
    </row>
    <row r="779" spans="2:13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 t="shared" si="56"/>
        <v>245.26975932285094</v>
      </c>
      <c r="G779" s="16">
        <f t="shared" si="57"/>
        <v>0</v>
      </c>
      <c r="H779" s="16">
        <f t="shared" si="58"/>
        <v>0</v>
      </c>
      <c r="J779" s="16">
        <f>VLOOKUP($C779,'Growth rate'!$B$3:$T$93,7,FALSE)*VLOOKUP($E779,BY_COM_Demand_Drivers!$A$5:$I$100,7,FALSE)</f>
        <v>408.7829322047516</v>
      </c>
      <c r="K779" s="16">
        <f>VLOOKUP($C779,'Growth rate'!$B$3:$T$93,7,FALSE)*VLOOKUP($E779,BY_COM_Demand_Drivers!$A$5:$I$100,8,FALSE)</f>
        <v>0</v>
      </c>
      <c r="L779" s="16">
        <f>VLOOKUP($C779,'Growth rate'!$B$3:$T$93,7,FALSE)*VLOOKUP($E779,BY_COM_Demand_Drivers!$A$5:$I$100,9,FALSE)</f>
        <v>0</v>
      </c>
      <c r="M779" s="49">
        <f t="shared" si="55"/>
        <v>0.6</v>
      </c>
    </row>
    <row r="780" spans="2:13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 t="shared" si="56"/>
        <v>249.19407547201661</v>
      </c>
      <c r="G780" s="16">
        <f t="shared" si="57"/>
        <v>0</v>
      </c>
      <c r="H780" s="16">
        <f t="shared" si="58"/>
        <v>0</v>
      </c>
      <c r="J780" s="16">
        <f>VLOOKUP($C780,'Growth rate'!$B$3:$T$93,7,FALSE)*VLOOKUP($E780,BY_COM_Demand_Drivers!$A$5:$I$100,7,FALSE)</f>
        <v>415.32345912002768</v>
      </c>
      <c r="K780" s="16">
        <f>VLOOKUP($C780,'Growth rate'!$B$3:$T$93,7,FALSE)*VLOOKUP($E780,BY_COM_Demand_Drivers!$A$5:$I$100,8,FALSE)</f>
        <v>0</v>
      </c>
      <c r="L780" s="16">
        <f>VLOOKUP($C780,'Growth rate'!$B$3:$T$93,7,FALSE)*VLOOKUP($E780,BY_COM_Demand_Drivers!$A$5:$I$100,9,FALSE)</f>
        <v>0</v>
      </c>
      <c r="M780" s="49">
        <f t="shared" si="55"/>
        <v>0.6</v>
      </c>
    </row>
    <row r="781" spans="2:13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 t="shared" si="56"/>
        <v>253.18118067956891</v>
      </c>
      <c r="G781" s="16">
        <f t="shared" si="57"/>
        <v>0</v>
      </c>
      <c r="H781" s="16">
        <f t="shared" si="58"/>
        <v>0</v>
      </c>
      <c r="J781" s="16">
        <f>VLOOKUP($C781,'Growth rate'!$B$3:$T$93,7,FALSE)*VLOOKUP($E781,BY_COM_Demand_Drivers!$A$5:$I$100,7,FALSE)</f>
        <v>421.96863446594818</v>
      </c>
      <c r="K781" s="16">
        <f>VLOOKUP($C781,'Growth rate'!$B$3:$T$93,7,FALSE)*VLOOKUP($E781,BY_COM_Demand_Drivers!$A$5:$I$100,8,FALSE)</f>
        <v>0</v>
      </c>
      <c r="L781" s="16">
        <f>VLOOKUP($C781,'Growth rate'!$B$3:$T$93,7,FALSE)*VLOOKUP($E781,BY_COM_Demand_Drivers!$A$5:$I$100,9,FALSE)</f>
        <v>0</v>
      </c>
      <c r="M781" s="49">
        <f t="shared" si="55"/>
        <v>0.6</v>
      </c>
    </row>
    <row r="782" spans="2:13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 t="shared" si="56"/>
        <v>257.23207957044195</v>
      </c>
      <c r="G782" s="16">
        <f t="shared" si="57"/>
        <v>0</v>
      </c>
      <c r="H782" s="16">
        <f t="shared" si="58"/>
        <v>0</v>
      </c>
      <c r="J782" s="16">
        <f>VLOOKUP($C782,'Growth rate'!$B$3:$T$93,7,FALSE)*VLOOKUP($E782,BY_COM_Demand_Drivers!$A$5:$I$100,7,FALSE)</f>
        <v>428.72013261740329</v>
      </c>
      <c r="K782" s="16">
        <f>VLOOKUP($C782,'Growth rate'!$B$3:$T$93,7,FALSE)*VLOOKUP($E782,BY_COM_Demand_Drivers!$A$5:$I$100,8,FALSE)</f>
        <v>0</v>
      </c>
      <c r="L782" s="16">
        <f>VLOOKUP($C782,'Growth rate'!$B$3:$T$93,7,FALSE)*VLOOKUP($E782,BY_COM_Demand_Drivers!$A$5:$I$100,9,FALSE)</f>
        <v>0</v>
      </c>
      <c r="M782" s="49">
        <f t="shared" si="55"/>
        <v>0.6</v>
      </c>
    </row>
    <row r="783" spans="2:13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 t="shared" si="56"/>
        <v>261.34779284356904</v>
      </c>
      <c r="G783" s="16">
        <f t="shared" si="57"/>
        <v>0</v>
      </c>
      <c r="H783" s="16">
        <f t="shared" si="58"/>
        <v>0</v>
      </c>
      <c r="J783" s="16">
        <f>VLOOKUP($C783,'Growth rate'!$B$3:$T$93,7,FALSE)*VLOOKUP($E783,BY_COM_Demand_Drivers!$A$5:$I$100,7,FALSE)</f>
        <v>435.57965473928175</v>
      </c>
      <c r="K783" s="16">
        <f>VLOOKUP($C783,'Growth rate'!$B$3:$T$93,7,FALSE)*VLOOKUP($E783,BY_COM_Demand_Drivers!$A$5:$I$100,8,FALSE)</f>
        <v>0</v>
      </c>
      <c r="L783" s="16">
        <f>VLOOKUP($C783,'Growth rate'!$B$3:$T$93,7,FALSE)*VLOOKUP($E783,BY_COM_Demand_Drivers!$A$5:$I$100,9,FALSE)</f>
        <v>0</v>
      </c>
      <c r="M783" s="49">
        <f t="shared" si="55"/>
        <v>0.6</v>
      </c>
    </row>
    <row r="784" spans="2:13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 t="shared" si="56"/>
        <v>265.52935752906615</v>
      </c>
      <c r="G784" s="16">
        <f t="shared" si="57"/>
        <v>0</v>
      </c>
      <c r="H784" s="16">
        <f t="shared" si="58"/>
        <v>0</v>
      </c>
      <c r="J784" s="16">
        <f>VLOOKUP($C784,'Growth rate'!$B$3:$T$93,7,FALSE)*VLOOKUP($E784,BY_COM_Demand_Drivers!$A$5:$I$100,7,FALSE)</f>
        <v>442.54892921511026</v>
      </c>
      <c r="K784" s="16">
        <f>VLOOKUP($C784,'Growth rate'!$B$3:$T$93,7,FALSE)*VLOOKUP($E784,BY_COM_Demand_Drivers!$A$5:$I$100,8,FALSE)</f>
        <v>0</v>
      </c>
      <c r="L784" s="16">
        <f>VLOOKUP($C784,'Growth rate'!$B$3:$T$93,7,FALSE)*VLOOKUP($E784,BY_COM_Demand_Drivers!$A$5:$I$100,9,FALSE)</f>
        <v>0</v>
      </c>
      <c r="M784" s="49">
        <f t="shared" si="55"/>
        <v>0.6</v>
      </c>
    </row>
    <row r="785" spans="2:13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 t="shared" si="56"/>
        <v>269.77782724953119</v>
      </c>
      <c r="G785" s="16">
        <f t="shared" si="57"/>
        <v>0</v>
      </c>
      <c r="H785" s="16">
        <f t="shared" si="58"/>
        <v>0</v>
      </c>
      <c r="J785" s="16">
        <f>VLOOKUP($C785,'Growth rate'!$B$3:$T$93,7,FALSE)*VLOOKUP($E785,BY_COM_Demand_Drivers!$A$5:$I$100,7,FALSE)</f>
        <v>449.62971208255203</v>
      </c>
      <c r="K785" s="16">
        <f>VLOOKUP($C785,'Growth rate'!$B$3:$T$93,7,FALSE)*VLOOKUP($E785,BY_COM_Demand_Drivers!$A$5:$I$100,8,FALSE)</f>
        <v>0</v>
      </c>
      <c r="L785" s="16">
        <f>VLOOKUP($C785,'Growth rate'!$B$3:$T$93,7,FALSE)*VLOOKUP($E785,BY_COM_Demand_Drivers!$A$5:$I$100,9,FALSE)</f>
        <v>0</v>
      </c>
      <c r="M785" s="49">
        <f t="shared" si="55"/>
        <v>0.6</v>
      </c>
    </row>
    <row r="786" spans="2:13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 t="shared" si="56"/>
        <v>274.09427248552373</v>
      </c>
      <c r="G786" s="16">
        <f t="shared" si="57"/>
        <v>0</v>
      </c>
      <c r="H786" s="16">
        <f t="shared" si="58"/>
        <v>0</v>
      </c>
      <c r="J786" s="16">
        <f>VLOOKUP($C786,'Growth rate'!$B$3:$T$93,7,FALSE)*VLOOKUP($E786,BY_COM_Demand_Drivers!$A$5:$I$100,7,FALSE)</f>
        <v>456.8237874758729</v>
      </c>
      <c r="K786" s="16">
        <f>VLOOKUP($C786,'Growth rate'!$B$3:$T$93,7,FALSE)*VLOOKUP($E786,BY_COM_Demand_Drivers!$A$5:$I$100,8,FALSE)</f>
        <v>0</v>
      </c>
      <c r="L786" s="16">
        <f>VLOOKUP($C786,'Growth rate'!$B$3:$T$93,7,FALSE)*VLOOKUP($E786,BY_COM_Demand_Drivers!$A$5:$I$100,9,FALSE)</f>
        <v>0</v>
      </c>
      <c r="M786" s="49">
        <f t="shared" si="55"/>
        <v>0.6</v>
      </c>
    </row>
    <row r="787" spans="2:13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 t="shared" si="56"/>
        <v>278.47978084529211</v>
      </c>
      <c r="G787" s="16">
        <f t="shared" si="57"/>
        <v>0</v>
      </c>
      <c r="H787" s="16">
        <f t="shared" si="58"/>
        <v>0</v>
      </c>
      <c r="J787" s="16">
        <f>VLOOKUP($C787,'Growth rate'!$B$3:$T$93,7,FALSE)*VLOOKUP($E787,BY_COM_Demand_Drivers!$A$5:$I$100,7,FALSE)</f>
        <v>464.13296807548687</v>
      </c>
      <c r="K787" s="16">
        <f>VLOOKUP($C787,'Growth rate'!$B$3:$T$93,7,FALSE)*VLOOKUP($E787,BY_COM_Demand_Drivers!$A$5:$I$100,8,FALSE)</f>
        <v>0</v>
      </c>
      <c r="L787" s="16">
        <f>VLOOKUP($C787,'Growth rate'!$B$3:$T$93,7,FALSE)*VLOOKUP($E787,BY_COM_Demand_Drivers!$A$5:$I$100,9,FALSE)</f>
        <v>0</v>
      </c>
      <c r="M787" s="49">
        <f t="shared" si="55"/>
        <v>0.6</v>
      </c>
    </row>
    <row r="788" spans="2:13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 t="shared" si="56"/>
        <v>282.93545733881683</v>
      </c>
      <c r="G788" s="16">
        <f t="shared" si="57"/>
        <v>0</v>
      </c>
      <c r="H788" s="16">
        <f t="shared" si="58"/>
        <v>0</v>
      </c>
      <c r="J788" s="16">
        <f>VLOOKUP($C788,'Growth rate'!$B$3:$T$93,7,FALSE)*VLOOKUP($E788,BY_COM_Demand_Drivers!$A$5:$I$100,7,FALSE)</f>
        <v>471.5590955646947</v>
      </c>
      <c r="K788" s="16">
        <f>VLOOKUP($C788,'Growth rate'!$B$3:$T$93,7,FALSE)*VLOOKUP($E788,BY_COM_Demand_Drivers!$A$5:$I$100,8,FALSE)</f>
        <v>0</v>
      </c>
      <c r="L788" s="16">
        <f>VLOOKUP($C788,'Growth rate'!$B$3:$T$93,7,FALSE)*VLOOKUP($E788,BY_COM_Demand_Drivers!$A$5:$I$100,9,FALSE)</f>
        <v>0</v>
      </c>
      <c r="M788" s="49">
        <f t="shared" si="55"/>
        <v>0.6</v>
      </c>
    </row>
    <row r="789" spans="2:13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 t="shared" si="56"/>
        <v>287.46242465623789</v>
      </c>
      <c r="G789" s="16">
        <f t="shared" si="57"/>
        <v>0</v>
      </c>
      <c r="H789" s="16">
        <f t="shared" si="58"/>
        <v>0</v>
      </c>
      <c r="J789" s="16">
        <f>VLOOKUP($C789,'Growth rate'!$B$3:$T$93,7,FALSE)*VLOOKUP($E789,BY_COM_Demand_Drivers!$A$5:$I$100,7,FALSE)</f>
        <v>479.10404109372979</v>
      </c>
      <c r="K789" s="16">
        <f>VLOOKUP($C789,'Growth rate'!$B$3:$T$93,7,FALSE)*VLOOKUP($E789,BY_COM_Demand_Drivers!$A$5:$I$100,8,FALSE)</f>
        <v>0</v>
      </c>
      <c r="L789" s="16">
        <f>VLOOKUP($C789,'Growth rate'!$B$3:$T$93,7,FALSE)*VLOOKUP($E789,BY_COM_Demand_Drivers!$A$5:$I$100,9,FALSE)</f>
        <v>0</v>
      </c>
      <c r="M789" s="49">
        <f t="shared" si="55"/>
        <v>0.6</v>
      </c>
    </row>
    <row r="790" spans="2:13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 t="shared" si="56"/>
        <v>292.06182345073768</v>
      </c>
      <c r="G790" s="16">
        <f t="shared" si="57"/>
        <v>0</v>
      </c>
      <c r="H790" s="16">
        <f t="shared" si="58"/>
        <v>0</v>
      </c>
      <c r="J790" s="16">
        <f>VLOOKUP($C790,'Growth rate'!$B$3:$T$93,7,FALSE)*VLOOKUP($E790,BY_COM_Demand_Drivers!$A$5:$I$100,7,FALSE)</f>
        <v>486.76970575122948</v>
      </c>
      <c r="K790" s="16">
        <f>VLOOKUP($C790,'Growth rate'!$B$3:$T$93,7,FALSE)*VLOOKUP($E790,BY_COM_Demand_Drivers!$A$5:$I$100,8,FALSE)</f>
        <v>0</v>
      </c>
      <c r="L790" s="16">
        <f>VLOOKUP($C790,'Growth rate'!$B$3:$T$93,7,FALSE)*VLOOKUP($E790,BY_COM_Demand_Drivers!$A$5:$I$100,9,FALSE)</f>
        <v>0</v>
      </c>
      <c r="M790" s="49">
        <f t="shared" si="55"/>
        <v>0.6</v>
      </c>
    </row>
    <row r="791" spans="2:13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 t="shared" si="56"/>
        <v>296.73481262594953</v>
      </c>
      <c r="G791" s="16">
        <f t="shared" si="57"/>
        <v>0</v>
      </c>
      <c r="H791" s="16">
        <f t="shared" si="58"/>
        <v>0</v>
      </c>
      <c r="J791" s="16">
        <f>VLOOKUP($C791,'Growth rate'!$B$3:$T$93,7,FALSE)*VLOOKUP($E791,BY_COM_Demand_Drivers!$A$5:$I$100,7,FALSE)</f>
        <v>494.5580210432492</v>
      </c>
      <c r="K791" s="16">
        <f>VLOOKUP($C791,'Growth rate'!$B$3:$T$93,7,FALSE)*VLOOKUP($E791,BY_COM_Demand_Drivers!$A$5:$I$100,8,FALSE)</f>
        <v>0</v>
      </c>
      <c r="L791" s="16">
        <f>VLOOKUP($C791,'Growth rate'!$B$3:$T$93,7,FALSE)*VLOOKUP($E791,BY_COM_Demand_Drivers!$A$5:$I$100,9,FALSE)</f>
        <v>0</v>
      </c>
      <c r="M791" s="49">
        <f t="shared" si="55"/>
        <v>0.6</v>
      </c>
    </row>
    <row r="792" spans="2:13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 t="shared" si="56"/>
        <v>301.48256962796466</v>
      </c>
      <c r="G792" s="16">
        <f t="shared" si="57"/>
        <v>0</v>
      </c>
      <c r="H792" s="16">
        <f t="shared" si="58"/>
        <v>0</v>
      </c>
      <c r="J792" s="16">
        <f>VLOOKUP($C792,'Growth rate'!$B$3:$T$93,7,FALSE)*VLOOKUP($E792,BY_COM_Demand_Drivers!$A$5:$I$100,7,FALSE)</f>
        <v>502.47094937994109</v>
      </c>
      <c r="K792" s="16">
        <f>VLOOKUP($C792,'Growth rate'!$B$3:$T$93,7,FALSE)*VLOOKUP($E792,BY_COM_Demand_Drivers!$A$5:$I$100,8,FALSE)</f>
        <v>0</v>
      </c>
      <c r="L792" s="16">
        <f>VLOOKUP($C792,'Growth rate'!$B$3:$T$93,7,FALSE)*VLOOKUP($E792,BY_COM_Demand_Drivers!$A$5:$I$100,9,FALSE)</f>
        <v>0</v>
      </c>
      <c r="M792" s="49">
        <f t="shared" si="55"/>
        <v>0.6</v>
      </c>
    </row>
    <row r="793" spans="2:13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 t="shared" si="56"/>
        <v>306.30629074201215</v>
      </c>
      <c r="G793" s="16">
        <f t="shared" si="57"/>
        <v>0</v>
      </c>
      <c r="H793" s="16">
        <f t="shared" si="58"/>
        <v>0</v>
      </c>
      <c r="J793" s="16">
        <f>VLOOKUP($C793,'Growth rate'!$B$3:$T$93,7,FALSE)*VLOOKUP($E793,BY_COM_Demand_Drivers!$A$5:$I$100,7,FALSE)</f>
        <v>510.51048457002025</v>
      </c>
      <c r="K793" s="16">
        <f>VLOOKUP($C793,'Growth rate'!$B$3:$T$93,7,FALSE)*VLOOKUP($E793,BY_COM_Demand_Drivers!$A$5:$I$100,8,FALSE)</f>
        <v>0</v>
      </c>
      <c r="L793" s="16">
        <f>VLOOKUP($C793,'Growth rate'!$B$3:$T$93,7,FALSE)*VLOOKUP($E793,BY_COM_Demand_Drivers!$A$5:$I$100,9,FALSE)</f>
        <v>0</v>
      </c>
      <c r="M793" s="49">
        <f t="shared" si="55"/>
        <v>0.6</v>
      </c>
    </row>
    <row r="794" spans="2:13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 t="shared" si="56"/>
        <v>311.20719139388433</v>
      </c>
      <c r="G794" s="16">
        <f t="shared" si="57"/>
        <v>0</v>
      </c>
      <c r="H794" s="16">
        <f t="shared" si="58"/>
        <v>0</v>
      </c>
      <c r="J794" s="16">
        <f>VLOOKUP($C794,'Growth rate'!$B$3:$T$93,7,FALSE)*VLOOKUP($E794,BY_COM_Demand_Drivers!$A$5:$I$100,7,FALSE)</f>
        <v>518.67865232314057</v>
      </c>
      <c r="K794" s="16">
        <f>VLOOKUP($C794,'Growth rate'!$B$3:$T$93,7,FALSE)*VLOOKUP($E794,BY_COM_Demand_Drivers!$A$5:$I$100,8,FALSE)</f>
        <v>0</v>
      </c>
      <c r="L794" s="16">
        <f>VLOOKUP($C794,'Growth rate'!$B$3:$T$93,7,FALSE)*VLOOKUP($E794,BY_COM_Demand_Drivers!$A$5:$I$100,9,FALSE)</f>
        <v>0</v>
      </c>
      <c r="M794" s="49">
        <f t="shared" si="55"/>
        <v>0.6</v>
      </c>
    </row>
    <row r="795" spans="2:13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 t="shared" si="56"/>
        <v>316.18650645618641</v>
      </c>
      <c r="G795" s="16">
        <f t="shared" si="57"/>
        <v>0</v>
      </c>
      <c r="H795" s="16">
        <f t="shared" si="58"/>
        <v>0</v>
      </c>
      <c r="J795" s="16">
        <f>VLOOKUP($C795,'Growth rate'!$B$3:$T$93,7,FALSE)*VLOOKUP($E795,BY_COM_Demand_Drivers!$A$5:$I$100,7,FALSE)</f>
        <v>526.97751076031068</v>
      </c>
      <c r="K795" s="16">
        <f>VLOOKUP($C795,'Growth rate'!$B$3:$T$93,7,FALSE)*VLOOKUP($E795,BY_COM_Demand_Drivers!$A$5:$I$100,8,FALSE)</f>
        <v>0</v>
      </c>
      <c r="L795" s="16">
        <f>VLOOKUP($C795,'Growth rate'!$B$3:$T$93,7,FALSE)*VLOOKUP($E795,BY_COM_Demand_Drivers!$A$5:$I$100,9,FALSE)</f>
        <v>0</v>
      </c>
      <c r="M795" s="49">
        <f t="shared" si="55"/>
        <v>0.6</v>
      </c>
    </row>
    <row r="796" spans="2:13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 t="shared" si="56"/>
        <v>321.24549055948546</v>
      </c>
      <c r="G796" s="16">
        <f t="shared" si="57"/>
        <v>0</v>
      </c>
      <c r="H796" s="16">
        <f t="shared" si="58"/>
        <v>0</v>
      </c>
      <c r="J796" s="16">
        <f>VLOOKUP($C796,'Growth rate'!$B$3:$T$93,7,FALSE)*VLOOKUP($E796,BY_COM_Demand_Drivers!$A$5:$I$100,7,FALSE)</f>
        <v>535.40915093247577</v>
      </c>
      <c r="K796" s="16">
        <f>VLOOKUP($C796,'Growth rate'!$B$3:$T$93,7,FALSE)*VLOOKUP($E796,BY_COM_Demand_Drivers!$A$5:$I$100,8,FALSE)</f>
        <v>0</v>
      </c>
      <c r="L796" s="16">
        <f>VLOOKUP($C796,'Growth rate'!$B$3:$T$93,7,FALSE)*VLOOKUP($E796,BY_COM_Demand_Drivers!$A$5:$I$100,9,FALSE)</f>
        <v>0</v>
      </c>
      <c r="M796" s="49">
        <f t="shared" si="55"/>
        <v>0.6</v>
      </c>
    </row>
    <row r="797" spans="2:13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 t="shared" si="56"/>
        <v>326.3854184084372</v>
      </c>
      <c r="G797" s="16">
        <f t="shared" si="57"/>
        <v>0</v>
      </c>
      <c r="H797" s="16">
        <f t="shared" si="58"/>
        <v>0</v>
      </c>
      <c r="J797" s="16">
        <f>VLOOKUP($C797,'Growth rate'!$B$3:$T$93,7,FALSE)*VLOOKUP($E797,BY_COM_Demand_Drivers!$A$5:$I$100,7,FALSE)</f>
        <v>543.97569734739534</v>
      </c>
      <c r="K797" s="16">
        <f>VLOOKUP($C797,'Growth rate'!$B$3:$T$93,7,FALSE)*VLOOKUP($E797,BY_COM_Demand_Drivers!$A$5:$I$100,8,FALSE)</f>
        <v>0</v>
      </c>
      <c r="L797" s="16">
        <f>VLOOKUP($C797,'Growth rate'!$B$3:$T$93,7,FALSE)*VLOOKUP($E797,BY_COM_Demand_Drivers!$A$5:$I$100,9,FALSE)</f>
        <v>0</v>
      </c>
      <c r="M797" s="49">
        <f t="shared" si="55"/>
        <v>0.6</v>
      </c>
    </row>
    <row r="798" spans="2:13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 t="shared" si="56"/>
        <v>331.60758510297211</v>
      </c>
      <c r="G798" s="16">
        <f t="shared" si="57"/>
        <v>0</v>
      </c>
      <c r="H798" s="16">
        <f t="shared" si="58"/>
        <v>0</v>
      </c>
      <c r="J798" s="16">
        <f>VLOOKUP($C798,'Growth rate'!$B$3:$T$93,7,FALSE)*VLOOKUP($E798,BY_COM_Demand_Drivers!$A$5:$I$100,7,FALSE)</f>
        <v>552.6793085049535</v>
      </c>
      <c r="K798" s="16">
        <f>VLOOKUP($C798,'Growth rate'!$B$3:$T$93,7,FALSE)*VLOOKUP($E798,BY_COM_Demand_Drivers!$A$5:$I$100,8,FALSE)</f>
        <v>0</v>
      </c>
      <c r="L798" s="16">
        <f>VLOOKUP($C798,'Growth rate'!$B$3:$T$93,7,FALSE)*VLOOKUP($E798,BY_COM_Demand_Drivers!$A$5:$I$100,9,FALSE)</f>
        <v>0</v>
      </c>
      <c r="M798" s="49">
        <f t="shared" si="55"/>
        <v>0.6</v>
      </c>
    </row>
    <row r="799" spans="2:13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 t="shared" si="56"/>
        <v>336.91330646461972</v>
      </c>
      <c r="G799" s="16">
        <f t="shared" si="57"/>
        <v>0</v>
      </c>
      <c r="H799" s="16">
        <f t="shared" si="58"/>
        <v>0</v>
      </c>
      <c r="J799" s="16">
        <f>VLOOKUP($C799,'Growth rate'!$B$3:$T$93,7,FALSE)*VLOOKUP($E799,BY_COM_Demand_Drivers!$A$5:$I$100,7,FALSE)</f>
        <v>561.52217744103291</v>
      </c>
      <c r="K799" s="16">
        <f>VLOOKUP($C799,'Growth rate'!$B$3:$T$93,7,FALSE)*VLOOKUP($E799,BY_COM_Demand_Drivers!$A$5:$I$100,8,FALSE)</f>
        <v>0</v>
      </c>
      <c r="L799" s="16">
        <f>VLOOKUP($C799,'Growth rate'!$B$3:$T$93,7,FALSE)*VLOOKUP($E799,BY_COM_Demand_Drivers!$A$5:$I$100,9,FALSE)</f>
        <v>0</v>
      </c>
      <c r="M799" s="49">
        <f t="shared" si="55"/>
        <v>0.6</v>
      </c>
    </row>
    <row r="800" spans="2:13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 t="shared" si="56"/>
        <v>342.30391936805353</v>
      </c>
      <c r="G800" s="16">
        <f t="shared" si="57"/>
        <v>0</v>
      </c>
      <c r="H800" s="16">
        <f t="shared" si="58"/>
        <v>0</v>
      </c>
      <c r="J800" s="16">
        <f>VLOOKUP($C800,'Growth rate'!$B$3:$T$93,7,FALSE)*VLOOKUP($E800,BY_COM_Demand_Drivers!$A$5:$I$100,7,FALSE)</f>
        <v>570.50653228008923</v>
      </c>
      <c r="K800" s="16">
        <f>VLOOKUP($C800,'Growth rate'!$B$3:$T$93,7,FALSE)*VLOOKUP($E800,BY_COM_Demand_Drivers!$A$5:$I$100,8,FALSE)</f>
        <v>0</v>
      </c>
      <c r="L800" s="16">
        <f>VLOOKUP($C800,'Growth rate'!$B$3:$T$93,7,FALSE)*VLOOKUP($E800,BY_COM_Demand_Drivers!$A$5:$I$100,9,FALSE)</f>
        <v>0</v>
      </c>
      <c r="M800" s="49">
        <f t="shared" si="55"/>
        <v>0.6</v>
      </c>
    </row>
    <row r="801" spans="2:13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 t="shared" si="56"/>
        <v>347.78078207794249</v>
      </c>
      <c r="G801" s="16">
        <f t="shared" si="57"/>
        <v>0</v>
      </c>
      <c r="H801" s="16">
        <f t="shared" si="58"/>
        <v>0</v>
      </c>
      <c r="J801" s="16">
        <f>VLOOKUP($C801,'Growth rate'!$B$3:$T$93,7,FALSE)*VLOOKUP($E801,BY_COM_Demand_Drivers!$A$5:$I$100,7,FALSE)</f>
        <v>579.63463679657082</v>
      </c>
      <c r="K801" s="16">
        <f>VLOOKUP($C801,'Growth rate'!$B$3:$T$93,7,FALSE)*VLOOKUP($E801,BY_COM_Demand_Drivers!$A$5:$I$100,8,FALSE)</f>
        <v>0</v>
      </c>
      <c r="L801" s="16">
        <f>VLOOKUP($C801,'Growth rate'!$B$3:$T$93,7,FALSE)*VLOOKUP($E801,BY_COM_Demand_Drivers!$A$5:$I$100,9,FALSE)</f>
        <v>0</v>
      </c>
      <c r="M801" s="49">
        <f t="shared" si="55"/>
        <v>0.6</v>
      </c>
    </row>
    <row r="802" spans="2:13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 t="shared" si="56"/>
        <v>353.34527459118959</v>
      </c>
      <c r="G802" s="16">
        <f t="shared" si="57"/>
        <v>0</v>
      </c>
      <c r="H802" s="16">
        <f t="shared" si="58"/>
        <v>0</v>
      </c>
      <c r="J802" s="16">
        <f>VLOOKUP($C802,'Growth rate'!$B$3:$T$93,7,FALSE)*VLOOKUP($E802,BY_COM_Demand_Drivers!$A$5:$I$100,7,FALSE)</f>
        <v>588.90879098531605</v>
      </c>
      <c r="K802" s="16">
        <f>VLOOKUP($C802,'Growth rate'!$B$3:$T$93,7,FALSE)*VLOOKUP($E802,BY_COM_Demand_Drivers!$A$5:$I$100,8,FALSE)</f>
        <v>0</v>
      </c>
      <c r="L802" s="16">
        <f>VLOOKUP($C802,'Growth rate'!$B$3:$T$93,7,FALSE)*VLOOKUP($E802,BY_COM_Demand_Drivers!$A$5:$I$100,9,FALSE)</f>
        <v>0</v>
      </c>
      <c r="M802" s="49">
        <f t="shared" si="55"/>
        <v>0.6</v>
      </c>
    </row>
    <row r="803" spans="2:13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 t="shared" si="56"/>
        <v>358.99879898464866</v>
      </c>
      <c r="G803" s="16">
        <f t="shared" si="57"/>
        <v>0</v>
      </c>
      <c r="H803" s="16">
        <f t="shared" si="58"/>
        <v>0</v>
      </c>
      <c r="J803" s="16">
        <f>VLOOKUP($C803,'Growth rate'!$B$3:$T$93,7,FALSE)*VLOOKUP($E803,BY_COM_Demand_Drivers!$A$5:$I$100,7,FALSE)</f>
        <v>598.33133164108108</v>
      </c>
      <c r="K803" s="16">
        <f>VLOOKUP($C803,'Growth rate'!$B$3:$T$93,7,FALSE)*VLOOKUP($E803,BY_COM_Demand_Drivers!$A$5:$I$100,8,FALSE)</f>
        <v>0</v>
      </c>
      <c r="L803" s="16">
        <f>VLOOKUP($C803,'Growth rate'!$B$3:$T$93,7,FALSE)*VLOOKUP($E803,BY_COM_Demand_Drivers!$A$5:$I$100,9,FALSE)</f>
        <v>0</v>
      </c>
      <c r="M803" s="49">
        <f t="shared" si="55"/>
        <v>0.6</v>
      </c>
    </row>
    <row r="804" spans="2:13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 t="shared" si="56"/>
        <v>364.74277976840307</v>
      </c>
      <c r="G804" s="16">
        <f t="shared" si="57"/>
        <v>0</v>
      </c>
      <c r="H804" s="16">
        <f t="shared" si="58"/>
        <v>0</v>
      </c>
      <c r="J804" s="16">
        <f>VLOOKUP($C804,'Growth rate'!$B$3:$T$93,7,FALSE)*VLOOKUP($E804,BY_COM_Demand_Drivers!$A$5:$I$100,7,FALSE)</f>
        <v>607.90463294733843</v>
      </c>
      <c r="K804" s="16">
        <f>VLOOKUP($C804,'Growth rate'!$B$3:$T$93,7,FALSE)*VLOOKUP($E804,BY_COM_Demand_Drivers!$A$5:$I$100,8,FALSE)</f>
        <v>0</v>
      </c>
      <c r="L804" s="16">
        <f>VLOOKUP($C804,'Growth rate'!$B$3:$T$93,7,FALSE)*VLOOKUP($E804,BY_COM_Demand_Drivers!$A$5:$I$100,9,FALSE)</f>
        <v>0</v>
      </c>
      <c r="M804" s="49">
        <f t="shared" si="55"/>
        <v>0.6</v>
      </c>
    </row>
    <row r="805" spans="2:13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 t="shared" si="56"/>
        <v>370.57866424469756</v>
      </c>
      <c r="G805" s="16">
        <f t="shared" si="57"/>
        <v>0</v>
      </c>
      <c r="H805" s="16">
        <f t="shared" si="58"/>
        <v>0</v>
      </c>
      <c r="J805" s="16">
        <f>VLOOKUP($C805,'Growth rate'!$B$3:$T$93,7,FALSE)*VLOOKUP($E805,BY_COM_Demand_Drivers!$A$5:$I$100,7,FALSE)</f>
        <v>617.63110707449596</v>
      </c>
      <c r="K805" s="16">
        <f>VLOOKUP($C805,'Growth rate'!$B$3:$T$93,7,FALSE)*VLOOKUP($E805,BY_COM_Demand_Drivers!$A$5:$I$100,8,FALSE)</f>
        <v>0</v>
      </c>
      <c r="L805" s="16">
        <f>VLOOKUP($C805,'Growth rate'!$B$3:$T$93,7,FALSE)*VLOOKUP($E805,BY_COM_Demand_Drivers!$A$5:$I$100,9,FALSE)</f>
        <v>0</v>
      </c>
      <c r="M805" s="49">
        <f t="shared" si="55"/>
        <v>0.6</v>
      </c>
    </row>
    <row r="806" spans="2:13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 t="shared" si="56"/>
        <v>376.50792287261265</v>
      </c>
      <c r="G806" s="16">
        <f t="shared" si="57"/>
        <v>0</v>
      </c>
      <c r="H806" s="16">
        <f t="shared" si="58"/>
        <v>0</v>
      </c>
      <c r="J806" s="16">
        <f>VLOOKUP($C806,'Growth rate'!$B$3:$T$93,7,FALSE)*VLOOKUP($E806,BY_COM_Demand_Drivers!$A$5:$I$100,7,FALSE)</f>
        <v>627.51320478768776</v>
      </c>
      <c r="K806" s="16">
        <f>VLOOKUP($C806,'Growth rate'!$B$3:$T$93,7,FALSE)*VLOOKUP($E806,BY_COM_Demand_Drivers!$A$5:$I$100,8,FALSE)</f>
        <v>0</v>
      </c>
      <c r="L806" s="16">
        <f>VLOOKUP($C806,'Growth rate'!$B$3:$T$93,7,FALSE)*VLOOKUP($E806,BY_COM_Demand_Drivers!$A$5:$I$100,9,FALSE)</f>
        <v>0</v>
      </c>
      <c r="M806" s="49">
        <f t="shared" si="55"/>
        <v>0.6</v>
      </c>
    </row>
    <row r="807" spans="2:13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 t="shared" si="56"/>
        <v>382.53204963857451</v>
      </c>
      <c r="G807" s="16">
        <f t="shared" si="57"/>
        <v>0</v>
      </c>
      <c r="H807" s="16">
        <f t="shared" si="58"/>
        <v>0</v>
      </c>
      <c r="J807" s="16">
        <f>VLOOKUP($C807,'Growth rate'!$B$3:$T$93,7,FALSE)*VLOOKUP($E807,BY_COM_Demand_Drivers!$A$5:$I$100,7,FALSE)</f>
        <v>637.5534160642909</v>
      </c>
      <c r="K807" s="16">
        <f>VLOOKUP($C807,'Growth rate'!$B$3:$T$93,7,FALSE)*VLOOKUP($E807,BY_COM_Demand_Drivers!$A$5:$I$100,8,FALSE)</f>
        <v>0</v>
      </c>
      <c r="L807" s="16">
        <f>VLOOKUP($C807,'Growth rate'!$B$3:$T$93,7,FALSE)*VLOOKUP($E807,BY_COM_Demand_Drivers!$A$5:$I$100,9,FALSE)</f>
        <v>0</v>
      </c>
      <c r="M807" s="49">
        <f t="shared" si="55"/>
        <v>0.6</v>
      </c>
    </row>
    <row r="808" spans="2:13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 t="shared" si="56"/>
        <v>388.65256243279168</v>
      </c>
      <c r="G808" s="16">
        <f t="shared" si="57"/>
        <v>0</v>
      </c>
      <c r="H808" s="16">
        <f t="shared" si="58"/>
        <v>0</v>
      </c>
      <c r="J808" s="16">
        <f>VLOOKUP($C808,'Growth rate'!$B$3:$T$93,7,FALSE)*VLOOKUP($E808,BY_COM_Demand_Drivers!$A$5:$I$100,7,FALSE)</f>
        <v>647.75427072131947</v>
      </c>
      <c r="K808" s="16">
        <f>VLOOKUP($C808,'Growth rate'!$B$3:$T$93,7,FALSE)*VLOOKUP($E808,BY_COM_Demand_Drivers!$A$5:$I$100,8,FALSE)</f>
        <v>0</v>
      </c>
      <c r="L808" s="16">
        <f>VLOOKUP($C808,'Growth rate'!$B$3:$T$93,7,FALSE)*VLOOKUP($E808,BY_COM_Demand_Drivers!$A$5:$I$100,9,FALSE)</f>
        <v>0</v>
      </c>
      <c r="M808" s="49">
        <f t="shared" si="55"/>
        <v>0.6</v>
      </c>
    </row>
    <row r="809" spans="2:13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 t="shared" si="56"/>
        <v>394.87100343171636</v>
      </c>
      <c r="G809" s="16">
        <f t="shared" si="57"/>
        <v>0</v>
      </c>
      <c r="H809" s="16">
        <f t="shared" si="58"/>
        <v>0</v>
      </c>
      <c r="J809" s="16">
        <f>VLOOKUP($C809,'Growth rate'!$B$3:$T$93,7,FALSE)*VLOOKUP($E809,BY_COM_Demand_Drivers!$A$5:$I$100,7,FALSE)</f>
        <v>658.11833905286062</v>
      </c>
      <c r="K809" s="16">
        <f>VLOOKUP($C809,'Growth rate'!$B$3:$T$93,7,FALSE)*VLOOKUP($E809,BY_COM_Demand_Drivers!$A$5:$I$100,8,FALSE)</f>
        <v>0</v>
      </c>
      <c r="L809" s="16">
        <f>VLOOKUP($C809,'Growth rate'!$B$3:$T$93,7,FALSE)*VLOOKUP($E809,BY_COM_Demand_Drivers!$A$5:$I$100,9,FALSE)</f>
        <v>0</v>
      </c>
      <c r="M809" s="49">
        <f t="shared" si="55"/>
        <v>0.6</v>
      </c>
    </row>
    <row r="810" spans="2:13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 t="shared" si="56"/>
        <v>401.18893948662384</v>
      </c>
      <c r="G810" s="16">
        <f t="shared" si="57"/>
        <v>0</v>
      </c>
      <c r="H810" s="16">
        <f t="shared" si="58"/>
        <v>0</v>
      </c>
      <c r="J810" s="16">
        <f>VLOOKUP($C810,'Growth rate'!$B$3:$T$93,7,FALSE)*VLOOKUP($E810,BY_COM_Demand_Drivers!$A$5:$I$100,7,FALSE)</f>
        <v>668.64823247770642</v>
      </c>
      <c r="K810" s="16">
        <f>VLOOKUP($C810,'Growth rate'!$B$3:$T$93,7,FALSE)*VLOOKUP($E810,BY_COM_Demand_Drivers!$A$5:$I$100,8,FALSE)</f>
        <v>0</v>
      </c>
      <c r="L810" s="16">
        <f>VLOOKUP($C810,'Growth rate'!$B$3:$T$93,7,FALSE)*VLOOKUP($E810,BY_COM_Demand_Drivers!$A$5:$I$100,9,FALSE)</f>
        <v>0</v>
      </c>
      <c r="M810" s="49">
        <f t="shared" si="55"/>
        <v>0.6</v>
      </c>
    </row>
    <row r="811" spans="2:13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 t="shared" si="56"/>
        <v>407.60796251840992</v>
      </c>
      <c r="G811" s="16">
        <f t="shared" si="57"/>
        <v>0</v>
      </c>
      <c r="H811" s="16">
        <f t="shared" si="58"/>
        <v>0</v>
      </c>
      <c r="J811" s="16">
        <f>VLOOKUP($C811,'Growth rate'!$B$3:$T$93,7,FALSE)*VLOOKUP($E811,BY_COM_Demand_Drivers!$A$5:$I$100,7,FALSE)</f>
        <v>679.34660419734985</v>
      </c>
      <c r="K811" s="16">
        <f>VLOOKUP($C811,'Growth rate'!$B$3:$T$93,7,FALSE)*VLOOKUP($E811,BY_COM_Demand_Drivers!$A$5:$I$100,8,FALSE)</f>
        <v>0</v>
      </c>
      <c r="L811" s="16">
        <f>VLOOKUP($C811,'Growth rate'!$B$3:$T$93,7,FALSE)*VLOOKUP($E811,BY_COM_Demand_Drivers!$A$5:$I$100,9,FALSE)</f>
        <v>0</v>
      </c>
      <c r="M811" s="49">
        <f t="shared" si="55"/>
        <v>0.6</v>
      </c>
    </row>
    <row r="812" spans="2:13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 t="shared" si="56"/>
        <v>414.1296899187044</v>
      </c>
      <c r="G812" s="16">
        <f t="shared" si="57"/>
        <v>0</v>
      </c>
      <c r="H812" s="16">
        <f t="shared" si="58"/>
        <v>0</v>
      </c>
      <c r="J812" s="16">
        <f>VLOOKUP($C812,'Growth rate'!$B$3:$T$93,7,FALSE)*VLOOKUP($E812,BY_COM_Demand_Drivers!$A$5:$I$100,7,FALSE)</f>
        <v>690.21614986450732</v>
      </c>
      <c r="K812" s="16">
        <f>VLOOKUP($C812,'Growth rate'!$B$3:$T$93,7,FALSE)*VLOOKUP($E812,BY_COM_Demand_Drivers!$A$5:$I$100,8,FALSE)</f>
        <v>0</v>
      </c>
      <c r="L812" s="16">
        <f>VLOOKUP($C812,'Growth rate'!$B$3:$T$93,7,FALSE)*VLOOKUP($E812,BY_COM_Demand_Drivers!$A$5:$I$100,9,FALSE)</f>
        <v>0</v>
      </c>
      <c r="M812" s="49">
        <f t="shared" si="55"/>
        <v>0.6</v>
      </c>
    </row>
    <row r="813" spans="2:13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 t="shared" si="56"/>
        <v>420.75576495740376</v>
      </c>
      <c r="G813" s="16">
        <f t="shared" si="57"/>
        <v>0</v>
      </c>
      <c r="H813" s="16">
        <f t="shared" si="58"/>
        <v>0</v>
      </c>
      <c r="J813" s="16">
        <f>VLOOKUP($C813,'Growth rate'!$B$3:$T$93,7,FALSE)*VLOOKUP($E813,BY_COM_Demand_Drivers!$A$5:$I$100,7,FALSE)</f>
        <v>701.25960826233961</v>
      </c>
      <c r="K813" s="16">
        <f>VLOOKUP($C813,'Growth rate'!$B$3:$T$93,7,FALSE)*VLOOKUP($E813,BY_COM_Demand_Drivers!$A$5:$I$100,8,FALSE)</f>
        <v>0</v>
      </c>
      <c r="L813" s="16">
        <f>VLOOKUP($C813,'Growth rate'!$B$3:$T$93,7,FALSE)*VLOOKUP($E813,BY_COM_Demand_Drivers!$A$5:$I$100,9,FALSE)</f>
        <v>0</v>
      </c>
      <c r="M813" s="49">
        <f t="shared" ref="M813:M829" si="59">M731</f>
        <v>0.6</v>
      </c>
    </row>
    <row r="814" spans="2:13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 t="shared" si="56"/>
        <v>427.48785719672213</v>
      </c>
      <c r="G814" s="16">
        <f t="shared" si="57"/>
        <v>0</v>
      </c>
      <c r="H814" s="16">
        <f t="shared" si="58"/>
        <v>0</v>
      </c>
      <c r="J814" s="16">
        <f>VLOOKUP($C814,'Growth rate'!$B$3:$T$93,7,FALSE)*VLOOKUP($E814,BY_COM_Demand_Drivers!$A$5:$I$100,7,FALSE)</f>
        <v>712.47976199453694</v>
      </c>
      <c r="K814" s="16">
        <f>VLOOKUP($C814,'Growth rate'!$B$3:$T$93,7,FALSE)*VLOOKUP($E814,BY_COM_Demand_Drivers!$A$5:$I$100,8,FALSE)</f>
        <v>0</v>
      </c>
      <c r="L814" s="16">
        <f>VLOOKUP($C814,'Growth rate'!$B$3:$T$93,7,FALSE)*VLOOKUP($E814,BY_COM_Demand_Drivers!$A$5:$I$100,9,FALSE)</f>
        <v>0</v>
      </c>
      <c r="M814" s="49">
        <f t="shared" si="59"/>
        <v>0.6</v>
      </c>
    </row>
    <row r="815" spans="2:13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 t="shared" si="56"/>
        <v>434.32766291186977</v>
      </c>
      <c r="G815" s="16">
        <f t="shared" si="57"/>
        <v>0</v>
      </c>
      <c r="H815" s="16">
        <f t="shared" si="58"/>
        <v>0</v>
      </c>
      <c r="J815" s="16">
        <f>VLOOKUP($C815,'Growth rate'!$B$3:$T$93,7,FALSE)*VLOOKUP($E815,BY_COM_Demand_Drivers!$A$5:$I$100,7,FALSE)</f>
        <v>723.87943818644965</v>
      </c>
      <c r="K815" s="16">
        <f>VLOOKUP($C815,'Growth rate'!$B$3:$T$93,7,FALSE)*VLOOKUP($E815,BY_COM_Demand_Drivers!$A$5:$I$100,8,FALSE)</f>
        <v>0</v>
      </c>
      <c r="L815" s="16">
        <f>VLOOKUP($C815,'Growth rate'!$B$3:$T$93,7,FALSE)*VLOOKUP($E815,BY_COM_Demand_Drivers!$A$5:$I$100,9,FALSE)</f>
        <v>0</v>
      </c>
      <c r="M815" s="49">
        <f t="shared" si="59"/>
        <v>0.6</v>
      </c>
    </row>
    <row r="816" spans="2:13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 t="shared" si="56"/>
        <v>441.27690551845973</v>
      </c>
      <c r="G816" s="16">
        <f t="shared" si="57"/>
        <v>0</v>
      </c>
      <c r="H816" s="16">
        <f t="shared" si="58"/>
        <v>0</v>
      </c>
      <c r="J816" s="16">
        <f>VLOOKUP($C816,'Growth rate'!$B$3:$T$93,7,FALSE)*VLOOKUP($E816,BY_COM_Demand_Drivers!$A$5:$I$100,7,FALSE)</f>
        <v>735.46150919743286</v>
      </c>
      <c r="K816" s="16">
        <f>VLOOKUP($C816,'Growth rate'!$B$3:$T$93,7,FALSE)*VLOOKUP($E816,BY_COM_Demand_Drivers!$A$5:$I$100,8,FALSE)</f>
        <v>0</v>
      </c>
      <c r="L816" s="16">
        <f>VLOOKUP($C816,'Growth rate'!$B$3:$T$93,7,FALSE)*VLOOKUP($E816,BY_COM_Demand_Drivers!$A$5:$I$100,9,FALSE)</f>
        <v>0</v>
      </c>
      <c r="M816" s="49">
        <f t="shared" si="59"/>
        <v>0.6</v>
      </c>
    </row>
    <row r="817" spans="2:13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 t="shared" si="56"/>
        <v>448.33733600675509</v>
      </c>
      <c r="G817" s="16">
        <f t="shared" si="57"/>
        <v>0</v>
      </c>
      <c r="H817" s="16">
        <f t="shared" si="58"/>
        <v>0</v>
      </c>
      <c r="J817" s="16">
        <f>VLOOKUP($C817,'Growth rate'!$B$3:$T$93,7,FALSE)*VLOOKUP($E817,BY_COM_Demand_Drivers!$A$5:$I$100,7,FALSE)</f>
        <v>747.22889334459182</v>
      </c>
      <c r="K817" s="16">
        <f>VLOOKUP($C817,'Growth rate'!$B$3:$T$93,7,FALSE)*VLOOKUP($E817,BY_COM_Demand_Drivers!$A$5:$I$100,8,FALSE)</f>
        <v>0</v>
      </c>
      <c r="L817" s="16">
        <f>VLOOKUP($C817,'Growth rate'!$B$3:$T$93,7,FALSE)*VLOOKUP($E817,BY_COM_Demand_Drivers!$A$5:$I$100,9,FALSE)</f>
        <v>0</v>
      </c>
      <c r="M817" s="49">
        <f t="shared" si="59"/>
        <v>0.6</v>
      </c>
    </row>
    <row r="818" spans="2:13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 t="shared" si="56"/>
        <v>455.51073338286318</v>
      </c>
      <c r="G818" s="16">
        <f t="shared" si="57"/>
        <v>0</v>
      </c>
      <c r="H818" s="16">
        <f t="shared" si="58"/>
        <v>0</v>
      </c>
      <c r="J818" s="16">
        <f>VLOOKUP($C818,'Growth rate'!$B$3:$T$93,7,FALSE)*VLOOKUP($E818,BY_COM_Demand_Drivers!$A$5:$I$100,7,FALSE)</f>
        <v>759.18455563810528</v>
      </c>
      <c r="K818" s="16">
        <f>VLOOKUP($C818,'Growth rate'!$B$3:$T$93,7,FALSE)*VLOOKUP($E818,BY_COM_Demand_Drivers!$A$5:$I$100,8,FALSE)</f>
        <v>0</v>
      </c>
      <c r="L818" s="16">
        <f>VLOOKUP($C818,'Growth rate'!$B$3:$T$93,7,FALSE)*VLOOKUP($E818,BY_COM_Demand_Drivers!$A$5:$I$100,9,FALSE)</f>
        <v>0</v>
      </c>
      <c r="M818" s="49">
        <f t="shared" si="59"/>
        <v>0.6</v>
      </c>
    </row>
    <row r="819" spans="2:13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 t="shared" si="56"/>
        <v>462.79890511698903</v>
      </c>
      <c r="G819" s="16">
        <f t="shared" si="57"/>
        <v>0</v>
      </c>
      <c r="H819" s="16">
        <f t="shared" si="58"/>
        <v>0</v>
      </c>
      <c r="J819" s="16">
        <f>VLOOKUP($C819,'Growth rate'!$B$3:$T$93,7,FALSE)*VLOOKUP($E819,BY_COM_Demand_Drivers!$A$5:$I$100,7,FALSE)</f>
        <v>771.33150852831511</v>
      </c>
      <c r="K819" s="16">
        <f>VLOOKUP($C819,'Growth rate'!$B$3:$T$93,7,FALSE)*VLOOKUP($E819,BY_COM_Demand_Drivers!$A$5:$I$100,8,FALSE)</f>
        <v>0</v>
      </c>
      <c r="L819" s="16">
        <f>VLOOKUP($C819,'Growth rate'!$B$3:$T$93,7,FALSE)*VLOOKUP($E819,BY_COM_Demand_Drivers!$A$5:$I$100,9,FALSE)</f>
        <v>0</v>
      </c>
      <c r="M819" s="49">
        <f t="shared" si="59"/>
        <v>0.6</v>
      </c>
    </row>
    <row r="820" spans="2:13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 t="shared" si="56"/>
        <v>470.20368759886082</v>
      </c>
      <c r="G820" s="16">
        <f t="shared" si="57"/>
        <v>0</v>
      </c>
      <c r="H820" s="16">
        <f t="shared" si="58"/>
        <v>0</v>
      </c>
      <c r="J820" s="16">
        <f>VLOOKUP($C820,'Growth rate'!$B$3:$T$93,7,FALSE)*VLOOKUP($E820,BY_COM_Demand_Drivers!$A$5:$I$100,7,FALSE)</f>
        <v>783.67281266476812</v>
      </c>
      <c r="K820" s="16">
        <f>VLOOKUP($C820,'Growth rate'!$B$3:$T$93,7,FALSE)*VLOOKUP($E820,BY_COM_Demand_Drivers!$A$5:$I$100,8,FALSE)</f>
        <v>0</v>
      </c>
      <c r="L820" s="16">
        <f>VLOOKUP($C820,'Growth rate'!$B$3:$T$93,7,FALSE)*VLOOKUP($E820,BY_COM_Demand_Drivers!$A$5:$I$100,9,FALSE)</f>
        <v>0</v>
      </c>
      <c r="M820" s="49">
        <f t="shared" si="59"/>
        <v>0.6</v>
      </c>
    </row>
    <row r="821" spans="2:13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 t="shared" si="56"/>
        <v>477.72694660044255</v>
      </c>
      <c r="G821" s="16">
        <f t="shared" si="57"/>
        <v>0</v>
      </c>
      <c r="H821" s="16">
        <f t="shared" si="58"/>
        <v>0</v>
      </c>
      <c r="J821" s="16">
        <f>VLOOKUP($C821,'Growth rate'!$B$3:$T$93,7,FALSE)*VLOOKUP($E821,BY_COM_Demand_Drivers!$A$5:$I$100,7,FALSE)</f>
        <v>796.2115776674043</v>
      </c>
      <c r="K821" s="16">
        <f>VLOOKUP($C821,'Growth rate'!$B$3:$T$93,7,FALSE)*VLOOKUP($E821,BY_COM_Demand_Drivers!$A$5:$I$100,8,FALSE)</f>
        <v>0</v>
      </c>
      <c r="L821" s="16">
        <f>VLOOKUP($C821,'Growth rate'!$B$3:$T$93,7,FALSE)*VLOOKUP($E821,BY_COM_Demand_Drivers!$A$5:$I$100,9,FALSE)</f>
        <v>0</v>
      </c>
      <c r="M821" s="49">
        <f t="shared" si="59"/>
        <v>0.6</v>
      </c>
    </row>
    <row r="822" spans="2:13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 t="shared" si="56"/>
        <v>485.37057774604972</v>
      </c>
      <c r="G822" s="16">
        <f t="shared" si="57"/>
        <v>0</v>
      </c>
      <c r="H822" s="16">
        <f t="shared" si="58"/>
        <v>0</v>
      </c>
      <c r="J822" s="16">
        <f>VLOOKUP($C822,'Growth rate'!$B$3:$T$93,7,FALSE)*VLOOKUP($E822,BY_COM_Demand_Drivers!$A$5:$I$100,7,FALSE)</f>
        <v>808.95096291008292</v>
      </c>
      <c r="K822" s="16">
        <f>VLOOKUP($C822,'Growth rate'!$B$3:$T$93,7,FALSE)*VLOOKUP($E822,BY_COM_Demand_Drivers!$A$5:$I$100,8,FALSE)</f>
        <v>0</v>
      </c>
      <c r="L822" s="16">
        <f>VLOOKUP($C822,'Growth rate'!$B$3:$T$93,7,FALSE)*VLOOKUP($E822,BY_COM_Demand_Drivers!$A$5:$I$100,9,FALSE)</f>
        <v>0</v>
      </c>
      <c r="M822" s="49">
        <f t="shared" si="59"/>
        <v>0.6</v>
      </c>
    </row>
    <row r="823" spans="2:13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 t="shared" si="56"/>
        <v>493.13650698998657</v>
      </c>
      <c r="G823" s="16">
        <f t="shared" si="57"/>
        <v>0</v>
      </c>
      <c r="H823" s="16">
        <f t="shared" si="58"/>
        <v>0</v>
      </c>
      <c r="J823" s="16">
        <f>VLOOKUP($C823,'Growth rate'!$B$3:$T$93,7,FALSE)*VLOOKUP($E823,BY_COM_Demand_Drivers!$A$5:$I$100,7,FALSE)</f>
        <v>821.89417831664434</v>
      </c>
      <c r="K823" s="16">
        <f>VLOOKUP($C823,'Growth rate'!$B$3:$T$93,7,FALSE)*VLOOKUP($E823,BY_COM_Demand_Drivers!$A$5:$I$100,8,FALSE)</f>
        <v>0</v>
      </c>
      <c r="L823" s="16">
        <f>VLOOKUP($C823,'Growth rate'!$B$3:$T$93,7,FALSE)*VLOOKUP($E823,BY_COM_Demand_Drivers!$A$5:$I$100,9,FALSE)</f>
        <v>0</v>
      </c>
      <c r="M823" s="49">
        <f t="shared" si="59"/>
        <v>0.6</v>
      </c>
    </row>
    <row r="824" spans="2:13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 t="shared" si="56"/>
        <v>141.03189501198901</v>
      </c>
      <c r="G824" s="16">
        <f t="shared" si="57"/>
        <v>0</v>
      </c>
      <c r="H824" s="16">
        <f t="shared" si="58"/>
        <v>0</v>
      </c>
      <c r="J824" s="16">
        <f>VLOOKUP($C824,'Growth rate'!$B$3:$T$93,7,FALSE)*VLOOKUP($E824,BY_COM_Demand_Drivers!$A$5:$I$100,7,FALSE)</f>
        <v>141.03189501198901</v>
      </c>
      <c r="K824" s="16">
        <f>VLOOKUP($C824,'Growth rate'!$B$3:$T$93,7,FALSE)*VLOOKUP($E824,BY_COM_Demand_Drivers!$A$5:$I$100,8,FALSE)</f>
        <v>0</v>
      </c>
      <c r="L824" s="16">
        <f>VLOOKUP($C824,'Growth rate'!$B$3:$T$93,7,FALSE)*VLOOKUP($E824,BY_COM_Demand_Drivers!$A$5:$I$100,9,FALSE)</f>
        <v>0</v>
      </c>
      <c r="M824" s="49">
        <f t="shared" si="59"/>
        <v>1</v>
      </c>
    </row>
    <row r="825" spans="2:13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 t="shared" si="56"/>
        <v>143.36008065415425</v>
      </c>
      <c r="G825" s="16">
        <f t="shared" si="57"/>
        <v>0</v>
      </c>
      <c r="H825" s="16">
        <f t="shared" si="58"/>
        <v>0</v>
      </c>
      <c r="J825" s="16">
        <f>VLOOKUP($C825,'Growth rate'!$B$3:$T$93,7,FALSE)*VLOOKUP($E825,BY_COM_Demand_Drivers!$A$5:$I$100,7,FALSE)</f>
        <v>143.36008065415425</v>
      </c>
      <c r="K825" s="16">
        <f>VLOOKUP($C825,'Growth rate'!$B$3:$T$93,7,FALSE)*VLOOKUP($E825,BY_COM_Demand_Drivers!$A$5:$I$100,8,FALSE)</f>
        <v>0</v>
      </c>
      <c r="L825" s="16">
        <f>VLOOKUP($C825,'Growth rate'!$B$3:$T$93,7,FALSE)*VLOOKUP($E825,BY_COM_Demand_Drivers!$A$5:$I$100,9,FALSE)</f>
        <v>0</v>
      </c>
      <c r="M825" s="49">
        <f t="shared" si="59"/>
        <v>1</v>
      </c>
    </row>
    <row r="826" spans="2:13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 t="shared" si="56"/>
        <v>145.68826629631948</v>
      </c>
      <c r="G826" s="16">
        <f t="shared" si="57"/>
        <v>0</v>
      </c>
      <c r="H826" s="16">
        <f t="shared" si="58"/>
        <v>0</v>
      </c>
      <c r="J826" s="16">
        <f>VLOOKUP($C826,'Growth rate'!$B$3:$T$93,7,FALSE)*VLOOKUP($E826,BY_COM_Demand_Drivers!$A$5:$I$100,7,FALSE)</f>
        <v>145.68826629631948</v>
      </c>
      <c r="K826" s="16">
        <f>VLOOKUP($C826,'Growth rate'!$B$3:$T$93,7,FALSE)*VLOOKUP($E826,BY_COM_Demand_Drivers!$A$5:$I$100,8,FALSE)</f>
        <v>0</v>
      </c>
      <c r="L826" s="16">
        <f>VLOOKUP($C826,'Growth rate'!$B$3:$T$93,7,FALSE)*VLOOKUP($E826,BY_COM_Demand_Drivers!$A$5:$I$100,9,FALSE)</f>
        <v>0</v>
      </c>
      <c r="M826" s="49">
        <f t="shared" si="59"/>
        <v>1</v>
      </c>
    </row>
    <row r="827" spans="2:13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 t="shared" si="56"/>
        <v>148.01645193848472</v>
      </c>
      <c r="G827" s="16">
        <f t="shared" si="57"/>
        <v>0</v>
      </c>
      <c r="H827" s="16">
        <f t="shared" si="58"/>
        <v>0</v>
      </c>
      <c r="J827" s="16">
        <f>VLOOKUP($C827,'Growth rate'!$B$3:$T$93,7,FALSE)*VLOOKUP($E827,BY_COM_Demand_Drivers!$A$5:$I$100,7,FALSE)</f>
        <v>148.01645193848472</v>
      </c>
      <c r="K827" s="16">
        <f>VLOOKUP($C827,'Growth rate'!$B$3:$T$93,7,FALSE)*VLOOKUP($E827,BY_COM_Demand_Drivers!$A$5:$I$100,8,FALSE)</f>
        <v>0</v>
      </c>
      <c r="L827" s="16">
        <f>VLOOKUP($C827,'Growth rate'!$B$3:$T$93,7,FALSE)*VLOOKUP($E827,BY_COM_Demand_Drivers!$A$5:$I$100,9,FALSE)</f>
        <v>0</v>
      </c>
      <c r="M827" s="49">
        <f t="shared" si="59"/>
        <v>1</v>
      </c>
    </row>
    <row r="828" spans="2:13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 t="shared" si="56"/>
        <v>150.34463758064999</v>
      </c>
      <c r="G828" s="16">
        <f t="shared" si="57"/>
        <v>0</v>
      </c>
      <c r="H828" s="16">
        <f t="shared" si="58"/>
        <v>0</v>
      </c>
      <c r="J828" s="16">
        <f>VLOOKUP($C828,'Growth rate'!$B$3:$T$93,7,FALSE)*VLOOKUP($E828,BY_COM_Demand_Drivers!$A$5:$I$100,7,FALSE)</f>
        <v>150.34463758064999</v>
      </c>
      <c r="K828" s="16">
        <f>VLOOKUP($C828,'Growth rate'!$B$3:$T$93,7,FALSE)*VLOOKUP($E828,BY_COM_Demand_Drivers!$A$5:$I$100,8,FALSE)</f>
        <v>0</v>
      </c>
      <c r="L828" s="16">
        <f>VLOOKUP($C828,'Growth rate'!$B$3:$T$93,7,FALSE)*VLOOKUP($E828,BY_COM_Demand_Drivers!$A$5:$I$100,9,FALSE)</f>
        <v>0</v>
      </c>
      <c r="M828" s="49">
        <f t="shared" si="59"/>
        <v>1</v>
      </c>
    </row>
    <row r="829" spans="2:13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 t="shared" si="56"/>
        <v>152.67282322281523</v>
      </c>
      <c r="G829" s="16">
        <f t="shared" si="57"/>
        <v>0</v>
      </c>
      <c r="H829" s="16">
        <f t="shared" si="58"/>
        <v>0</v>
      </c>
      <c r="J829" s="16">
        <f>VLOOKUP($C829,'Growth rate'!$B$3:$T$93,7,FALSE)*VLOOKUP($E829,BY_COM_Demand_Drivers!$A$5:$I$100,7,FALSE)</f>
        <v>152.67282322281523</v>
      </c>
      <c r="K829" s="16">
        <f>VLOOKUP($C829,'Growth rate'!$B$3:$T$93,7,FALSE)*VLOOKUP($E829,BY_COM_Demand_Drivers!$A$5:$I$100,8,FALSE)</f>
        <v>0</v>
      </c>
      <c r="L829" s="16">
        <f>VLOOKUP($C829,'Growth rate'!$B$3:$T$93,7,FALSE)*VLOOKUP($E829,BY_COM_Demand_Drivers!$A$5:$I$100,9,FALSE)</f>
        <v>0</v>
      </c>
      <c r="M829" s="49">
        <f t="shared" si="59"/>
        <v>1</v>
      </c>
    </row>
    <row r="830" spans="2:13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 t="shared" si="56"/>
        <v>139.50090797848242</v>
      </c>
      <c r="G830" s="16">
        <f t="shared" si="57"/>
        <v>0</v>
      </c>
      <c r="H830" s="16">
        <f t="shared" si="58"/>
        <v>0</v>
      </c>
      <c r="J830" s="16">
        <f>VLOOKUP($C830,'Growth rate'!$B$3:$T$93,7,FALSE)*VLOOKUP($E830,BY_COM_Demand_Drivers!$A$5:$I$100,7,FALSE)</f>
        <v>155.00100886498046</v>
      </c>
      <c r="K830" s="16">
        <f>VLOOKUP($C830,'Growth rate'!$B$3:$T$93,7,FALSE)*VLOOKUP($E830,BY_COM_Demand_Drivers!$A$5:$I$100,8,FALSE)</f>
        <v>0</v>
      </c>
      <c r="L830" s="16">
        <f>VLOOKUP($C830,'Growth rate'!$B$3:$T$93,7,FALSE)*VLOOKUP($E830,BY_COM_Demand_Drivers!$A$5:$I$100,9,FALSE)</f>
        <v>0</v>
      </c>
      <c r="M830" s="49">
        <f>M748</f>
        <v>0.9</v>
      </c>
    </row>
    <row r="831" spans="2:13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 t="shared" si="56"/>
        <v>140.02298311135968</v>
      </c>
      <c r="G831" s="16">
        <f t="shared" si="57"/>
        <v>0</v>
      </c>
      <c r="H831" s="16">
        <f t="shared" si="58"/>
        <v>0</v>
      </c>
      <c r="J831" s="16">
        <f>VLOOKUP($C831,'Growth rate'!$B$3:$T$93,7,FALSE)*VLOOKUP($E831,BY_COM_Demand_Drivers!$A$5:$I$100,7,FALSE)</f>
        <v>157.3291945071457</v>
      </c>
      <c r="K831" s="16">
        <f>VLOOKUP($C831,'Growth rate'!$B$3:$T$93,7,FALSE)*VLOOKUP($E831,BY_COM_Demand_Drivers!$A$5:$I$100,8,FALSE)</f>
        <v>0</v>
      </c>
      <c r="L831" s="16">
        <f>VLOOKUP($C831,'Growth rate'!$B$3:$T$93,7,FALSE)*VLOOKUP($E831,BY_COM_Demand_Drivers!$A$5:$I$100,9,FALSE)</f>
        <v>0</v>
      </c>
      <c r="M831" s="49">
        <f t="shared" ref="M831:M894" si="60">M749</f>
        <v>0.89</v>
      </c>
    </row>
    <row r="832" spans="2:13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 t="shared" si="56"/>
        <v>140.49849453139365</v>
      </c>
      <c r="G832" s="16">
        <f t="shared" si="57"/>
        <v>0</v>
      </c>
      <c r="H832" s="16">
        <f t="shared" si="58"/>
        <v>0</v>
      </c>
      <c r="J832" s="16">
        <f>VLOOKUP($C832,'Growth rate'!$B$3:$T$93,7,FALSE)*VLOOKUP($E832,BY_COM_Demand_Drivers!$A$5:$I$100,7,FALSE)</f>
        <v>159.65738014931097</v>
      </c>
      <c r="K832" s="16">
        <f>VLOOKUP($C832,'Growth rate'!$B$3:$T$93,7,FALSE)*VLOOKUP($E832,BY_COM_Demand_Drivers!$A$5:$I$100,8,FALSE)</f>
        <v>0</v>
      </c>
      <c r="L832" s="16">
        <f>VLOOKUP($C832,'Growth rate'!$B$3:$T$93,7,FALSE)*VLOOKUP($E832,BY_COM_Demand_Drivers!$A$5:$I$100,9,FALSE)</f>
        <v>0</v>
      </c>
      <c r="M832" s="49">
        <f t="shared" si="60"/>
        <v>0.88</v>
      </c>
    </row>
    <row r="833" spans="2:13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 t="shared" si="56"/>
        <v>140.92744223858429</v>
      </c>
      <c r="G833" s="16">
        <f t="shared" si="57"/>
        <v>0</v>
      </c>
      <c r="H833" s="16">
        <f t="shared" si="58"/>
        <v>0</v>
      </c>
      <c r="J833" s="16">
        <f>VLOOKUP($C833,'Growth rate'!$B$3:$T$93,7,FALSE)*VLOOKUP($E833,BY_COM_Demand_Drivers!$A$5:$I$100,7,FALSE)</f>
        <v>161.9855657914762</v>
      </c>
      <c r="K833" s="16">
        <f>VLOOKUP($C833,'Growth rate'!$B$3:$T$93,7,FALSE)*VLOOKUP($E833,BY_COM_Demand_Drivers!$A$5:$I$100,8,FALSE)</f>
        <v>0</v>
      </c>
      <c r="L833" s="16">
        <f>VLOOKUP($C833,'Growth rate'!$B$3:$T$93,7,FALSE)*VLOOKUP($E833,BY_COM_Demand_Drivers!$A$5:$I$100,9,FALSE)</f>
        <v>0</v>
      </c>
      <c r="M833" s="49">
        <f t="shared" si="60"/>
        <v>0.87</v>
      </c>
    </row>
    <row r="834" spans="2:13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 t="shared" si="56"/>
        <v>141.30982623293161</v>
      </c>
      <c r="G834" s="16">
        <f t="shared" si="57"/>
        <v>0</v>
      </c>
      <c r="H834" s="16">
        <f t="shared" si="58"/>
        <v>0</v>
      </c>
      <c r="J834" s="16">
        <f>VLOOKUP($C834,'Growth rate'!$B$3:$T$93,7,FALSE)*VLOOKUP($E834,BY_COM_Demand_Drivers!$A$5:$I$100,7,FALSE)</f>
        <v>164.31375143364141</v>
      </c>
      <c r="K834" s="16">
        <f>VLOOKUP($C834,'Growth rate'!$B$3:$T$93,7,FALSE)*VLOOKUP($E834,BY_COM_Demand_Drivers!$A$5:$I$100,8,FALSE)</f>
        <v>0</v>
      </c>
      <c r="L834" s="16">
        <f>VLOOKUP($C834,'Growth rate'!$B$3:$T$93,7,FALSE)*VLOOKUP($E834,BY_COM_Demand_Drivers!$A$5:$I$100,9,FALSE)</f>
        <v>0</v>
      </c>
      <c r="M834" s="49">
        <f t="shared" si="60"/>
        <v>0.86</v>
      </c>
    </row>
    <row r="835" spans="2:13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 t="shared" si="56"/>
        <v>141.64564651443567</v>
      </c>
      <c r="G835" s="16">
        <f t="shared" si="57"/>
        <v>0</v>
      </c>
      <c r="H835" s="16">
        <f t="shared" si="58"/>
        <v>0</v>
      </c>
      <c r="J835" s="16">
        <f>VLOOKUP($C835,'Growth rate'!$B$3:$T$93,7,FALSE)*VLOOKUP($E835,BY_COM_Demand_Drivers!$A$5:$I$100,7,FALSE)</f>
        <v>166.64193707580668</v>
      </c>
      <c r="K835" s="16">
        <f>VLOOKUP($C835,'Growth rate'!$B$3:$T$93,7,FALSE)*VLOOKUP($E835,BY_COM_Demand_Drivers!$A$5:$I$100,8,FALSE)</f>
        <v>0</v>
      </c>
      <c r="L835" s="16">
        <f>VLOOKUP($C835,'Growth rate'!$B$3:$T$93,7,FALSE)*VLOOKUP($E835,BY_COM_Demand_Drivers!$A$5:$I$100,9,FALSE)</f>
        <v>0</v>
      </c>
      <c r="M835" s="49">
        <f t="shared" si="60"/>
        <v>0.85</v>
      </c>
    </row>
    <row r="836" spans="2:13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 t="shared" si="56"/>
        <v>141.51247777630149</v>
      </c>
      <c r="G836" s="16">
        <f t="shared" si="57"/>
        <v>0</v>
      </c>
      <c r="H836" s="16">
        <f t="shared" si="58"/>
        <v>0</v>
      </c>
      <c r="J836" s="16">
        <f>VLOOKUP($C836,'Growth rate'!$B$3:$T$93,7,FALSE)*VLOOKUP($E836,BY_COM_Demand_Drivers!$A$5:$I$100,7,FALSE)</f>
        <v>168.97012271797192</v>
      </c>
      <c r="K836" s="16">
        <f>VLOOKUP($C836,'Growth rate'!$B$3:$T$93,7,FALSE)*VLOOKUP($E836,BY_COM_Demand_Drivers!$A$5:$I$100,8,FALSE)</f>
        <v>0</v>
      </c>
      <c r="L836" s="16">
        <f>VLOOKUP($C836,'Growth rate'!$B$3:$T$93,7,FALSE)*VLOOKUP($E836,BY_COM_Demand_Drivers!$A$5:$I$100,9,FALSE)</f>
        <v>0</v>
      </c>
      <c r="M836" s="49">
        <f t="shared" si="60"/>
        <v>0.83750000000000002</v>
      </c>
    </row>
    <row r="837" spans="2:13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 t="shared" ref="F837:F900" si="61">J837*$M837</f>
        <v>141.32110439711317</v>
      </c>
      <c r="G837" s="16">
        <f t="shared" ref="G837:G900" si="62">K837*$M837</f>
        <v>0</v>
      </c>
      <c r="H837" s="16">
        <f t="shared" ref="H837:H900" si="63">L837*$M837</f>
        <v>0</v>
      </c>
      <c r="J837" s="16">
        <f>VLOOKUP($C837,'Growth rate'!$B$3:$T$93,7,FALSE)*VLOOKUP($E837,BY_COM_Demand_Drivers!$A$5:$I$100,7,FALSE)</f>
        <v>171.29830836013718</v>
      </c>
      <c r="K837" s="16">
        <f>VLOOKUP($C837,'Growth rate'!$B$3:$T$93,7,FALSE)*VLOOKUP($E837,BY_COM_Demand_Drivers!$A$5:$I$100,8,FALSE)</f>
        <v>0</v>
      </c>
      <c r="L837" s="16">
        <f>VLOOKUP($C837,'Growth rate'!$B$3:$T$93,7,FALSE)*VLOOKUP($E837,BY_COM_Demand_Drivers!$A$5:$I$100,9,FALSE)</f>
        <v>0</v>
      </c>
      <c r="M837" s="49">
        <f t="shared" si="60"/>
        <v>0.82499999999999996</v>
      </c>
    </row>
    <row r="838" spans="2:13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 t="shared" si="61"/>
        <v>141.07152637687071</v>
      </c>
      <c r="G838" s="16">
        <f t="shared" si="62"/>
        <v>0</v>
      </c>
      <c r="H838" s="16">
        <f t="shared" si="63"/>
        <v>0</v>
      </c>
      <c r="J838" s="16">
        <f>VLOOKUP($C838,'Growth rate'!$B$3:$T$93,7,FALSE)*VLOOKUP($E838,BY_COM_Demand_Drivers!$A$5:$I$100,7,FALSE)</f>
        <v>173.62649400230239</v>
      </c>
      <c r="K838" s="16">
        <f>VLOOKUP($C838,'Growth rate'!$B$3:$T$93,7,FALSE)*VLOOKUP($E838,BY_COM_Demand_Drivers!$A$5:$I$100,8,FALSE)</f>
        <v>0</v>
      </c>
      <c r="L838" s="16">
        <f>VLOOKUP($C838,'Growth rate'!$B$3:$T$93,7,FALSE)*VLOOKUP($E838,BY_COM_Demand_Drivers!$A$5:$I$100,9,FALSE)</f>
        <v>0</v>
      </c>
      <c r="M838" s="49">
        <f t="shared" si="60"/>
        <v>0.8125</v>
      </c>
    </row>
    <row r="839" spans="2:13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 t="shared" si="61"/>
        <v>140.76374371557412</v>
      </c>
      <c r="G839" s="16">
        <f t="shared" si="62"/>
        <v>0</v>
      </c>
      <c r="H839" s="16">
        <f t="shared" si="63"/>
        <v>0</v>
      </c>
      <c r="J839" s="16">
        <f>VLOOKUP($C839,'Growth rate'!$B$3:$T$93,7,FALSE)*VLOOKUP($E839,BY_COM_Demand_Drivers!$A$5:$I$100,7,FALSE)</f>
        <v>175.95467964446766</v>
      </c>
      <c r="K839" s="16">
        <f>VLOOKUP($C839,'Growth rate'!$B$3:$T$93,7,FALSE)*VLOOKUP($E839,BY_COM_Demand_Drivers!$A$5:$I$100,8,FALSE)</f>
        <v>0</v>
      </c>
      <c r="L839" s="16">
        <f>VLOOKUP($C839,'Growth rate'!$B$3:$T$93,7,FALSE)*VLOOKUP($E839,BY_COM_Demand_Drivers!$A$5:$I$100,9,FALSE)</f>
        <v>0</v>
      </c>
      <c r="M839" s="49">
        <f t="shared" si="60"/>
        <v>0.79999999999999993</v>
      </c>
    </row>
    <row r="840" spans="2:13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 t="shared" si="61"/>
        <v>140.39775641322339</v>
      </c>
      <c r="G840" s="16">
        <f t="shared" si="62"/>
        <v>0</v>
      </c>
      <c r="H840" s="16">
        <f t="shared" si="63"/>
        <v>0</v>
      </c>
      <c r="J840" s="16">
        <f>VLOOKUP($C840,'Growth rate'!$B$3:$T$93,7,FALSE)*VLOOKUP($E840,BY_COM_Demand_Drivers!$A$5:$I$100,7,FALSE)</f>
        <v>178.2828652866329</v>
      </c>
      <c r="K840" s="16">
        <f>VLOOKUP($C840,'Growth rate'!$B$3:$T$93,7,FALSE)*VLOOKUP($E840,BY_COM_Demand_Drivers!$A$5:$I$100,8,FALSE)</f>
        <v>0</v>
      </c>
      <c r="L840" s="16">
        <f>VLOOKUP($C840,'Growth rate'!$B$3:$T$93,7,FALSE)*VLOOKUP($E840,BY_COM_Demand_Drivers!$A$5:$I$100,9,FALSE)</f>
        <v>0</v>
      </c>
      <c r="M840" s="49">
        <f t="shared" si="60"/>
        <v>0.78749999999999998</v>
      </c>
    </row>
    <row r="841" spans="2:13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 t="shared" si="61"/>
        <v>139.97356446981851</v>
      </c>
      <c r="G841" s="16">
        <f t="shared" si="62"/>
        <v>0</v>
      </c>
      <c r="H841" s="16">
        <f t="shared" si="63"/>
        <v>0</v>
      </c>
      <c r="J841" s="16">
        <f>VLOOKUP($C841,'Growth rate'!$B$3:$T$93,7,FALSE)*VLOOKUP($E841,BY_COM_Demand_Drivers!$A$5:$I$100,7,FALSE)</f>
        <v>180.61105092879811</v>
      </c>
      <c r="K841" s="16">
        <f>VLOOKUP($C841,'Growth rate'!$B$3:$T$93,7,FALSE)*VLOOKUP($E841,BY_COM_Demand_Drivers!$A$5:$I$100,8,FALSE)</f>
        <v>0</v>
      </c>
      <c r="L841" s="16">
        <f>VLOOKUP($C841,'Growth rate'!$B$3:$T$93,7,FALSE)*VLOOKUP($E841,BY_COM_Demand_Drivers!$A$5:$I$100,9,FALSE)</f>
        <v>0</v>
      </c>
      <c r="M841" s="49">
        <f t="shared" si="60"/>
        <v>0.77499999999999991</v>
      </c>
    </row>
    <row r="842" spans="2:13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 t="shared" si="61"/>
        <v>139.49116788535957</v>
      </c>
      <c r="G842" s="16">
        <f t="shared" si="62"/>
        <v>0</v>
      </c>
      <c r="H842" s="16">
        <f t="shared" si="63"/>
        <v>0</v>
      </c>
      <c r="J842" s="16">
        <f>VLOOKUP($C842,'Growth rate'!$B$3:$T$93,7,FALSE)*VLOOKUP($E842,BY_COM_Demand_Drivers!$A$5:$I$100,7,FALSE)</f>
        <v>182.93923657096337</v>
      </c>
      <c r="K842" s="16">
        <f>VLOOKUP($C842,'Growth rate'!$B$3:$T$93,7,FALSE)*VLOOKUP($E842,BY_COM_Demand_Drivers!$A$5:$I$100,8,FALSE)</f>
        <v>0</v>
      </c>
      <c r="L842" s="16">
        <f>VLOOKUP($C842,'Growth rate'!$B$3:$T$93,7,FALSE)*VLOOKUP($E842,BY_COM_Demand_Drivers!$A$5:$I$100,9,FALSE)</f>
        <v>0</v>
      </c>
      <c r="M842" s="49">
        <f t="shared" si="60"/>
        <v>0.76249999999999996</v>
      </c>
    </row>
    <row r="843" spans="2:13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 t="shared" si="61"/>
        <v>138.95056665984646</v>
      </c>
      <c r="G843" s="16">
        <f t="shared" si="62"/>
        <v>0</v>
      </c>
      <c r="H843" s="16">
        <f t="shared" si="63"/>
        <v>0</v>
      </c>
      <c r="J843" s="16">
        <f>VLOOKUP($C843,'Growth rate'!$B$3:$T$93,7,FALSE)*VLOOKUP($E843,BY_COM_Demand_Drivers!$A$5:$I$100,7,FALSE)</f>
        <v>185.26742221312861</v>
      </c>
      <c r="K843" s="16">
        <f>VLOOKUP($C843,'Growth rate'!$B$3:$T$93,7,FALSE)*VLOOKUP($E843,BY_COM_Demand_Drivers!$A$5:$I$100,8,FALSE)</f>
        <v>0</v>
      </c>
      <c r="L843" s="16">
        <f>VLOOKUP($C843,'Growth rate'!$B$3:$T$93,7,FALSE)*VLOOKUP($E843,BY_COM_Demand_Drivers!$A$5:$I$100,9,FALSE)</f>
        <v>0</v>
      </c>
      <c r="M843" s="49">
        <f t="shared" si="60"/>
        <v>0.75</v>
      </c>
    </row>
    <row r="844" spans="2:13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 t="shared" si="61"/>
        <v>138.35176079327923</v>
      </c>
      <c r="G844" s="16">
        <f t="shared" si="62"/>
        <v>0</v>
      </c>
      <c r="H844" s="16">
        <f t="shared" si="63"/>
        <v>0</v>
      </c>
      <c r="J844" s="16">
        <f>VLOOKUP($C844,'Growth rate'!$B$3:$T$93,7,FALSE)*VLOOKUP($E844,BY_COM_Demand_Drivers!$A$5:$I$100,7,FALSE)</f>
        <v>187.59560785529388</v>
      </c>
      <c r="K844" s="16">
        <f>VLOOKUP($C844,'Growth rate'!$B$3:$T$93,7,FALSE)*VLOOKUP($E844,BY_COM_Demand_Drivers!$A$5:$I$100,8,FALSE)</f>
        <v>0</v>
      </c>
      <c r="L844" s="16">
        <f>VLOOKUP($C844,'Growth rate'!$B$3:$T$93,7,FALSE)*VLOOKUP($E844,BY_COM_Demand_Drivers!$A$5:$I$100,9,FALSE)</f>
        <v>0</v>
      </c>
      <c r="M844" s="49">
        <f t="shared" si="60"/>
        <v>0.73749999999999993</v>
      </c>
    </row>
    <row r="845" spans="2:13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 t="shared" si="61"/>
        <v>137.69475028565785</v>
      </c>
      <c r="G845" s="16">
        <f t="shared" si="62"/>
        <v>0</v>
      </c>
      <c r="H845" s="16">
        <f t="shared" si="63"/>
        <v>0</v>
      </c>
      <c r="J845" s="16">
        <f>VLOOKUP($C845,'Growth rate'!$B$3:$T$93,7,FALSE)*VLOOKUP($E845,BY_COM_Demand_Drivers!$A$5:$I$100,7,FALSE)</f>
        <v>189.92379349745912</v>
      </c>
      <c r="K845" s="16">
        <f>VLOOKUP($C845,'Growth rate'!$B$3:$T$93,7,FALSE)*VLOOKUP($E845,BY_COM_Demand_Drivers!$A$5:$I$100,8,FALSE)</f>
        <v>0</v>
      </c>
      <c r="L845" s="16">
        <f>VLOOKUP($C845,'Growth rate'!$B$3:$T$93,7,FALSE)*VLOOKUP($E845,BY_COM_Demand_Drivers!$A$5:$I$100,9,FALSE)</f>
        <v>0</v>
      </c>
      <c r="M845" s="49">
        <f t="shared" si="60"/>
        <v>0.72499999999999998</v>
      </c>
    </row>
    <row r="846" spans="2:13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 t="shared" si="61"/>
        <v>136.97953513698232</v>
      </c>
      <c r="G846" s="16">
        <f t="shared" si="62"/>
        <v>0</v>
      </c>
      <c r="H846" s="16">
        <f t="shared" si="63"/>
        <v>0</v>
      </c>
      <c r="J846" s="16">
        <f>VLOOKUP($C846,'Growth rate'!$B$3:$T$93,7,FALSE)*VLOOKUP($E846,BY_COM_Demand_Drivers!$A$5:$I$100,7,FALSE)</f>
        <v>192.25197913962435</v>
      </c>
      <c r="K846" s="16">
        <f>VLOOKUP($C846,'Growth rate'!$B$3:$T$93,7,FALSE)*VLOOKUP($E846,BY_COM_Demand_Drivers!$A$5:$I$100,8,FALSE)</f>
        <v>0</v>
      </c>
      <c r="L846" s="16">
        <f>VLOOKUP($C846,'Growth rate'!$B$3:$T$93,7,FALSE)*VLOOKUP($E846,BY_COM_Demand_Drivers!$A$5:$I$100,9,FALSE)</f>
        <v>0</v>
      </c>
      <c r="M846" s="49">
        <f t="shared" si="60"/>
        <v>0.71249999999999991</v>
      </c>
    </row>
    <row r="847" spans="2:13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 t="shared" si="61"/>
        <v>136.20611534725271</v>
      </c>
      <c r="G847" s="16">
        <f t="shared" si="62"/>
        <v>0</v>
      </c>
      <c r="H847" s="16">
        <f t="shared" si="63"/>
        <v>0</v>
      </c>
      <c r="J847" s="16">
        <f>VLOOKUP($C847,'Growth rate'!$B$3:$T$93,7,FALSE)*VLOOKUP($E847,BY_COM_Demand_Drivers!$A$5:$I$100,7,FALSE)</f>
        <v>194.58016478178959</v>
      </c>
      <c r="K847" s="16">
        <f>VLOOKUP($C847,'Growth rate'!$B$3:$T$93,7,FALSE)*VLOOKUP($E847,BY_COM_Demand_Drivers!$A$5:$I$100,8,FALSE)</f>
        <v>0</v>
      </c>
      <c r="L847" s="16">
        <f>VLOOKUP($C847,'Growth rate'!$B$3:$T$93,7,FALSE)*VLOOKUP($E847,BY_COM_Demand_Drivers!$A$5:$I$100,9,FALSE)</f>
        <v>0</v>
      </c>
      <c r="M847" s="49">
        <f t="shared" si="60"/>
        <v>0.7</v>
      </c>
    </row>
    <row r="848" spans="2:13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 t="shared" si="61"/>
        <v>135.37449091646897</v>
      </c>
      <c r="G848" s="16">
        <f t="shared" si="62"/>
        <v>0</v>
      </c>
      <c r="H848" s="16">
        <f t="shared" si="63"/>
        <v>0</v>
      </c>
      <c r="J848" s="16">
        <f>VLOOKUP($C848,'Growth rate'!$B$3:$T$93,7,FALSE)*VLOOKUP($E848,BY_COM_Demand_Drivers!$A$5:$I$100,7,FALSE)</f>
        <v>196.90835042395486</v>
      </c>
      <c r="K848" s="16">
        <f>VLOOKUP($C848,'Growth rate'!$B$3:$T$93,7,FALSE)*VLOOKUP($E848,BY_COM_Demand_Drivers!$A$5:$I$100,8,FALSE)</f>
        <v>0</v>
      </c>
      <c r="L848" s="16">
        <f>VLOOKUP($C848,'Growth rate'!$B$3:$T$93,7,FALSE)*VLOOKUP($E848,BY_COM_Demand_Drivers!$A$5:$I$100,9,FALSE)</f>
        <v>0</v>
      </c>
      <c r="M848" s="49">
        <f t="shared" si="60"/>
        <v>0.6875</v>
      </c>
    </row>
    <row r="849" spans="2:13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 t="shared" si="61"/>
        <v>134.48466184463103</v>
      </c>
      <c r="G849" s="16">
        <f t="shared" si="62"/>
        <v>0</v>
      </c>
      <c r="H849" s="16">
        <f t="shared" si="63"/>
        <v>0</v>
      </c>
      <c r="J849" s="16">
        <f>VLOOKUP($C849,'Growth rate'!$B$3:$T$93,7,FALSE)*VLOOKUP($E849,BY_COM_Demand_Drivers!$A$5:$I$100,7,FALSE)</f>
        <v>199.23653606612007</v>
      </c>
      <c r="K849" s="16">
        <f>VLOOKUP($C849,'Growth rate'!$B$3:$T$93,7,FALSE)*VLOOKUP($E849,BY_COM_Demand_Drivers!$A$5:$I$100,8,FALSE)</f>
        <v>0</v>
      </c>
      <c r="L849" s="16">
        <f>VLOOKUP($C849,'Growth rate'!$B$3:$T$93,7,FALSE)*VLOOKUP($E849,BY_COM_Demand_Drivers!$A$5:$I$100,9,FALSE)</f>
        <v>0</v>
      </c>
      <c r="M849" s="49">
        <f t="shared" si="60"/>
        <v>0.67499999999999993</v>
      </c>
    </row>
    <row r="850" spans="2:13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 t="shared" si="61"/>
        <v>133.53662813173901</v>
      </c>
      <c r="G850" s="16">
        <f t="shared" si="62"/>
        <v>0</v>
      </c>
      <c r="H850" s="16">
        <f t="shared" si="63"/>
        <v>0</v>
      </c>
      <c r="J850" s="16">
        <f>VLOOKUP($C850,'Growth rate'!$B$3:$T$93,7,FALSE)*VLOOKUP($E850,BY_COM_Demand_Drivers!$A$5:$I$100,7,FALSE)</f>
        <v>201.5647217082853</v>
      </c>
      <c r="K850" s="16">
        <f>VLOOKUP($C850,'Growth rate'!$B$3:$T$93,7,FALSE)*VLOOKUP($E850,BY_COM_Demand_Drivers!$A$5:$I$100,8,FALSE)</f>
        <v>0</v>
      </c>
      <c r="L850" s="16">
        <f>VLOOKUP($C850,'Growth rate'!$B$3:$T$93,7,FALSE)*VLOOKUP($E850,BY_COM_Demand_Drivers!$A$5:$I$100,9,FALSE)</f>
        <v>0</v>
      </c>
      <c r="M850" s="49">
        <f t="shared" si="60"/>
        <v>0.66249999999999998</v>
      </c>
    </row>
    <row r="851" spans="2:13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 t="shared" si="61"/>
        <v>132.53038977779286</v>
      </c>
      <c r="G851" s="16">
        <f t="shared" si="62"/>
        <v>0</v>
      </c>
      <c r="H851" s="16">
        <f t="shared" si="63"/>
        <v>0</v>
      </c>
      <c r="J851" s="16">
        <f>VLOOKUP($C851,'Growth rate'!$B$3:$T$93,7,FALSE)*VLOOKUP($E851,BY_COM_Demand_Drivers!$A$5:$I$100,7,FALSE)</f>
        <v>203.89290735045057</v>
      </c>
      <c r="K851" s="16">
        <f>VLOOKUP($C851,'Growth rate'!$B$3:$T$93,7,FALSE)*VLOOKUP($E851,BY_COM_Demand_Drivers!$A$5:$I$100,8,FALSE)</f>
        <v>0</v>
      </c>
      <c r="L851" s="16">
        <f>VLOOKUP($C851,'Growth rate'!$B$3:$T$93,7,FALSE)*VLOOKUP($E851,BY_COM_Demand_Drivers!$A$5:$I$100,9,FALSE)</f>
        <v>0</v>
      </c>
      <c r="M851" s="49">
        <f t="shared" si="60"/>
        <v>0.64999999999999991</v>
      </c>
    </row>
    <row r="852" spans="2:13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 t="shared" si="61"/>
        <v>131.46594678279254</v>
      </c>
      <c r="G852" s="16">
        <f t="shared" si="62"/>
        <v>0</v>
      </c>
      <c r="H852" s="16">
        <f t="shared" si="63"/>
        <v>0</v>
      </c>
      <c r="J852" s="16">
        <f>VLOOKUP($C852,'Growth rate'!$B$3:$T$93,7,FALSE)*VLOOKUP($E852,BY_COM_Demand_Drivers!$A$5:$I$100,7,FALSE)</f>
        <v>206.22109299261578</v>
      </c>
      <c r="K852" s="16">
        <f>VLOOKUP($C852,'Growth rate'!$B$3:$T$93,7,FALSE)*VLOOKUP($E852,BY_COM_Demand_Drivers!$A$5:$I$100,8,FALSE)</f>
        <v>0</v>
      </c>
      <c r="L852" s="16">
        <f>VLOOKUP($C852,'Growth rate'!$B$3:$T$93,7,FALSE)*VLOOKUP($E852,BY_COM_Demand_Drivers!$A$5:$I$100,9,FALSE)</f>
        <v>0</v>
      </c>
      <c r="M852" s="49">
        <f t="shared" si="60"/>
        <v>0.63749999999999996</v>
      </c>
    </row>
    <row r="853" spans="2:13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 t="shared" si="61"/>
        <v>130.34329914673816</v>
      </c>
      <c r="G853" s="16">
        <f t="shared" si="62"/>
        <v>0</v>
      </c>
      <c r="H853" s="16">
        <f t="shared" si="63"/>
        <v>0</v>
      </c>
      <c r="J853" s="16">
        <f>VLOOKUP($C853,'Growth rate'!$B$3:$T$93,7,FALSE)*VLOOKUP($E853,BY_COM_Demand_Drivers!$A$5:$I$100,7,FALSE)</f>
        <v>208.54927863478105</v>
      </c>
      <c r="K853" s="16">
        <f>VLOOKUP($C853,'Growth rate'!$B$3:$T$93,7,FALSE)*VLOOKUP($E853,BY_COM_Demand_Drivers!$A$5:$I$100,8,FALSE)</f>
        <v>0</v>
      </c>
      <c r="L853" s="16">
        <f>VLOOKUP($C853,'Growth rate'!$B$3:$T$93,7,FALSE)*VLOOKUP($E853,BY_COM_Demand_Drivers!$A$5:$I$100,9,FALSE)</f>
        <v>0</v>
      </c>
      <c r="M853" s="49">
        <f t="shared" si="60"/>
        <v>0.625</v>
      </c>
    </row>
    <row r="854" spans="2:13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 t="shared" si="61"/>
        <v>129.16244686962958</v>
      </c>
      <c r="G854" s="16">
        <f t="shared" si="62"/>
        <v>0</v>
      </c>
      <c r="H854" s="16">
        <f t="shared" si="63"/>
        <v>0</v>
      </c>
      <c r="J854" s="16">
        <f>VLOOKUP($C854,'Growth rate'!$B$3:$T$93,7,FALSE)*VLOOKUP($E854,BY_COM_Demand_Drivers!$A$5:$I$100,7,FALSE)</f>
        <v>210.87746427694628</v>
      </c>
      <c r="K854" s="16">
        <f>VLOOKUP($C854,'Growth rate'!$B$3:$T$93,7,FALSE)*VLOOKUP($E854,BY_COM_Demand_Drivers!$A$5:$I$100,8,FALSE)</f>
        <v>0</v>
      </c>
      <c r="L854" s="16">
        <f>VLOOKUP($C854,'Growth rate'!$B$3:$T$93,7,FALSE)*VLOOKUP($E854,BY_COM_Demand_Drivers!$A$5:$I$100,9,FALSE)</f>
        <v>0</v>
      </c>
      <c r="M854" s="49">
        <f t="shared" si="60"/>
        <v>0.61249999999999993</v>
      </c>
    </row>
    <row r="855" spans="2:13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 t="shared" si="61"/>
        <v>127.92338995146693</v>
      </c>
      <c r="G855" s="16">
        <f t="shared" si="62"/>
        <v>0</v>
      </c>
      <c r="H855" s="16">
        <f t="shared" si="63"/>
        <v>0</v>
      </c>
      <c r="J855" s="16">
        <f>VLOOKUP($C855,'Growth rate'!$B$3:$T$93,7,FALSE)*VLOOKUP($E855,BY_COM_Demand_Drivers!$A$5:$I$100,7,FALSE)</f>
        <v>213.20564991911155</v>
      </c>
      <c r="K855" s="16">
        <f>VLOOKUP($C855,'Growth rate'!$B$3:$T$93,7,FALSE)*VLOOKUP($E855,BY_COM_Demand_Drivers!$A$5:$I$100,8,FALSE)</f>
        <v>0</v>
      </c>
      <c r="L855" s="16">
        <f>VLOOKUP($C855,'Growth rate'!$B$3:$T$93,7,FALSE)*VLOOKUP($E855,BY_COM_Demand_Drivers!$A$5:$I$100,9,FALSE)</f>
        <v>0</v>
      </c>
      <c r="M855" s="49">
        <f t="shared" si="60"/>
        <v>0.6</v>
      </c>
    </row>
    <row r="856" spans="2:13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 t="shared" si="61"/>
        <v>129.97016419069041</v>
      </c>
      <c r="G856" s="16">
        <f t="shared" si="62"/>
        <v>0</v>
      </c>
      <c r="H856" s="16">
        <f t="shared" si="63"/>
        <v>0</v>
      </c>
      <c r="J856" s="16">
        <f>VLOOKUP($C856,'Growth rate'!$B$3:$T$93,7,FALSE)*VLOOKUP($E856,BY_COM_Demand_Drivers!$A$5:$I$100,7,FALSE)</f>
        <v>216.61694031781735</v>
      </c>
      <c r="K856" s="16">
        <f>VLOOKUP($C856,'Growth rate'!$B$3:$T$93,7,FALSE)*VLOOKUP($E856,BY_COM_Demand_Drivers!$A$5:$I$100,8,FALSE)</f>
        <v>0</v>
      </c>
      <c r="L856" s="16">
        <f>VLOOKUP($C856,'Growth rate'!$B$3:$T$93,7,FALSE)*VLOOKUP($E856,BY_COM_Demand_Drivers!$A$5:$I$100,9,FALSE)</f>
        <v>0</v>
      </c>
      <c r="M856" s="49">
        <f t="shared" si="60"/>
        <v>0.6</v>
      </c>
    </row>
    <row r="857" spans="2:13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 t="shared" si="61"/>
        <v>132.04968681774145</v>
      </c>
      <c r="G857" s="16">
        <f t="shared" si="62"/>
        <v>0</v>
      </c>
      <c r="H857" s="16">
        <f t="shared" si="63"/>
        <v>0</v>
      </c>
      <c r="J857" s="16">
        <f>VLOOKUP($C857,'Growth rate'!$B$3:$T$93,7,FALSE)*VLOOKUP($E857,BY_COM_Demand_Drivers!$A$5:$I$100,7,FALSE)</f>
        <v>220.08281136290242</v>
      </c>
      <c r="K857" s="16">
        <f>VLOOKUP($C857,'Growth rate'!$B$3:$T$93,7,FALSE)*VLOOKUP($E857,BY_COM_Demand_Drivers!$A$5:$I$100,8,FALSE)</f>
        <v>0</v>
      </c>
      <c r="L857" s="16">
        <f>VLOOKUP($C857,'Growth rate'!$B$3:$T$93,7,FALSE)*VLOOKUP($E857,BY_COM_Demand_Drivers!$A$5:$I$100,9,FALSE)</f>
        <v>0</v>
      </c>
      <c r="M857" s="49">
        <f t="shared" si="60"/>
        <v>0.6</v>
      </c>
    </row>
    <row r="858" spans="2:13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 t="shared" si="61"/>
        <v>134.1624818068253</v>
      </c>
      <c r="G858" s="16">
        <f t="shared" si="62"/>
        <v>0</v>
      </c>
      <c r="H858" s="16">
        <f t="shared" si="63"/>
        <v>0</v>
      </c>
      <c r="J858" s="16">
        <f>VLOOKUP($C858,'Growth rate'!$B$3:$T$93,7,FALSE)*VLOOKUP($E858,BY_COM_Demand_Drivers!$A$5:$I$100,7,FALSE)</f>
        <v>223.60413634470885</v>
      </c>
      <c r="K858" s="16">
        <f>VLOOKUP($C858,'Growth rate'!$B$3:$T$93,7,FALSE)*VLOOKUP($E858,BY_COM_Demand_Drivers!$A$5:$I$100,8,FALSE)</f>
        <v>0</v>
      </c>
      <c r="L858" s="16">
        <f>VLOOKUP($C858,'Growth rate'!$B$3:$T$93,7,FALSE)*VLOOKUP($E858,BY_COM_Demand_Drivers!$A$5:$I$100,9,FALSE)</f>
        <v>0</v>
      </c>
      <c r="M858" s="49">
        <f t="shared" si="60"/>
        <v>0.6</v>
      </c>
    </row>
    <row r="859" spans="2:13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 t="shared" si="61"/>
        <v>136.3090815157345</v>
      </c>
      <c r="G859" s="16">
        <f t="shared" si="62"/>
        <v>0</v>
      </c>
      <c r="H859" s="16">
        <f t="shared" si="63"/>
        <v>0</v>
      </c>
      <c r="J859" s="16">
        <f>VLOOKUP($C859,'Growth rate'!$B$3:$T$93,7,FALSE)*VLOOKUP($E859,BY_COM_Demand_Drivers!$A$5:$I$100,7,FALSE)</f>
        <v>227.1818025262242</v>
      </c>
      <c r="K859" s="16">
        <f>VLOOKUP($C859,'Growth rate'!$B$3:$T$93,7,FALSE)*VLOOKUP($E859,BY_COM_Demand_Drivers!$A$5:$I$100,8,FALSE)</f>
        <v>0</v>
      </c>
      <c r="L859" s="16">
        <f>VLOOKUP($C859,'Growth rate'!$B$3:$T$93,7,FALSE)*VLOOKUP($E859,BY_COM_Demand_Drivers!$A$5:$I$100,9,FALSE)</f>
        <v>0</v>
      </c>
      <c r="M859" s="49">
        <f t="shared" si="60"/>
        <v>0.6</v>
      </c>
    </row>
    <row r="860" spans="2:13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 t="shared" si="61"/>
        <v>138.49002681998624</v>
      </c>
      <c r="G860" s="16">
        <f t="shared" si="62"/>
        <v>0</v>
      </c>
      <c r="H860" s="16">
        <f t="shared" si="63"/>
        <v>0</v>
      </c>
      <c r="J860" s="16">
        <f>VLOOKUP($C860,'Growth rate'!$B$3:$T$93,7,FALSE)*VLOOKUP($E860,BY_COM_Demand_Drivers!$A$5:$I$100,7,FALSE)</f>
        <v>230.81671136664374</v>
      </c>
      <c r="K860" s="16">
        <f>VLOOKUP($C860,'Growth rate'!$B$3:$T$93,7,FALSE)*VLOOKUP($E860,BY_COM_Demand_Drivers!$A$5:$I$100,8,FALSE)</f>
        <v>0</v>
      </c>
      <c r="L860" s="16">
        <f>VLOOKUP($C860,'Growth rate'!$B$3:$T$93,7,FALSE)*VLOOKUP($E860,BY_COM_Demand_Drivers!$A$5:$I$100,9,FALSE)</f>
        <v>0</v>
      </c>
      <c r="M860" s="49">
        <f t="shared" si="60"/>
        <v>0.6</v>
      </c>
    </row>
    <row r="861" spans="2:13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 t="shared" si="61"/>
        <v>140.70586724910603</v>
      </c>
      <c r="G861" s="16">
        <f t="shared" si="62"/>
        <v>0</v>
      </c>
      <c r="H861" s="16">
        <f t="shared" si="63"/>
        <v>0</v>
      </c>
      <c r="J861" s="16">
        <f>VLOOKUP($C861,'Growth rate'!$B$3:$T$93,7,FALSE)*VLOOKUP($E861,BY_COM_Demand_Drivers!$A$5:$I$100,7,FALSE)</f>
        <v>234.50977874851006</v>
      </c>
      <c r="K861" s="16">
        <f>VLOOKUP($C861,'Growth rate'!$B$3:$T$93,7,FALSE)*VLOOKUP($E861,BY_COM_Demand_Drivers!$A$5:$I$100,8,FALSE)</f>
        <v>0</v>
      </c>
      <c r="L861" s="16">
        <f>VLOOKUP($C861,'Growth rate'!$B$3:$T$93,7,FALSE)*VLOOKUP($E861,BY_COM_Demand_Drivers!$A$5:$I$100,9,FALSE)</f>
        <v>0</v>
      </c>
      <c r="M861" s="49">
        <f t="shared" si="60"/>
        <v>0.6</v>
      </c>
    </row>
    <row r="862" spans="2:13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 t="shared" si="61"/>
        <v>142.95716112509174</v>
      </c>
      <c r="G862" s="16">
        <f t="shared" si="62"/>
        <v>0</v>
      </c>
      <c r="H862" s="16">
        <f t="shared" si="63"/>
        <v>0</v>
      </c>
      <c r="J862" s="16">
        <f>VLOOKUP($C862,'Growth rate'!$B$3:$T$93,7,FALSE)*VLOOKUP($E862,BY_COM_Demand_Drivers!$A$5:$I$100,7,FALSE)</f>
        <v>238.26193520848625</v>
      </c>
      <c r="K862" s="16">
        <f>VLOOKUP($C862,'Growth rate'!$B$3:$T$93,7,FALSE)*VLOOKUP($E862,BY_COM_Demand_Drivers!$A$5:$I$100,8,FALSE)</f>
        <v>0</v>
      </c>
      <c r="L862" s="16">
        <f>VLOOKUP($C862,'Growth rate'!$B$3:$T$93,7,FALSE)*VLOOKUP($E862,BY_COM_Demand_Drivers!$A$5:$I$100,9,FALSE)</f>
        <v>0</v>
      </c>
      <c r="M862" s="49">
        <f t="shared" si="60"/>
        <v>0.6</v>
      </c>
    </row>
    <row r="863" spans="2:13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 t="shared" si="61"/>
        <v>145.24447570309323</v>
      </c>
      <c r="G863" s="16">
        <f t="shared" si="62"/>
        <v>0</v>
      </c>
      <c r="H863" s="16">
        <f t="shared" si="63"/>
        <v>0</v>
      </c>
      <c r="J863" s="16">
        <f>VLOOKUP($C863,'Growth rate'!$B$3:$T$93,7,FALSE)*VLOOKUP($E863,BY_COM_Demand_Drivers!$A$5:$I$100,7,FALSE)</f>
        <v>242.07412617182206</v>
      </c>
      <c r="K863" s="16">
        <f>VLOOKUP($C863,'Growth rate'!$B$3:$T$93,7,FALSE)*VLOOKUP($E863,BY_COM_Demand_Drivers!$A$5:$I$100,8,FALSE)</f>
        <v>0</v>
      </c>
      <c r="L863" s="16">
        <f>VLOOKUP($C863,'Growth rate'!$B$3:$T$93,7,FALSE)*VLOOKUP($E863,BY_COM_Demand_Drivers!$A$5:$I$100,9,FALSE)</f>
        <v>0</v>
      </c>
      <c r="M863" s="49">
        <f t="shared" si="60"/>
        <v>0.6</v>
      </c>
    </row>
    <row r="864" spans="2:13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 t="shared" si="61"/>
        <v>147.56838731434271</v>
      </c>
      <c r="G864" s="16">
        <f t="shared" si="62"/>
        <v>0</v>
      </c>
      <c r="H864" s="16">
        <f t="shared" si="63"/>
        <v>0</v>
      </c>
      <c r="J864" s="16">
        <f>VLOOKUP($C864,'Growth rate'!$B$3:$T$93,7,FALSE)*VLOOKUP($E864,BY_COM_Demand_Drivers!$A$5:$I$100,7,FALSE)</f>
        <v>245.94731219057118</v>
      </c>
      <c r="K864" s="16">
        <f>VLOOKUP($C864,'Growth rate'!$B$3:$T$93,7,FALSE)*VLOOKUP($E864,BY_COM_Demand_Drivers!$A$5:$I$100,8,FALSE)</f>
        <v>0</v>
      </c>
      <c r="L864" s="16">
        <f>VLOOKUP($C864,'Growth rate'!$B$3:$T$93,7,FALSE)*VLOOKUP($E864,BY_COM_Demand_Drivers!$A$5:$I$100,9,FALSE)</f>
        <v>0</v>
      </c>
      <c r="M864" s="49">
        <f t="shared" si="60"/>
        <v>0.6</v>
      </c>
    </row>
    <row r="865" spans="2:13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 t="shared" si="61"/>
        <v>149.92948151137216</v>
      </c>
      <c r="G865" s="16">
        <f t="shared" si="62"/>
        <v>0</v>
      </c>
      <c r="H865" s="16">
        <f t="shared" si="63"/>
        <v>0</v>
      </c>
      <c r="J865" s="16">
        <f>VLOOKUP($C865,'Growth rate'!$B$3:$T$93,7,FALSE)*VLOOKUP($E865,BY_COM_Demand_Drivers!$A$5:$I$100,7,FALSE)</f>
        <v>249.88246918562029</v>
      </c>
      <c r="K865" s="16">
        <f>VLOOKUP($C865,'Growth rate'!$B$3:$T$93,7,FALSE)*VLOOKUP($E865,BY_COM_Demand_Drivers!$A$5:$I$100,8,FALSE)</f>
        <v>0</v>
      </c>
      <c r="L865" s="16">
        <f>VLOOKUP($C865,'Growth rate'!$B$3:$T$93,7,FALSE)*VLOOKUP($E865,BY_COM_Demand_Drivers!$A$5:$I$100,9,FALSE)</f>
        <v>0</v>
      </c>
      <c r="M865" s="49">
        <f t="shared" si="60"/>
        <v>0.6</v>
      </c>
    </row>
    <row r="866" spans="2:13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 t="shared" si="61"/>
        <v>152.32835321555413</v>
      </c>
      <c r="G866" s="16">
        <f t="shared" si="62"/>
        <v>0</v>
      </c>
      <c r="H866" s="16">
        <f t="shared" si="63"/>
        <v>0</v>
      </c>
      <c r="J866" s="16">
        <f>VLOOKUP($C866,'Growth rate'!$B$3:$T$93,7,FALSE)*VLOOKUP($E866,BY_COM_Demand_Drivers!$A$5:$I$100,7,FALSE)</f>
        <v>253.88058869259024</v>
      </c>
      <c r="K866" s="16">
        <f>VLOOKUP($C866,'Growth rate'!$B$3:$T$93,7,FALSE)*VLOOKUP($E866,BY_COM_Demand_Drivers!$A$5:$I$100,8,FALSE)</f>
        <v>0</v>
      </c>
      <c r="L866" s="16">
        <f>VLOOKUP($C866,'Growth rate'!$B$3:$T$93,7,FALSE)*VLOOKUP($E866,BY_COM_Demand_Drivers!$A$5:$I$100,9,FALSE)</f>
        <v>0</v>
      </c>
      <c r="M866" s="49">
        <f t="shared" si="60"/>
        <v>0.6</v>
      </c>
    </row>
    <row r="867" spans="2:13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 t="shared" si="61"/>
        <v>154.76560686700302</v>
      </c>
      <c r="G867" s="16">
        <f t="shared" si="62"/>
        <v>0</v>
      </c>
      <c r="H867" s="16">
        <f t="shared" si="63"/>
        <v>0</v>
      </c>
      <c r="J867" s="16">
        <f>VLOOKUP($C867,'Growth rate'!$B$3:$T$93,7,FALSE)*VLOOKUP($E867,BY_COM_Demand_Drivers!$A$5:$I$100,7,FALSE)</f>
        <v>257.94267811167168</v>
      </c>
      <c r="K867" s="16">
        <f>VLOOKUP($C867,'Growth rate'!$B$3:$T$93,7,FALSE)*VLOOKUP($E867,BY_COM_Demand_Drivers!$A$5:$I$100,8,FALSE)</f>
        <v>0</v>
      </c>
      <c r="L867" s="16">
        <f>VLOOKUP($C867,'Growth rate'!$B$3:$T$93,7,FALSE)*VLOOKUP($E867,BY_COM_Demand_Drivers!$A$5:$I$100,9,FALSE)</f>
        <v>0</v>
      </c>
      <c r="M867" s="49">
        <f t="shared" si="60"/>
        <v>0.6</v>
      </c>
    </row>
    <row r="868" spans="2:13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 t="shared" si="61"/>
        <v>157.24185657687508</v>
      </c>
      <c r="G868" s="16">
        <f t="shared" si="62"/>
        <v>0</v>
      </c>
      <c r="H868" s="16">
        <f t="shared" si="63"/>
        <v>0</v>
      </c>
      <c r="J868" s="16">
        <f>VLOOKUP($C868,'Growth rate'!$B$3:$T$93,7,FALSE)*VLOOKUP($E868,BY_COM_Demand_Drivers!$A$5:$I$100,7,FALSE)</f>
        <v>262.06976096145848</v>
      </c>
      <c r="K868" s="16">
        <f>VLOOKUP($C868,'Growth rate'!$B$3:$T$93,7,FALSE)*VLOOKUP($E868,BY_COM_Demand_Drivers!$A$5:$I$100,8,FALSE)</f>
        <v>0</v>
      </c>
      <c r="L868" s="16">
        <f>VLOOKUP($C868,'Growth rate'!$B$3:$T$93,7,FALSE)*VLOOKUP($E868,BY_COM_Demand_Drivers!$A$5:$I$100,9,FALSE)</f>
        <v>0</v>
      </c>
      <c r="M868" s="49">
        <f t="shared" si="60"/>
        <v>0.6</v>
      </c>
    </row>
    <row r="869" spans="2:13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 t="shared" si="61"/>
        <v>159.7577262821051</v>
      </c>
      <c r="G869" s="16">
        <f t="shared" si="62"/>
        <v>0</v>
      </c>
      <c r="H869" s="16">
        <f t="shared" si="63"/>
        <v>0</v>
      </c>
      <c r="J869" s="16">
        <f>VLOOKUP($C869,'Growth rate'!$B$3:$T$93,7,FALSE)*VLOOKUP($E869,BY_COM_Demand_Drivers!$A$5:$I$100,7,FALSE)</f>
        <v>266.26287713684184</v>
      </c>
      <c r="K869" s="16">
        <f>VLOOKUP($C869,'Growth rate'!$B$3:$T$93,7,FALSE)*VLOOKUP($E869,BY_COM_Demand_Drivers!$A$5:$I$100,8,FALSE)</f>
        <v>0</v>
      </c>
      <c r="L869" s="16">
        <f>VLOOKUP($C869,'Growth rate'!$B$3:$T$93,7,FALSE)*VLOOKUP($E869,BY_COM_Demand_Drivers!$A$5:$I$100,9,FALSE)</f>
        <v>0</v>
      </c>
      <c r="M869" s="49">
        <f t="shared" si="60"/>
        <v>0.6</v>
      </c>
    </row>
    <row r="870" spans="2:13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 t="shared" si="61"/>
        <v>162.31384990261876</v>
      </c>
      <c r="G870" s="16">
        <f t="shared" si="62"/>
        <v>0</v>
      </c>
      <c r="H870" s="16">
        <f t="shared" si="63"/>
        <v>0</v>
      </c>
      <c r="J870" s="16">
        <f>VLOOKUP($C870,'Growth rate'!$B$3:$T$93,7,FALSE)*VLOOKUP($E870,BY_COM_Demand_Drivers!$A$5:$I$100,7,FALSE)</f>
        <v>270.52308317103126</v>
      </c>
      <c r="K870" s="16">
        <f>VLOOKUP($C870,'Growth rate'!$B$3:$T$93,7,FALSE)*VLOOKUP($E870,BY_COM_Demand_Drivers!$A$5:$I$100,8,FALSE)</f>
        <v>0</v>
      </c>
      <c r="L870" s="16">
        <f>VLOOKUP($C870,'Growth rate'!$B$3:$T$93,7,FALSE)*VLOOKUP($E870,BY_COM_Demand_Drivers!$A$5:$I$100,9,FALSE)</f>
        <v>0</v>
      </c>
      <c r="M870" s="49">
        <f t="shared" si="60"/>
        <v>0.6</v>
      </c>
    </row>
    <row r="871" spans="2:13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 t="shared" si="61"/>
        <v>164.91087150106065</v>
      </c>
      <c r="G871" s="16">
        <f t="shared" si="62"/>
        <v>0</v>
      </c>
      <c r="H871" s="16">
        <f t="shared" si="63"/>
        <v>0</v>
      </c>
      <c r="J871" s="16">
        <f>VLOOKUP($C871,'Growth rate'!$B$3:$T$93,7,FALSE)*VLOOKUP($E871,BY_COM_Demand_Drivers!$A$5:$I$100,7,FALSE)</f>
        <v>274.85145250176777</v>
      </c>
      <c r="K871" s="16">
        <f>VLOOKUP($C871,'Growth rate'!$B$3:$T$93,7,FALSE)*VLOOKUP($E871,BY_COM_Demand_Drivers!$A$5:$I$100,8,FALSE)</f>
        <v>0</v>
      </c>
      <c r="L871" s="16">
        <f>VLOOKUP($C871,'Growth rate'!$B$3:$T$93,7,FALSE)*VLOOKUP($E871,BY_COM_Demand_Drivers!$A$5:$I$100,9,FALSE)</f>
        <v>0</v>
      </c>
      <c r="M871" s="49">
        <f t="shared" si="60"/>
        <v>0.6</v>
      </c>
    </row>
    <row r="872" spans="2:13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 t="shared" si="61"/>
        <v>167.54944544507765</v>
      </c>
      <c r="G872" s="16">
        <f t="shared" si="62"/>
        <v>0</v>
      </c>
      <c r="H872" s="16">
        <f t="shared" si="63"/>
        <v>0</v>
      </c>
      <c r="J872" s="16">
        <f>VLOOKUP($C872,'Growth rate'!$B$3:$T$93,7,FALSE)*VLOOKUP($E872,BY_COM_Demand_Drivers!$A$5:$I$100,7,FALSE)</f>
        <v>279.2490757417961</v>
      </c>
      <c r="K872" s="16">
        <f>VLOOKUP($C872,'Growth rate'!$B$3:$T$93,7,FALSE)*VLOOKUP($E872,BY_COM_Demand_Drivers!$A$5:$I$100,8,FALSE)</f>
        <v>0</v>
      </c>
      <c r="L872" s="16">
        <f>VLOOKUP($C872,'Growth rate'!$B$3:$T$93,7,FALSE)*VLOOKUP($E872,BY_COM_Demand_Drivers!$A$5:$I$100,9,FALSE)</f>
        <v>0</v>
      </c>
      <c r="M872" s="49">
        <f t="shared" si="60"/>
        <v>0.6</v>
      </c>
    </row>
    <row r="873" spans="2:13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 t="shared" si="61"/>
        <v>170.23023657219889</v>
      </c>
      <c r="G873" s="16">
        <f t="shared" si="62"/>
        <v>0</v>
      </c>
      <c r="H873" s="16">
        <f t="shared" si="63"/>
        <v>0</v>
      </c>
      <c r="J873" s="16">
        <f>VLOOKUP($C873,'Growth rate'!$B$3:$T$93,7,FALSE)*VLOOKUP($E873,BY_COM_Demand_Drivers!$A$5:$I$100,7,FALSE)</f>
        <v>283.71706095366483</v>
      </c>
      <c r="K873" s="16">
        <f>VLOOKUP($C873,'Growth rate'!$B$3:$T$93,7,FALSE)*VLOOKUP($E873,BY_COM_Demand_Drivers!$A$5:$I$100,8,FALSE)</f>
        <v>0</v>
      </c>
      <c r="L873" s="16">
        <f>VLOOKUP($C873,'Growth rate'!$B$3:$T$93,7,FALSE)*VLOOKUP($E873,BY_COM_Demand_Drivers!$A$5:$I$100,9,FALSE)</f>
        <v>0</v>
      </c>
      <c r="M873" s="49">
        <f t="shared" si="60"/>
        <v>0.6</v>
      </c>
    </row>
    <row r="874" spans="2:13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 t="shared" si="61"/>
        <v>172.95392035735406</v>
      </c>
      <c r="G874" s="16">
        <f t="shared" si="62"/>
        <v>0</v>
      </c>
      <c r="H874" s="16">
        <f t="shared" si="63"/>
        <v>0</v>
      </c>
      <c r="J874" s="16">
        <f>VLOOKUP($C874,'Growth rate'!$B$3:$T$93,7,FALSE)*VLOOKUP($E874,BY_COM_Demand_Drivers!$A$5:$I$100,7,FALSE)</f>
        <v>288.25653392892343</v>
      </c>
      <c r="K874" s="16">
        <f>VLOOKUP($C874,'Growth rate'!$B$3:$T$93,7,FALSE)*VLOOKUP($E874,BY_COM_Demand_Drivers!$A$5:$I$100,8,FALSE)</f>
        <v>0</v>
      </c>
      <c r="L874" s="16">
        <f>VLOOKUP($C874,'Growth rate'!$B$3:$T$93,7,FALSE)*VLOOKUP($E874,BY_COM_Demand_Drivers!$A$5:$I$100,9,FALSE)</f>
        <v>0</v>
      </c>
      <c r="M874" s="49">
        <f t="shared" si="60"/>
        <v>0.6</v>
      </c>
    </row>
    <row r="875" spans="2:13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 t="shared" si="61"/>
        <v>175.72118308307174</v>
      </c>
      <c r="G875" s="16">
        <f t="shared" si="62"/>
        <v>0</v>
      </c>
      <c r="H875" s="16">
        <f t="shared" si="63"/>
        <v>0</v>
      </c>
      <c r="J875" s="16">
        <f>VLOOKUP($C875,'Growth rate'!$B$3:$T$93,7,FALSE)*VLOOKUP($E875,BY_COM_Demand_Drivers!$A$5:$I$100,7,FALSE)</f>
        <v>292.86863847178626</v>
      </c>
      <c r="K875" s="16">
        <f>VLOOKUP($C875,'Growth rate'!$B$3:$T$93,7,FALSE)*VLOOKUP($E875,BY_COM_Demand_Drivers!$A$5:$I$100,8,FALSE)</f>
        <v>0</v>
      </c>
      <c r="L875" s="16">
        <f>VLOOKUP($C875,'Growth rate'!$B$3:$T$93,7,FALSE)*VLOOKUP($E875,BY_COM_Demand_Drivers!$A$5:$I$100,9,FALSE)</f>
        <v>0</v>
      </c>
      <c r="M875" s="49">
        <f t="shared" si="60"/>
        <v>0.6</v>
      </c>
    </row>
    <row r="876" spans="2:13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 t="shared" si="61"/>
        <v>178.53272201240088</v>
      </c>
      <c r="G876" s="16">
        <f t="shared" si="62"/>
        <v>0</v>
      </c>
      <c r="H876" s="16">
        <f t="shared" si="63"/>
        <v>0</v>
      </c>
      <c r="J876" s="16">
        <f>VLOOKUP($C876,'Growth rate'!$B$3:$T$93,7,FALSE)*VLOOKUP($E876,BY_COM_Demand_Drivers!$A$5:$I$100,7,FALSE)</f>
        <v>297.5545366873348</v>
      </c>
      <c r="K876" s="16">
        <f>VLOOKUP($C876,'Growth rate'!$B$3:$T$93,7,FALSE)*VLOOKUP($E876,BY_COM_Demand_Drivers!$A$5:$I$100,8,FALSE)</f>
        <v>0</v>
      </c>
      <c r="L876" s="16">
        <f>VLOOKUP($C876,'Growth rate'!$B$3:$T$93,7,FALSE)*VLOOKUP($E876,BY_COM_Demand_Drivers!$A$5:$I$100,9,FALSE)</f>
        <v>0</v>
      </c>
      <c r="M876" s="49">
        <f t="shared" si="60"/>
        <v>0.6</v>
      </c>
    </row>
    <row r="877" spans="2:13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 t="shared" si="61"/>
        <v>181.38924556459926</v>
      </c>
      <c r="G877" s="16">
        <f t="shared" si="62"/>
        <v>0</v>
      </c>
      <c r="H877" s="16">
        <f t="shared" si="63"/>
        <v>0</v>
      </c>
      <c r="J877" s="16">
        <f>VLOOKUP($C877,'Growth rate'!$B$3:$T$93,7,FALSE)*VLOOKUP($E877,BY_COM_Demand_Drivers!$A$5:$I$100,7,FALSE)</f>
        <v>302.31540927433213</v>
      </c>
      <c r="K877" s="16">
        <f>VLOOKUP($C877,'Growth rate'!$B$3:$T$93,7,FALSE)*VLOOKUP($E877,BY_COM_Demand_Drivers!$A$5:$I$100,8,FALSE)</f>
        <v>0</v>
      </c>
      <c r="L877" s="16">
        <f>VLOOKUP($C877,'Growth rate'!$B$3:$T$93,7,FALSE)*VLOOKUP($E877,BY_COM_Demand_Drivers!$A$5:$I$100,9,FALSE)</f>
        <v>0</v>
      </c>
      <c r="M877" s="49">
        <f t="shared" si="60"/>
        <v>0.6</v>
      </c>
    </row>
    <row r="878" spans="2:13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 t="shared" si="61"/>
        <v>184.29147349363288</v>
      </c>
      <c r="G878" s="16">
        <f t="shared" si="62"/>
        <v>0</v>
      </c>
      <c r="H878" s="16">
        <f t="shared" si="63"/>
        <v>0</v>
      </c>
      <c r="J878" s="16">
        <f>VLOOKUP($C878,'Growth rate'!$B$3:$T$93,7,FALSE)*VLOOKUP($E878,BY_COM_Demand_Drivers!$A$5:$I$100,7,FALSE)</f>
        <v>307.15245582272149</v>
      </c>
      <c r="K878" s="16">
        <f>VLOOKUP($C878,'Growth rate'!$B$3:$T$93,7,FALSE)*VLOOKUP($E878,BY_COM_Demand_Drivers!$A$5:$I$100,8,FALSE)</f>
        <v>0</v>
      </c>
      <c r="L878" s="16">
        <f>VLOOKUP($C878,'Growth rate'!$B$3:$T$93,7,FALSE)*VLOOKUP($E878,BY_COM_Demand_Drivers!$A$5:$I$100,9,FALSE)</f>
        <v>0</v>
      </c>
      <c r="M878" s="49">
        <f t="shared" si="60"/>
        <v>0.6</v>
      </c>
    </row>
    <row r="879" spans="2:13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 t="shared" si="61"/>
        <v>187.24013706953102</v>
      </c>
      <c r="G879" s="16">
        <f t="shared" si="62"/>
        <v>0</v>
      </c>
      <c r="H879" s="16">
        <f t="shared" si="63"/>
        <v>0</v>
      </c>
      <c r="J879" s="16">
        <f>VLOOKUP($C879,'Growth rate'!$B$3:$T$93,7,FALSE)*VLOOKUP($E879,BY_COM_Demand_Drivers!$A$5:$I$100,7,FALSE)</f>
        <v>312.06689511588502</v>
      </c>
      <c r="K879" s="16">
        <f>VLOOKUP($C879,'Growth rate'!$B$3:$T$93,7,FALSE)*VLOOKUP($E879,BY_COM_Demand_Drivers!$A$5:$I$100,8,FALSE)</f>
        <v>0</v>
      </c>
      <c r="L879" s="16">
        <f>VLOOKUP($C879,'Growth rate'!$B$3:$T$93,7,FALSE)*VLOOKUP($E879,BY_COM_Demand_Drivers!$A$5:$I$100,9,FALSE)</f>
        <v>0</v>
      </c>
      <c r="M879" s="49">
        <f t="shared" si="60"/>
        <v>0.6</v>
      </c>
    </row>
    <row r="880" spans="2:13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 t="shared" si="61"/>
        <v>190.23597926264344</v>
      </c>
      <c r="G880" s="16">
        <f t="shared" si="62"/>
        <v>0</v>
      </c>
      <c r="H880" s="16">
        <f t="shared" si="63"/>
        <v>0</v>
      </c>
      <c r="J880" s="16">
        <f>VLOOKUP($C880,'Growth rate'!$B$3:$T$93,7,FALSE)*VLOOKUP($E880,BY_COM_Demand_Drivers!$A$5:$I$100,7,FALSE)</f>
        <v>317.05996543773909</v>
      </c>
      <c r="K880" s="16">
        <f>VLOOKUP($C880,'Growth rate'!$B$3:$T$93,7,FALSE)*VLOOKUP($E880,BY_COM_Demand_Drivers!$A$5:$I$100,8,FALSE)</f>
        <v>0</v>
      </c>
      <c r="L880" s="16">
        <f>VLOOKUP($C880,'Growth rate'!$B$3:$T$93,7,FALSE)*VLOOKUP($E880,BY_COM_Demand_Drivers!$A$5:$I$100,9,FALSE)</f>
        <v>0</v>
      </c>
      <c r="M880" s="49">
        <f t="shared" si="60"/>
        <v>0.6</v>
      </c>
    </row>
    <row r="881" spans="2:13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 t="shared" si="61"/>
        <v>193.27975493084577</v>
      </c>
      <c r="G881" s="16">
        <f t="shared" si="62"/>
        <v>0</v>
      </c>
      <c r="H881" s="16">
        <f t="shared" si="63"/>
        <v>0</v>
      </c>
      <c r="J881" s="16">
        <f>VLOOKUP($C881,'Growth rate'!$B$3:$T$93,7,FALSE)*VLOOKUP($E881,BY_COM_Demand_Drivers!$A$5:$I$100,7,FALSE)</f>
        <v>322.13292488474298</v>
      </c>
      <c r="K881" s="16">
        <f>VLOOKUP($C881,'Growth rate'!$B$3:$T$93,7,FALSE)*VLOOKUP($E881,BY_COM_Demand_Drivers!$A$5:$I$100,8,FALSE)</f>
        <v>0</v>
      </c>
      <c r="L881" s="16">
        <f>VLOOKUP($C881,'Growth rate'!$B$3:$T$93,7,FALSE)*VLOOKUP($E881,BY_COM_Demand_Drivers!$A$5:$I$100,9,FALSE)</f>
        <v>0</v>
      </c>
      <c r="M881" s="49">
        <f t="shared" si="60"/>
        <v>0.6</v>
      </c>
    </row>
    <row r="882" spans="2:13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 t="shared" si="61"/>
        <v>196.37223100973927</v>
      </c>
      <c r="G882" s="16">
        <f t="shared" si="62"/>
        <v>0</v>
      </c>
      <c r="H882" s="16">
        <f t="shared" si="63"/>
        <v>0</v>
      </c>
      <c r="J882" s="16">
        <f>VLOOKUP($C882,'Growth rate'!$B$3:$T$93,7,FALSE)*VLOOKUP($E882,BY_COM_Demand_Drivers!$A$5:$I$100,7,FALSE)</f>
        <v>327.28705168289878</v>
      </c>
      <c r="K882" s="16">
        <f>VLOOKUP($C882,'Growth rate'!$B$3:$T$93,7,FALSE)*VLOOKUP($E882,BY_COM_Demand_Drivers!$A$5:$I$100,8,FALSE)</f>
        <v>0</v>
      </c>
      <c r="L882" s="16">
        <f>VLOOKUP($C882,'Growth rate'!$B$3:$T$93,7,FALSE)*VLOOKUP($E882,BY_COM_Demand_Drivers!$A$5:$I$100,9,FALSE)</f>
        <v>0</v>
      </c>
      <c r="M882" s="49">
        <f t="shared" si="60"/>
        <v>0.6</v>
      </c>
    </row>
    <row r="883" spans="2:13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 t="shared" si="61"/>
        <v>199.51418670589516</v>
      </c>
      <c r="G883" s="16">
        <f t="shared" si="62"/>
        <v>0</v>
      </c>
      <c r="H883" s="16">
        <f t="shared" si="63"/>
        <v>0</v>
      </c>
      <c r="J883" s="16">
        <f>VLOOKUP($C883,'Growth rate'!$B$3:$T$93,7,FALSE)*VLOOKUP($E883,BY_COM_Demand_Drivers!$A$5:$I$100,7,FALSE)</f>
        <v>332.52364450982526</v>
      </c>
      <c r="K883" s="16">
        <f>VLOOKUP($C883,'Growth rate'!$B$3:$T$93,7,FALSE)*VLOOKUP($E883,BY_COM_Demand_Drivers!$A$5:$I$100,8,FALSE)</f>
        <v>0</v>
      </c>
      <c r="L883" s="16">
        <f>VLOOKUP($C883,'Growth rate'!$B$3:$T$93,7,FALSE)*VLOOKUP($E883,BY_COM_Demand_Drivers!$A$5:$I$100,9,FALSE)</f>
        <v>0</v>
      </c>
      <c r="M883" s="49">
        <f t="shared" si="60"/>
        <v>0.6</v>
      </c>
    </row>
    <row r="884" spans="2:13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 t="shared" si="61"/>
        <v>202.70641369318949</v>
      </c>
      <c r="G884" s="16">
        <f t="shared" si="62"/>
        <v>0</v>
      </c>
      <c r="H884" s="16">
        <f t="shared" si="63"/>
        <v>0</v>
      </c>
      <c r="J884" s="16">
        <f>VLOOKUP($C884,'Growth rate'!$B$3:$T$93,7,FALSE)*VLOOKUP($E884,BY_COM_Demand_Drivers!$A$5:$I$100,7,FALSE)</f>
        <v>337.84402282198249</v>
      </c>
      <c r="K884" s="16">
        <f>VLOOKUP($C884,'Growth rate'!$B$3:$T$93,7,FALSE)*VLOOKUP($E884,BY_COM_Demand_Drivers!$A$5:$I$100,8,FALSE)</f>
        <v>0</v>
      </c>
      <c r="L884" s="16">
        <f>VLOOKUP($C884,'Growth rate'!$B$3:$T$93,7,FALSE)*VLOOKUP($E884,BY_COM_Demand_Drivers!$A$5:$I$100,9,FALSE)</f>
        <v>0</v>
      </c>
      <c r="M884" s="49">
        <f t="shared" si="60"/>
        <v>0.6</v>
      </c>
    </row>
    <row r="885" spans="2:13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 t="shared" si="61"/>
        <v>205.94971631228051</v>
      </c>
      <c r="G885" s="16">
        <f t="shared" si="62"/>
        <v>0</v>
      </c>
      <c r="H885" s="16">
        <f t="shared" si="63"/>
        <v>0</v>
      </c>
      <c r="J885" s="16">
        <f>VLOOKUP($C885,'Growth rate'!$B$3:$T$93,7,FALSE)*VLOOKUP($E885,BY_COM_Demand_Drivers!$A$5:$I$100,7,FALSE)</f>
        <v>343.24952718713422</v>
      </c>
      <c r="K885" s="16">
        <f>VLOOKUP($C885,'Growth rate'!$B$3:$T$93,7,FALSE)*VLOOKUP($E885,BY_COM_Demand_Drivers!$A$5:$I$100,8,FALSE)</f>
        <v>0</v>
      </c>
      <c r="L885" s="16">
        <f>VLOOKUP($C885,'Growth rate'!$B$3:$T$93,7,FALSE)*VLOOKUP($E885,BY_COM_Demand_Drivers!$A$5:$I$100,9,FALSE)</f>
        <v>0</v>
      </c>
      <c r="M885" s="49">
        <f t="shared" si="60"/>
        <v>0.6</v>
      </c>
    </row>
    <row r="886" spans="2:13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 t="shared" si="61"/>
        <v>209.24491177327701</v>
      </c>
      <c r="G886" s="16">
        <f t="shared" si="62"/>
        <v>0</v>
      </c>
      <c r="H886" s="16">
        <f t="shared" si="63"/>
        <v>0</v>
      </c>
      <c r="J886" s="16">
        <f>VLOOKUP($C886,'Growth rate'!$B$3:$T$93,7,FALSE)*VLOOKUP($E886,BY_COM_Demand_Drivers!$A$5:$I$100,7,FALSE)</f>
        <v>348.74151962212835</v>
      </c>
      <c r="K886" s="16">
        <f>VLOOKUP($C886,'Growth rate'!$B$3:$T$93,7,FALSE)*VLOOKUP($E886,BY_COM_Demand_Drivers!$A$5:$I$100,8,FALSE)</f>
        <v>0</v>
      </c>
      <c r="L886" s="16">
        <f>VLOOKUP($C886,'Growth rate'!$B$3:$T$93,7,FALSE)*VLOOKUP($E886,BY_COM_Demand_Drivers!$A$5:$I$100,9,FALSE)</f>
        <v>0</v>
      </c>
      <c r="M886" s="49">
        <f t="shared" si="60"/>
        <v>0.6</v>
      </c>
    </row>
    <row r="887" spans="2:13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 t="shared" si="61"/>
        <v>212.5928303616495</v>
      </c>
      <c r="G887" s="16">
        <f t="shared" si="62"/>
        <v>0</v>
      </c>
      <c r="H887" s="16">
        <f t="shared" si="63"/>
        <v>0</v>
      </c>
      <c r="J887" s="16">
        <f>VLOOKUP($C887,'Growth rate'!$B$3:$T$93,7,FALSE)*VLOOKUP($E887,BY_COM_Demand_Drivers!$A$5:$I$100,7,FALSE)</f>
        <v>354.3213839360825</v>
      </c>
      <c r="K887" s="16">
        <f>VLOOKUP($C887,'Growth rate'!$B$3:$T$93,7,FALSE)*VLOOKUP($E887,BY_COM_Demand_Drivers!$A$5:$I$100,8,FALSE)</f>
        <v>0</v>
      </c>
      <c r="L887" s="16">
        <f>VLOOKUP($C887,'Growth rate'!$B$3:$T$93,7,FALSE)*VLOOKUP($E887,BY_COM_Demand_Drivers!$A$5:$I$100,9,FALSE)</f>
        <v>0</v>
      </c>
      <c r="M887" s="49">
        <f t="shared" si="60"/>
        <v>0.6</v>
      </c>
    </row>
    <row r="888" spans="2:13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 t="shared" si="61"/>
        <v>215.9943156474358</v>
      </c>
      <c r="G888" s="16">
        <f t="shared" si="62"/>
        <v>0</v>
      </c>
      <c r="H888" s="16">
        <f t="shared" si="63"/>
        <v>0</v>
      </c>
      <c r="J888" s="16">
        <f>VLOOKUP($C888,'Growth rate'!$B$3:$T$93,7,FALSE)*VLOOKUP($E888,BY_COM_Demand_Drivers!$A$5:$I$100,7,FALSE)</f>
        <v>359.99052607905969</v>
      </c>
      <c r="K888" s="16">
        <f>VLOOKUP($C888,'Growth rate'!$B$3:$T$93,7,FALSE)*VLOOKUP($E888,BY_COM_Demand_Drivers!$A$5:$I$100,8,FALSE)</f>
        <v>0</v>
      </c>
      <c r="L888" s="16">
        <f>VLOOKUP($C888,'Growth rate'!$B$3:$T$93,7,FALSE)*VLOOKUP($E888,BY_COM_Demand_Drivers!$A$5:$I$100,9,FALSE)</f>
        <v>0</v>
      </c>
      <c r="M888" s="49">
        <f t="shared" si="60"/>
        <v>0.6</v>
      </c>
    </row>
    <row r="889" spans="2:13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 t="shared" si="61"/>
        <v>219.45022469779485</v>
      </c>
      <c r="G889" s="16">
        <f t="shared" si="62"/>
        <v>0</v>
      </c>
      <c r="H889" s="16">
        <f t="shared" si="63"/>
        <v>0</v>
      </c>
      <c r="J889" s="16">
        <f>VLOOKUP($C889,'Growth rate'!$B$3:$T$93,7,FALSE)*VLOOKUP($E889,BY_COM_Demand_Drivers!$A$5:$I$100,7,FALSE)</f>
        <v>365.75037449632475</v>
      </c>
      <c r="K889" s="16">
        <f>VLOOKUP($C889,'Growth rate'!$B$3:$T$93,7,FALSE)*VLOOKUP($E889,BY_COM_Demand_Drivers!$A$5:$I$100,8,FALSE)</f>
        <v>0</v>
      </c>
      <c r="L889" s="16">
        <f>VLOOKUP($C889,'Growth rate'!$B$3:$T$93,7,FALSE)*VLOOKUP($E889,BY_COM_Demand_Drivers!$A$5:$I$100,9,FALSE)</f>
        <v>0</v>
      </c>
      <c r="M889" s="49">
        <f t="shared" si="60"/>
        <v>0.6</v>
      </c>
    </row>
    <row r="890" spans="2:13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 t="shared" si="61"/>
        <v>222.96142829295954</v>
      </c>
      <c r="G890" s="16">
        <f t="shared" si="62"/>
        <v>0</v>
      </c>
      <c r="H890" s="16">
        <f t="shared" si="63"/>
        <v>0</v>
      </c>
      <c r="J890" s="16">
        <f>VLOOKUP($C890,'Growth rate'!$B$3:$T$93,7,FALSE)*VLOOKUP($E890,BY_COM_Demand_Drivers!$A$5:$I$100,7,FALSE)</f>
        <v>371.60238048826591</v>
      </c>
      <c r="K890" s="16">
        <f>VLOOKUP($C890,'Growth rate'!$B$3:$T$93,7,FALSE)*VLOOKUP($E890,BY_COM_Demand_Drivers!$A$5:$I$100,8,FALSE)</f>
        <v>0</v>
      </c>
      <c r="L890" s="16">
        <f>VLOOKUP($C890,'Growth rate'!$B$3:$T$93,7,FALSE)*VLOOKUP($E890,BY_COM_Demand_Drivers!$A$5:$I$100,9,FALSE)</f>
        <v>0</v>
      </c>
      <c r="M890" s="49">
        <f t="shared" si="60"/>
        <v>0.6</v>
      </c>
    </row>
    <row r="891" spans="2:13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 t="shared" si="61"/>
        <v>226.52881114564693</v>
      </c>
      <c r="G891" s="16">
        <f t="shared" si="62"/>
        <v>0</v>
      </c>
      <c r="H891" s="16">
        <f t="shared" si="63"/>
        <v>0</v>
      </c>
      <c r="J891" s="16">
        <f>VLOOKUP($C891,'Growth rate'!$B$3:$T$93,7,FALSE)*VLOOKUP($E891,BY_COM_Demand_Drivers!$A$5:$I$100,7,FALSE)</f>
        <v>377.54801857607822</v>
      </c>
      <c r="K891" s="16">
        <f>VLOOKUP($C891,'Growth rate'!$B$3:$T$93,7,FALSE)*VLOOKUP($E891,BY_COM_Demand_Drivers!$A$5:$I$100,8,FALSE)</f>
        <v>0</v>
      </c>
      <c r="L891" s="16">
        <f>VLOOKUP($C891,'Growth rate'!$B$3:$T$93,7,FALSE)*VLOOKUP($E891,BY_COM_Demand_Drivers!$A$5:$I$100,9,FALSE)</f>
        <v>0</v>
      </c>
      <c r="M891" s="49">
        <f t="shared" si="60"/>
        <v>0.6</v>
      </c>
    </row>
    <row r="892" spans="2:13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 t="shared" si="61"/>
        <v>230.15327212397727</v>
      </c>
      <c r="G892" s="16">
        <f t="shared" si="62"/>
        <v>0</v>
      </c>
      <c r="H892" s="16">
        <f t="shared" si="63"/>
        <v>0</v>
      </c>
      <c r="J892" s="16">
        <f>VLOOKUP($C892,'Growth rate'!$B$3:$T$93,7,FALSE)*VLOOKUP($E892,BY_COM_Demand_Drivers!$A$5:$I$100,7,FALSE)</f>
        <v>383.58878687329548</v>
      </c>
      <c r="K892" s="16">
        <f>VLOOKUP($C892,'Growth rate'!$B$3:$T$93,7,FALSE)*VLOOKUP($E892,BY_COM_Demand_Drivers!$A$5:$I$100,8,FALSE)</f>
        <v>0</v>
      </c>
      <c r="L892" s="16">
        <f>VLOOKUP($C892,'Growth rate'!$B$3:$T$93,7,FALSE)*VLOOKUP($E892,BY_COM_Demand_Drivers!$A$5:$I$100,9,FALSE)</f>
        <v>0</v>
      </c>
      <c r="M892" s="49">
        <f t="shared" si="60"/>
        <v>0.6</v>
      </c>
    </row>
    <row r="893" spans="2:13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 t="shared" si="61"/>
        <v>233.83572447796092</v>
      </c>
      <c r="G893" s="16">
        <f t="shared" si="62"/>
        <v>0</v>
      </c>
      <c r="H893" s="16">
        <f t="shared" si="63"/>
        <v>0</v>
      </c>
      <c r="J893" s="16">
        <f>VLOOKUP($C893,'Growth rate'!$B$3:$T$93,7,FALSE)*VLOOKUP($E893,BY_COM_Demand_Drivers!$A$5:$I$100,7,FALSE)</f>
        <v>389.72620746326822</v>
      </c>
      <c r="K893" s="16">
        <f>VLOOKUP($C893,'Growth rate'!$B$3:$T$93,7,FALSE)*VLOOKUP($E893,BY_COM_Demand_Drivers!$A$5:$I$100,8,FALSE)</f>
        <v>0</v>
      </c>
      <c r="L893" s="16">
        <f>VLOOKUP($C893,'Growth rate'!$B$3:$T$93,7,FALSE)*VLOOKUP($E893,BY_COM_Demand_Drivers!$A$5:$I$100,9,FALSE)</f>
        <v>0</v>
      </c>
      <c r="M893" s="49">
        <f t="shared" si="60"/>
        <v>0.6</v>
      </c>
    </row>
    <row r="894" spans="2:13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 t="shared" si="61"/>
        <v>237.57709606960827</v>
      </c>
      <c r="G894" s="16">
        <f t="shared" si="62"/>
        <v>0</v>
      </c>
      <c r="H894" s="16">
        <f t="shared" si="63"/>
        <v>0</v>
      </c>
      <c r="J894" s="16">
        <f>VLOOKUP($C894,'Growth rate'!$B$3:$T$93,7,FALSE)*VLOOKUP($E894,BY_COM_Demand_Drivers!$A$5:$I$100,7,FALSE)</f>
        <v>395.96182678268048</v>
      </c>
      <c r="K894" s="16">
        <f>VLOOKUP($C894,'Growth rate'!$B$3:$T$93,7,FALSE)*VLOOKUP($E894,BY_COM_Demand_Drivers!$A$5:$I$100,8,FALSE)</f>
        <v>0</v>
      </c>
      <c r="L894" s="16">
        <f>VLOOKUP($C894,'Growth rate'!$B$3:$T$93,7,FALSE)*VLOOKUP($E894,BY_COM_Demand_Drivers!$A$5:$I$100,9,FALSE)</f>
        <v>0</v>
      </c>
      <c r="M894" s="49">
        <f t="shared" si="60"/>
        <v>0.6</v>
      </c>
    </row>
    <row r="895" spans="2:13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 t="shared" si="61"/>
        <v>241.37832960672208</v>
      </c>
      <c r="G895" s="16">
        <f t="shared" si="62"/>
        <v>0</v>
      </c>
      <c r="H895" s="16">
        <f t="shared" si="63"/>
        <v>0</v>
      </c>
      <c r="J895" s="16">
        <f>VLOOKUP($C895,'Growth rate'!$B$3:$T$93,7,FALSE)*VLOOKUP($E895,BY_COM_Demand_Drivers!$A$5:$I$100,7,FALSE)</f>
        <v>402.29721601120349</v>
      </c>
      <c r="K895" s="16">
        <f>VLOOKUP($C895,'Growth rate'!$B$3:$T$93,7,FALSE)*VLOOKUP($E895,BY_COM_Demand_Drivers!$A$5:$I$100,8,FALSE)</f>
        <v>0</v>
      </c>
      <c r="L895" s="16">
        <f>VLOOKUP($C895,'Growth rate'!$B$3:$T$93,7,FALSE)*VLOOKUP($E895,BY_COM_Demand_Drivers!$A$5:$I$100,9,FALSE)</f>
        <v>0</v>
      </c>
      <c r="M895" s="49">
        <f t="shared" ref="M895:M905" si="64">M813</f>
        <v>0.6</v>
      </c>
    </row>
    <row r="896" spans="2:13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 t="shared" si="61"/>
        <v>245.24038288042959</v>
      </c>
      <c r="G896" s="16">
        <f t="shared" si="62"/>
        <v>0</v>
      </c>
      <c r="H896" s="16">
        <f t="shared" si="63"/>
        <v>0</v>
      </c>
      <c r="J896" s="16">
        <f>VLOOKUP($C896,'Growth rate'!$B$3:$T$93,7,FALSE)*VLOOKUP($E896,BY_COM_Demand_Drivers!$A$5:$I$100,7,FALSE)</f>
        <v>408.73397146738267</v>
      </c>
      <c r="K896" s="16">
        <f>VLOOKUP($C896,'Growth rate'!$B$3:$T$93,7,FALSE)*VLOOKUP($E896,BY_COM_Demand_Drivers!$A$5:$I$100,8,FALSE)</f>
        <v>0</v>
      </c>
      <c r="L896" s="16">
        <f>VLOOKUP($C896,'Growth rate'!$B$3:$T$93,7,FALSE)*VLOOKUP($E896,BY_COM_Demand_Drivers!$A$5:$I$100,9,FALSE)</f>
        <v>0</v>
      </c>
      <c r="M896" s="49">
        <f t="shared" si="64"/>
        <v>0.6</v>
      </c>
    </row>
    <row r="897" spans="2:13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 t="shared" si="61"/>
        <v>249.16422900651648</v>
      </c>
      <c r="G897" s="16">
        <f t="shared" si="62"/>
        <v>0</v>
      </c>
      <c r="H897" s="16">
        <f t="shared" si="63"/>
        <v>0</v>
      </c>
      <c r="J897" s="16">
        <f>VLOOKUP($C897,'Growth rate'!$B$3:$T$93,7,FALSE)*VLOOKUP($E897,BY_COM_Demand_Drivers!$A$5:$I$100,7,FALSE)</f>
        <v>415.27371501086083</v>
      </c>
      <c r="K897" s="16">
        <f>VLOOKUP($C897,'Growth rate'!$B$3:$T$93,7,FALSE)*VLOOKUP($E897,BY_COM_Demand_Drivers!$A$5:$I$100,8,FALSE)</f>
        <v>0</v>
      </c>
      <c r="L897" s="16">
        <f>VLOOKUP($C897,'Growth rate'!$B$3:$T$93,7,FALSE)*VLOOKUP($E897,BY_COM_Demand_Drivers!$A$5:$I$100,9,FALSE)</f>
        <v>0</v>
      </c>
      <c r="M897" s="49">
        <f t="shared" si="64"/>
        <v>0.6</v>
      </c>
    </row>
    <row r="898" spans="2:13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 t="shared" si="61"/>
        <v>253.15085667062075</v>
      </c>
      <c r="G898" s="16">
        <f t="shared" si="62"/>
        <v>0</v>
      </c>
      <c r="H898" s="16">
        <f t="shared" si="63"/>
        <v>0</v>
      </c>
      <c r="J898" s="16">
        <f>VLOOKUP($C898,'Growth rate'!$B$3:$T$93,7,FALSE)*VLOOKUP($E898,BY_COM_Demand_Drivers!$A$5:$I$100,7,FALSE)</f>
        <v>421.91809445103462</v>
      </c>
      <c r="K898" s="16">
        <f>VLOOKUP($C898,'Growth rate'!$B$3:$T$93,7,FALSE)*VLOOKUP($E898,BY_COM_Demand_Drivers!$A$5:$I$100,8,FALSE)</f>
        <v>0</v>
      </c>
      <c r="L898" s="16">
        <f>VLOOKUP($C898,'Growth rate'!$B$3:$T$93,7,FALSE)*VLOOKUP($E898,BY_COM_Demand_Drivers!$A$5:$I$100,9,FALSE)</f>
        <v>0</v>
      </c>
      <c r="M898" s="49">
        <f t="shared" si="64"/>
        <v>0.6</v>
      </c>
    </row>
    <row r="899" spans="2:13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 t="shared" si="61"/>
        <v>257.20127037735074</v>
      </c>
      <c r="G899" s="16">
        <f t="shared" si="62"/>
        <v>0</v>
      </c>
      <c r="H899" s="16">
        <f t="shared" si="63"/>
        <v>0</v>
      </c>
      <c r="J899" s="16">
        <f>VLOOKUP($C899,'Growth rate'!$B$3:$T$93,7,FALSE)*VLOOKUP($E899,BY_COM_Demand_Drivers!$A$5:$I$100,7,FALSE)</f>
        <v>428.66878396225121</v>
      </c>
      <c r="K899" s="16">
        <f>VLOOKUP($C899,'Growth rate'!$B$3:$T$93,7,FALSE)*VLOOKUP($E899,BY_COM_Demand_Drivers!$A$5:$I$100,8,FALSE)</f>
        <v>0</v>
      </c>
      <c r="L899" s="16">
        <f>VLOOKUP($C899,'Growth rate'!$B$3:$T$93,7,FALSE)*VLOOKUP($E899,BY_COM_Demand_Drivers!$A$5:$I$100,9,FALSE)</f>
        <v>0</v>
      </c>
      <c r="M899" s="49">
        <f t="shared" si="64"/>
        <v>0.6</v>
      </c>
    </row>
    <row r="900" spans="2:13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 t="shared" si="61"/>
        <v>261.31649070338835</v>
      </c>
      <c r="G900" s="16">
        <f t="shared" si="62"/>
        <v>0</v>
      </c>
      <c r="H900" s="16">
        <f t="shared" si="63"/>
        <v>0</v>
      </c>
      <c r="J900" s="16">
        <f>VLOOKUP($C900,'Growth rate'!$B$3:$T$93,7,FALSE)*VLOOKUP($E900,BY_COM_Demand_Drivers!$A$5:$I$100,7,FALSE)</f>
        <v>435.52748450564724</v>
      </c>
      <c r="K900" s="16">
        <f>VLOOKUP($C900,'Growth rate'!$B$3:$T$93,7,FALSE)*VLOOKUP($E900,BY_COM_Demand_Drivers!$A$5:$I$100,8,FALSE)</f>
        <v>0</v>
      </c>
      <c r="L900" s="16">
        <f>VLOOKUP($C900,'Growth rate'!$B$3:$T$93,7,FALSE)*VLOOKUP($E900,BY_COM_Demand_Drivers!$A$5:$I$100,9,FALSE)</f>
        <v>0</v>
      </c>
      <c r="M900" s="49">
        <f t="shared" si="64"/>
        <v>0.6</v>
      </c>
    </row>
    <row r="901" spans="2:13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 t="shared" ref="F901:F905" si="65">J901*$M901</f>
        <v>265.49755455464259</v>
      </c>
      <c r="G901" s="16">
        <f t="shared" ref="G901:G905" si="66">K901*$M901</f>
        <v>0</v>
      </c>
      <c r="H901" s="16">
        <f t="shared" ref="H901:H905" si="67">L901*$M901</f>
        <v>0</v>
      </c>
      <c r="J901" s="16">
        <f>VLOOKUP($C901,'Growth rate'!$B$3:$T$93,7,FALSE)*VLOOKUP($E901,BY_COM_Demand_Drivers!$A$5:$I$100,7,FALSE)</f>
        <v>442.49592425773767</v>
      </c>
      <c r="K901" s="16">
        <f>VLOOKUP($C901,'Growth rate'!$B$3:$T$93,7,FALSE)*VLOOKUP($E901,BY_COM_Demand_Drivers!$A$5:$I$100,8,FALSE)</f>
        <v>0</v>
      </c>
      <c r="L901" s="16">
        <f>VLOOKUP($C901,'Growth rate'!$B$3:$T$93,7,FALSE)*VLOOKUP($E901,BY_COM_Demand_Drivers!$A$5:$I$100,9,FALSE)</f>
        <v>0</v>
      </c>
      <c r="M901" s="49">
        <f t="shared" si="64"/>
        <v>0.6</v>
      </c>
    </row>
    <row r="902" spans="2:13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 t="shared" si="65"/>
        <v>269.74551542751686</v>
      </c>
      <c r="G902" s="16">
        <f t="shared" si="66"/>
        <v>0</v>
      </c>
      <c r="H902" s="16">
        <f t="shared" si="67"/>
        <v>0</v>
      </c>
      <c r="J902" s="16">
        <f>VLOOKUP($C902,'Growth rate'!$B$3:$T$93,7,FALSE)*VLOOKUP($E902,BY_COM_Demand_Drivers!$A$5:$I$100,7,FALSE)</f>
        <v>449.57585904586142</v>
      </c>
      <c r="K902" s="16">
        <f>VLOOKUP($C902,'Growth rate'!$B$3:$T$93,7,FALSE)*VLOOKUP($E902,BY_COM_Demand_Drivers!$A$5:$I$100,8,FALSE)</f>
        <v>0</v>
      </c>
      <c r="L902" s="16">
        <f>VLOOKUP($C902,'Growth rate'!$B$3:$T$93,7,FALSE)*VLOOKUP($E902,BY_COM_Demand_Drivers!$A$5:$I$100,9,FALSE)</f>
        <v>0</v>
      </c>
      <c r="M902" s="49">
        <f t="shared" si="64"/>
        <v>0.6</v>
      </c>
    </row>
    <row r="903" spans="2:13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 t="shared" si="65"/>
        <v>274.06144367435706</v>
      </c>
      <c r="G903" s="16">
        <f t="shared" si="66"/>
        <v>0</v>
      </c>
      <c r="H903" s="16">
        <f t="shared" si="67"/>
        <v>0</v>
      </c>
      <c r="J903" s="16">
        <f>VLOOKUP($C903,'Growth rate'!$B$3:$T$93,7,FALSE)*VLOOKUP($E903,BY_COM_Demand_Drivers!$A$5:$I$100,7,FALSE)</f>
        <v>456.76907279059515</v>
      </c>
      <c r="K903" s="16">
        <f>VLOOKUP($C903,'Growth rate'!$B$3:$T$93,7,FALSE)*VLOOKUP($E903,BY_COM_Demand_Drivers!$A$5:$I$100,8,FALSE)</f>
        <v>0</v>
      </c>
      <c r="L903" s="16">
        <f>VLOOKUP($C903,'Growth rate'!$B$3:$T$93,7,FALSE)*VLOOKUP($E903,BY_COM_Demand_Drivers!$A$5:$I$100,9,FALSE)</f>
        <v>0</v>
      </c>
      <c r="M903" s="49">
        <f t="shared" si="64"/>
        <v>0.6</v>
      </c>
    </row>
    <row r="904" spans="2:13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 t="shared" si="65"/>
        <v>278.44642677314681</v>
      </c>
      <c r="G904" s="16">
        <f t="shared" si="66"/>
        <v>0</v>
      </c>
      <c r="H904" s="16">
        <f t="shared" si="67"/>
        <v>0</v>
      </c>
      <c r="J904" s="16">
        <f>VLOOKUP($C904,'Growth rate'!$B$3:$T$93,7,FALSE)*VLOOKUP($E904,BY_COM_Demand_Drivers!$A$5:$I$100,7,FALSE)</f>
        <v>464.07737795524474</v>
      </c>
      <c r="K904" s="16">
        <f>VLOOKUP($C904,'Growth rate'!$B$3:$T$93,7,FALSE)*VLOOKUP($E904,BY_COM_Demand_Drivers!$A$5:$I$100,8,FALSE)</f>
        <v>0</v>
      </c>
      <c r="L904" s="16">
        <f>VLOOKUP($C904,'Growth rate'!$B$3:$T$93,7,FALSE)*VLOOKUP($E904,BY_COM_Demand_Drivers!$A$5:$I$100,9,FALSE)</f>
        <v>0</v>
      </c>
      <c r="M904" s="49">
        <f t="shared" si="64"/>
        <v>0.6</v>
      </c>
    </row>
    <row r="905" spans="2:13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 t="shared" si="65"/>
        <v>282.90156960151722</v>
      </c>
      <c r="G905" s="16">
        <f t="shared" si="66"/>
        <v>0</v>
      </c>
      <c r="H905" s="16">
        <f t="shared" si="67"/>
        <v>0</v>
      </c>
      <c r="J905" s="16">
        <f>VLOOKUP($C905,'Growth rate'!$B$3:$T$93,7,FALSE)*VLOOKUP($E905,BY_COM_Demand_Drivers!$A$5:$I$100,7,FALSE)</f>
        <v>471.50261600252873</v>
      </c>
      <c r="K905" s="16">
        <f>VLOOKUP($C905,'Growth rate'!$B$3:$T$93,7,FALSE)*VLOOKUP($E905,BY_COM_Demand_Drivers!$A$5:$I$100,8,FALSE)</f>
        <v>0</v>
      </c>
      <c r="L905" s="16">
        <f>VLOOKUP($C905,'Growth rate'!$B$3:$T$93,7,FALSE)*VLOOKUP($E905,BY_COM_Demand_Drivers!$A$5:$I$100,9,FALSE)</f>
        <v>0</v>
      </c>
      <c r="M905" s="49">
        <f t="shared" si="64"/>
        <v>0.6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topLeftCell="A3" workbookViewId="0">
      <selection activeCell="H3" sqref="H3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40.053432805719424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40.118025048438852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40.182617291158287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40.247209533877722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40.31180177659715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40.376394019316578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40.440986262036006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40.505578504755441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40.570170747474869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40.634762990194297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40.699355232913724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40.763947475633152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40.828539718352594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40.893131961072022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40.95772420379145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41.022316446510878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41.086908689230306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41.151500931949734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41.216093174669169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41.280685417388597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41.345277660108025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41.409869902827459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41.474462145546887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41.539054388266322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41.60364663098575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41.668238873705178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41.732831116424606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41.797423359144034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41.862015601863469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41.926607844582904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41.991200087302332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42.663059288699166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43.34566823731835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44.039198929115457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44.743826111981292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45.459727329772996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46.187082967049363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46.926076294522161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47.676893515234518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48.439723811478267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49.214759392461914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50.002195542741312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50.802230671425171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51.615066362167966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52.44090742396267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53.27996194274607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54.132441333830009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54.998560395171289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55.878537361494026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56.772593959277927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57.680955462626379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58.6038507500284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59.541512362028854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60.494176559821319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61.462083384778452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62.445476718934906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63.444604346437863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64.459718015980854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65.491073504236567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66.538930680304361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67.603553571189224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68.685210428328247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69.784173795181516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70.900720575904415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72.03513210511889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73.1876942188008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74.358697326301609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75.548436483522451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76.757211467258799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77.98532685073495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79.233092080346708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80.50082155363225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81.78883469849039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83.097456053666235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84.427015350524897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85.777847596133299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87.150293157671427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88.544697848194176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89.961413013765281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91.400795621985537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92.863208351937317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1.6643469634181762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1.6670309756363524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1.669714987854529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1.6723990000727051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1.6750830122908815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1.6777670245090577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1.6804510367272338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1.6831350489454104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1.6858190611635866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1.6885030733817628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1.6911870855999389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1.6938710978181153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1.6965551100362919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1.699239122254468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1.7019231344726442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1.7046071466908204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1.7072911589089965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1.7099751711271729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1.7126591833453493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1.7153431955635257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1.7180272077817018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1.720711219999878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1.7233952322180541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1.7260792444362307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1.7287632566544069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1.731447268872583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1.7341312810907594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1.7368152933089356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1.7394993055271122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1.7421833177452883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1.7448673299634645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1.77278520724288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1.801149770558766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1.8299681668877066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1.8592476575579095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1.8889956200788363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1.9192195500000977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1.9499270628000993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1.9811258958049012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2.0128239101377794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2.0450290926999837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2.077749558183184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2.1109935511141145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2.1447694479319401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2.1790857590988515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2.2139511312444333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2.2493743493443445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2.2853643389338538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2.3219301683567952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2.359081051050504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2.3968263478673122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2.4351755694331891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2.4741383785441204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2.513724592600826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2.5539441860824392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2.5948072930597581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2.6363242097487141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2.678505397104693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2.7213614834583688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2.7649032671937031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2.8091417194688022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2.8540879869803031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2.899753394771988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2.9461494490883395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2.9932878402737537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3.0411804457181337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3.0898393328496239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3.1392767621752182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3.1895051903700216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3.2405372734159426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3.2923858697905972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3.345064043707247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3.3985850684065637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3.4529624295010684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3.508209828373086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3.5643411856270553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3.6213706445970879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3.6793125749106417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3.7381815761092114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3.7979924813269594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3.8587603610281911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0.54095949486536876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0.54183187419832657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0.54270425353128449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0.54357663286424229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0.54444901219719999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0.5453213915301578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0.5461937708631156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0.54706615019607352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0.54793852952903133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0.54881090886198913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0.54968328819494694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0.55055566752790475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0.55142804686086266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0.55230042619382036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0.55317280552677817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0.55404518485973597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0.55491756419269378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0.55578994352565159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0.5566623228586095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0.55753470219156731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0.55840708152452512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0.55927946085748281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0.56015184019044062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0.56102421952339854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0.56189659885635634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0.56276897818931415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0.56364135752227196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0.56451373685522976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0.56538611618818768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0.56625849552114549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0.56713087485410318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0.57620496885176886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0.58542424835339713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0.59479103632705166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0.60430769290828434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0.6139766159948169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0.62380024185073402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0.63378104572034577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0.64392154245187139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0.65422428713110126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0.66469187572519883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0.67532694573680219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0.68613217686859096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0.69711029169848837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0.70826405636566425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0.71959628126751485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0.73110982176779515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0.74280757891607985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0.75469250017873712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0.76676758018159696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0.77903586146450254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0.79150043524793445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0.80416444221190153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0.81703107328729196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0.83010357045988847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0.84338522758724666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0.85687939122864265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0.87058946148830074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0.88451889287211383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0.8986711951580677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0.91304993428059678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0.92765873322908632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0.94250127296075181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0.95758129332812369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0.9729025940213738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0.98846903552571586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1.0042845400941274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1.0203530927356335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1.0366787422194035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1.0532656020949143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1.0701178517284327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1.0872397373560876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1.1046355731537854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1.1223097423242459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1.140266698201434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1.1585109653726569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1.1770471408186194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1.1958798950717173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1.2150139733928647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1.2344541969671508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1.2542054641186251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3.9850618086176506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3.991488325936221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3.9979148432547924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4.0043413605733633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4.0107678778919338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4.0171943952105043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4.0236209125290747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4.0300474298476461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4.0364739471662165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4.042900464484787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4.0493269818033575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4.055753499121928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4.0621800164404993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4.0686065337590698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4.0750330510776402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4.0814595683962107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4.0878860857147812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4.0943126030333516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4.100739120351923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4.1071656376704935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4.1135921549890639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4.1200186723076344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4.1264451896262049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4.1328717069447762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4.1392982242633467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4.1457247415819172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4.1521512589004876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4.1585777762190581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4.1650042935376295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4.1714308108561999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4.1778573281747704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4.2447030454255668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4.3126182941523759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4.3816201868588145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4.451726109848555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4.522953727606132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4.5953209872478302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4.6688461230437959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4.7435476610124976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4.8194444235886973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4.896555534366116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4.9749004229159741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5.054498829682629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5.1353708109575509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5.2175367439328735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5.3010173318357987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5.3858336091451724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5.4720069468914945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5.5595590580417582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5.6485120029704268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5.7388881950179531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5.8307104061382402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5.9240017726364522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6.0187858009986357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6.1150863738146128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6.212927755795647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6.3123345998883771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6.4133319534865905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6.5159452647423768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6.6202003889782555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6.7261235952019076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6.8337415727251383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6.9430814378887407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7.0541707408949605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7.1670374727492803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7.2817100723132695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7.3982174334702817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7.5165889124058074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7.6368543350042994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7.7590440043643696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7.8831887084341989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8.0093197277691459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8.1374688434134548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8.2676683449080706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8.3999510384266003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8.5343502550414243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8.6708998591220876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8.8096342568680406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8.9505884049779301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9.0937978194575777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9.2392985845688997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11.928005629544071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11.947241349950843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11.966477070357616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11.985712790764389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12.004948511171159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12.02418423157793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12.043419951984701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12.062655672391475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12.081891392798246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12.101127113205019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12.120362833611789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12.13959855401856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12.158834274425335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12.178069994832105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12.197305715238876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12.216541435645649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12.23577715605242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12.25501287645919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12.274248596865965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12.293484317272735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12.312720037679506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12.331955758086279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12.35119147849305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12.370427198899824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12.389662919306595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12.408898639713366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12.428134360120136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12.447370080526909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12.466605800933683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12.485841521340454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12.505077241747225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12.70515847761518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12.908441013257024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13.114976069469138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13.324815686580642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13.538012737565934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13.754620941366987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13.974694876428861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14.198289994451725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14.425462634362951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14.656270036512757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14.890770357096963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15.129022682810513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15.37108704573548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15.617024438467251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15.866896829482727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16.120767178754452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16.378699453614523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16.640758644872353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16.907010783190312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17.177522955721358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17.452363323012897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17.731601136181105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18.015306754360001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18.303551662429761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18.596408489028637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18.893951024853095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19.196254241250742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19.503394309110757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19.815448618056532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20.132495795945434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20.454615728680562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20.781889580339453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21.114399813624882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21.452230210642885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21.795465894013169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22.144193348317383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22.498500441890464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22.858476448960708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23.224212072144084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23.595799465298384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23.973332256743159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24.356905572851058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24.746616062016674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25.142561919008944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25.544842909713086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25.953560396268493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26.368817362608791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26.790718440410529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27.219369935457102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27.654879854424419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84.152255290609801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84.287963581219586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84.423671871829399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84.559380162439197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84.695088453048982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84.83079674365878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84.966505034268565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85.102213324878377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85.237921615488176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85.37362990609796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85.509338196707759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85.645046487317543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85.780754777927356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85.916463068537155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86.052171359146939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86.187879649756738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86.323587940366536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86.459296230976321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86.595004521586134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86.730712812195932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86.866421102805717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87.002129393415515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87.1378376840253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87.273545974635113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87.409254265244911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87.544962555854696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87.680670846464494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87.816379137074279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87.952087427684091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88.08779571829389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88.223504008903689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89.63508007304614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91.069241354214881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92.526349215882334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94.006770803336423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95.510879136189828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97.039053202368862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98.591678053606771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100.1691449024645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101.77185122090391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103.40020084043837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105.0546040538854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106.73547771874755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108.44324536224751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110.17833728804349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111.94119068465218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113.73224973560663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115.55196573137633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117.40079718307835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119.2792099380076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121.18767729701572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123.12668013376796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125.09670701590827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127.0982543281628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129.13182639741339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131.19793561977198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133.29710258968836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135.42985623112332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137.59673393082133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139.79828167371448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142.03505418049392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144.30761504738183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146.61653688813996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148.96240147835019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151.34579990200379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153.76733270043587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156.22761002364285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158.72725178402115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161.26688781256547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163.84715801756656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166.46871254584758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169.13221194658115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171.83832733772653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174.58774057513011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177.38114442433223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180.21924273512153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183.10275061888348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186.03239462878562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189.00891294284617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192.03305554993173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195.10558443873066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6.6333247434533691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6.6440219869067381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6.6547192303601079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6.6654164738134769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6.6761137172668459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6.6868109607202149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6.6975082041735829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6.7082054476269537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6.7189026910803227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6.7295999345336917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6.7402971779870597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6.7509944214404287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6.7616916648937995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6.7723889083471676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6.7830861518005365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6.7937833952539055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6.8044806387072745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6.8151778821606435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6.8258751256140133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6.8365723690673823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6.8472696125207513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6.8579668559741203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6.8686640994274883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6.8793613428808591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6.8900585863342281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6.9007558297875971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6.9114530732409651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6.9221503166943341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6.9328475601477049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6.9435448036010738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6.9542420470544419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7.0655099198073135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7.1785580785242304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7.2934150077806192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7.4101096479051076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7.5286714022715904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7.6491301447079358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7.7715162270232634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7.8958604866556366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8.022194254442125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8.1505493625131997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8.2809581523134117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8.413453482750425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8.5480687384744307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8.684837838290024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8.8237952437026639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8.964975967601907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9.1084155830835378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9.2541502324128739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9.4022166361314792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9.5526521023095832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9.7054945359465368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9.8607824485216824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10.018554967698028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10.178851847181196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10.341713476736095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10.507180892363873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10.675295786641692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10.846100519227962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11.019638127535611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11.19595233757618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11.3750875749774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11.557088976177038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11.74200239979587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11.929874438192606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12.120752429203687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12.314684468070947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12.511719419560084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12.711906930273045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12.915297441157415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13.121942200215932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13.331893275419388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13.545203567826102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13.761926824911319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13.982117654109901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14.205831536575658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14.433124841160868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14.664054838619444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14.898679716037353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15.137058591493954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15.379251528957859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905"/>
  <sheetViews>
    <sheetView workbookViewId="0">
      <selection activeCell="J19" sqref="J19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K4*$N4</f>
        <v>215.94439924752501</v>
      </c>
      <c r="H4" s="16">
        <f>L4*$N4</f>
        <v>0</v>
      </c>
      <c r="I4" s="16">
        <f>M4*$N4</f>
        <v>0</v>
      </c>
      <c r="K4" s="16">
        <f>VLOOKUP($D4,'Growth rate'!$B$3:$S$93,8,FALSE)*VLOOKUP($F4,BY_IND_Demand_Drivers!$B$5:$J$100,7,FALSE)</f>
        <v>215.94439924752501</v>
      </c>
      <c r="L4" s="16">
        <f>VLOOKUP($D4,'Growth rate'!$B$3:$S$93,8,FALSE)*VLOOKUP($F4,BY_IND_Demand_Drivers!$B$5:$J$100,8,FALSE)</f>
        <v>0</v>
      </c>
      <c r="M4" s="16">
        <f>VLOOKUP($D4,'Growth rate'!$B$3:$S$93,8,FALSE)*VLOOKUP($F4,BY_IND_Demand_Drivers!$B$5:$J$100,9,FALSE)</f>
        <v>0</v>
      </c>
      <c r="N4" s="49">
        <v>1</v>
      </c>
    </row>
    <row r="5" spans="1:14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 t="shared" ref="G5:G68" si="0">K5*$N5</f>
        <v>225.99793557913731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rate'!$B$3:$S$93,8,FALSE)*VLOOKUP($F5,BY_IND_Demand_Drivers!$B$5:$J$100,7,FALSE)</f>
        <v>225.99793557913731</v>
      </c>
      <c r="L5" s="16">
        <f>VLOOKUP($D5,'Growth rate'!$B$3:$S$93,8,FALSE)*VLOOKUP($F5,BY_IND_Demand_Drivers!$B$5:$J$100,8,FALSE)</f>
        <v>0</v>
      </c>
      <c r="M5" s="16">
        <f>VLOOKUP($D5,'Growth rate'!$B$3:$S$93,8,FALSE)*VLOOKUP($F5,BY_IND_Demand_Drivers!$B$5:$J$100,9,FALSE)</f>
        <v>0</v>
      </c>
      <c r="N5" s="49">
        <v>1</v>
      </c>
    </row>
    <row r="6" spans="1:14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 t="shared" si="0"/>
        <v>236.0514719107496</v>
      </c>
      <c r="H6" s="16">
        <f t="shared" si="1"/>
        <v>0</v>
      </c>
      <c r="I6" s="16">
        <f t="shared" si="2"/>
        <v>0</v>
      </c>
      <c r="K6" s="16">
        <f>VLOOKUP($D6,'Growth rate'!$B$3:$S$93,8,FALSE)*VLOOKUP($F6,BY_IND_Demand_Drivers!$B$5:$J$100,7,FALSE)</f>
        <v>236.0514719107496</v>
      </c>
      <c r="L6" s="16">
        <f>VLOOKUP($D6,'Growth rate'!$B$3:$S$93,8,FALSE)*VLOOKUP($F6,BY_IND_Demand_Drivers!$B$5:$J$100,8,FALSE)</f>
        <v>0</v>
      </c>
      <c r="M6" s="16">
        <f>VLOOKUP($D6,'Growth rate'!$B$3:$S$93,8,FALSE)*VLOOKUP($F6,BY_IND_Demand_Drivers!$B$5:$J$100,9,FALSE)</f>
        <v>0</v>
      </c>
      <c r="N6" s="49">
        <v>1</v>
      </c>
    </row>
    <row r="7" spans="1:14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 t="shared" si="0"/>
        <v>246.10500824236192</v>
      </c>
      <c r="H7" s="16">
        <f t="shared" si="1"/>
        <v>0</v>
      </c>
      <c r="I7" s="16">
        <f t="shared" si="2"/>
        <v>0</v>
      </c>
      <c r="K7" s="16">
        <f>VLOOKUP($D7,'Growth rate'!$B$3:$S$93,8,FALSE)*VLOOKUP($F7,BY_IND_Demand_Drivers!$B$5:$J$100,7,FALSE)</f>
        <v>246.10500824236192</v>
      </c>
      <c r="L7" s="16">
        <f>VLOOKUP($D7,'Growth rate'!$B$3:$S$93,8,FALSE)*VLOOKUP($F7,BY_IND_Demand_Drivers!$B$5:$J$100,8,FALSE)</f>
        <v>0</v>
      </c>
      <c r="M7" s="16">
        <f>VLOOKUP($D7,'Growth rate'!$B$3:$S$93,8,FALSE)*VLOOKUP($F7,BY_IND_Demand_Drivers!$B$5:$J$100,9,FALSE)</f>
        <v>0</v>
      </c>
      <c r="N7" s="49">
        <v>1</v>
      </c>
    </row>
    <row r="8" spans="1:14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 t="shared" si="0"/>
        <v>256.15854457397421</v>
      </c>
      <c r="H8" s="16">
        <f t="shared" si="1"/>
        <v>0</v>
      </c>
      <c r="I8" s="16">
        <f t="shared" si="2"/>
        <v>0</v>
      </c>
      <c r="K8" s="16">
        <f>VLOOKUP($D8,'Growth rate'!$B$3:$S$93,8,FALSE)*VLOOKUP($F8,BY_IND_Demand_Drivers!$B$5:$J$100,7,FALSE)</f>
        <v>256.15854457397421</v>
      </c>
      <c r="L8" s="16">
        <f>VLOOKUP($D8,'Growth rate'!$B$3:$S$93,8,FALSE)*VLOOKUP($F8,BY_IND_Demand_Drivers!$B$5:$J$100,8,FALSE)</f>
        <v>0</v>
      </c>
      <c r="M8" s="16">
        <f>VLOOKUP($D8,'Growth rate'!$B$3:$S$93,8,FALSE)*VLOOKUP($F8,BY_IND_Demand_Drivers!$B$5:$J$100,9,FALSE)</f>
        <v>0</v>
      </c>
      <c r="N8" s="49">
        <v>1</v>
      </c>
    </row>
    <row r="9" spans="1:14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 t="shared" si="0"/>
        <v>266.2120809055865</v>
      </c>
      <c r="H9" s="16">
        <f t="shared" si="1"/>
        <v>0</v>
      </c>
      <c r="I9" s="16">
        <f t="shared" si="2"/>
        <v>0</v>
      </c>
      <c r="K9" s="16">
        <f>VLOOKUP($D9,'Growth rate'!$B$3:$S$93,8,FALSE)*VLOOKUP($F9,BY_IND_Demand_Drivers!$B$5:$J$100,7,FALSE)</f>
        <v>266.2120809055865</v>
      </c>
      <c r="L9" s="16">
        <f>VLOOKUP($D9,'Growth rate'!$B$3:$S$93,8,FALSE)*VLOOKUP($F9,BY_IND_Demand_Drivers!$B$5:$J$100,8,FALSE)</f>
        <v>0</v>
      </c>
      <c r="M9" s="16">
        <f>VLOOKUP($D9,'Growth rate'!$B$3:$S$93,8,FALSE)*VLOOKUP($F9,BY_IND_Demand_Drivers!$B$5:$J$100,9,FALSE)</f>
        <v>0</v>
      </c>
      <c r="N9" s="49">
        <v>1</v>
      </c>
    </row>
    <row r="10" spans="1:14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 t="shared" si="0"/>
        <v>248.63905551347892</v>
      </c>
      <c r="H10" s="16">
        <f t="shared" si="1"/>
        <v>0</v>
      </c>
      <c r="I10" s="16">
        <f t="shared" si="2"/>
        <v>0</v>
      </c>
      <c r="K10" s="16">
        <f>VLOOKUP($D10,'Growth rate'!$B$3:$S$93,8,FALSE)*VLOOKUP($F10,BY_IND_Demand_Drivers!$B$5:$J$100,7,FALSE)</f>
        <v>276.2656172371988</v>
      </c>
      <c r="L10" s="16">
        <f>VLOOKUP($D10,'Growth rate'!$B$3:$S$93,8,FALSE)*VLOOKUP($F10,BY_IND_Demand_Drivers!$B$5:$J$100,8,FALSE)</f>
        <v>0</v>
      </c>
      <c r="M10" s="16">
        <f>VLOOKUP($D10,'Growth rate'!$B$3:$S$93,8,FALSE)*VLOOKUP($F10,BY_IND_Demand_Drivers!$B$5:$J$100,9,FALSE)</f>
        <v>0</v>
      </c>
      <c r="N10" s="49">
        <v>0.9</v>
      </c>
    </row>
    <row r="11" spans="1:14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 t="shared" si="0"/>
        <v>254.82404667624186</v>
      </c>
      <c r="H11" s="16">
        <f t="shared" si="1"/>
        <v>0</v>
      </c>
      <c r="I11" s="16">
        <f t="shared" si="2"/>
        <v>0</v>
      </c>
      <c r="K11" s="16">
        <f>VLOOKUP($D11,'Growth rate'!$B$3:$S$93,8,FALSE)*VLOOKUP($F11,BY_IND_Demand_Drivers!$B$5:$J$100,7,FALSE)</f>
        <v>286.31915356881109</v>
      </c>
      <c r="L11" s="16">
        <f>VLOOKUP($D11,'Growth rate'!$B$3:$S$93,8,FALSE)*VLOOKUP($F11,BY_IND_Demand_Drivers!$B$5:$J$100,8,FALSE)</f>
        <v>0</v>
      </c>
      <c r="M11" s="16">
        <f>VLOOKUP($D11,'Growth rate'!$B$3:$S$93,8,FALSE)*VLOOKUP($F11,BY_IND_Demand_Drivers!$B$5:$J$100,9,FALSE)</f>
        <v>0</v>
      </c>
      <c r="N11" s="49">
        <v>0.89</v>
      </c>
    </row>
    <row r="12" spans="1:14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 t="shared" si="0"/>
        <v>260.80796711237258</v>
      </c>
      <c r="H12" s="16">
        <f t="shared" si="1"/>
        <v>0</v>
      </c>
      <c r="I12" s="16">
        <f t="shared" si="2"/>
        <v>0</v>
      </c>
      <c r="K12" s="16">
        <f>VLOOKUP($D12,'Growth rate'!$B$3:$S$93,8,FALSE)*VLOOKUP($F12,BY_IND_Demand_Drivers!$B$5:$J$100,7,FALSE)</f>
        <v>296.37268990042338</v>
      </c>
      <c r="L12" s="16">
        <f>VLOOKUP($D12,'Growth rate'!$B$3:$S$93,8,FALSE)*VLOOKUP($F12,BY_IND_Demand_Drivers!$B$5:$J$100,8,FALSE)</f>
        <v>0</v>
      </c>
      <c r="M12" s="16">
        <f>VLOOKUP($D12,'Growth rate'!$B$3:$S$93,8,FALSE)*VLOOKUP($F12,BY_IND_Demand_Drivers!$B$5:$J$100,9,FALSE)</f>
        <v>0</v>
      </c>
      <c r="N12" s="49">
        <v>0.88</v>
      </c>
    </row>
    <row r="13" spans="1:14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 t="shared" si="0"/>
        <v>266.5908168218711</v>
      </c>
      <c r="H13" s="16">
        <f t="shared" si="1"/>
        <v>0</v>
      </c>
      <c r="I13" s="16">
        <f t="shared" si="2"/>
        <v>0</v>
      </c>
      <c r="K13" s="16">
        <f>VLOOKUP($D13,'Growth rate'!$B$3:$S$93,8,FALSE)*VLOOKUP($F13,BY_IND_Demand_Drivers!$B$5:$J$100,7,FALSE)</f>
        <v>306.42622623203573</v>
      </c>
      <c r="L13" s="16">
        <f>VLOOKUP($D13,'Growth rate'!$B$3:$S$93,8,FALSE)*VLOOKUP($F13,BY_IND_Demand_Drivers!$B$5:$J$100,8,FALSE)</f>
        <v>0</v>
      </c>
      <c r="M13" s="16">
        <f>VLOOKUP($D13,'Growth rate'!$B$3:$S$93,8,FALSE)*VLOOKUP($F13,BY_IND_Demand_Drivers!$B$5:$J$100,9,FALSE)</f>
        <v>0</v>
      </c>
      <c r="N13" s="49">
        <v>0.87</v>
      </c>
    </row>
    <row r="14" spans="1:14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 t="shared" si="0"/>
        <v>272.17259580473728</v>
      </c>
      <c r="H14" s="16">
        <f t="shared" si="1"/>
        <v>0</v>
      </c>
      <c r="I14" s="16">
        <f t="shared" si="2"/>
        <v>0</v>
      </c>
      <c r="K14" s="16">
        <f>VLOOKUP($D14,'Growth rate'!$B$3:$S$93,8,FALSE)*VLOOKUP($F14,BY_IND_Demand_Drivers!$B$5:$J$100,7,FALSE)</f>
        <v>316.47976256364802</v>
      </c>
      <c r="L14" s="16">
        <f>VLOOKUP($D14,'Growth rate'!$B$3:$S$93,8,FALSE)*VLOOKUP($F14,BY_IND_Demand_Drivers!$B$5:$J$100,8,FALSE)</f>
        <v>0</v>
      </c>
      <c r="M14" s="16">
        <f>VLOOKUP($D14,'Growth rate'!$B$3:$S$93,8,FALSE)*VLOOKUP($F14,BY_IND_Demand_Drivers!$B$5:$J$100,9,FALSE)</f>
        <v>0</v>
      </c>
      <c r="N14" s="49">
        <v>0.86</v>
      </c>
    </row>
    <row r="15" spans="1:14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 t="shared" si="0"/>
        <v>277.55330406097124</v>
      </c>
      <c r="H15" s="16">
        <f t="shared" si="1"/>
        <v>0</v>
      </c>
      <c r="I15" s="16">
        <f t="shared" si="2"/>
        <v>0</v>
      </c>
      <c r="K15" s="16">
        <f>VLOOKUP($D15,'Growth rate'!$B$3:$S$93,8,FALSE)*VLOOKUP($F15,BY_IND_Demand_Drivers!$B$5:$J$100,7,FALSE)</f>
        <v>326.53329889526032</v>
      </c>
      <c r="L15" s="16">
        <f>VLOOKUP($D15,'Growth rate'!$B$3:$S$93,8,FALSE)*VLOOKUP($F15,BY_IND_Demand_Drivers!$B$5:$J$100,8,FALSE)</f>
        <v>0</v>
      </c>
      <c r="M15" s="16">
        <f>VLOOKUP($D15,'Growth rate'!$B$3:$S$93,8,FALSE)*VLOOKUP($F15,BY_IND_Demand_Drivers!$B$5:$J$100,9,FALSE)</f>
        <v>0</v>
      </c>
      <c r="N15" s="49">
        <v>0.85</v>
      </c>
    </row>
    <row r="16" spans="1:14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 t="shared" si="0"/>
        <v>281.89147450250584</v>
      </c>
      <c r="H16" s="16">
        <f t="shared" si="1"/>
        <v>0</v>
      </c>
      <c r="I16" s="16">
        <f t="shared" si="2"/>
        <v>0</v>
      </c>
      <c r="K16" s="16">
        <f>VLOOKUP($D16,'Growth rate'!$B$3:$S$93,8,FALSE)*VLOOKUP($F16,BY_IND_Demand_Drivers!$B$5:$J$100,7,FALSE)</f>
        <v>336.58683522687267</v>
      </c>
      <c r="L16" s="16">
        <f>VLOOKUP($D16,'Growth rate'!$B$3:$S$93,8,FALSE)*VLOOKUP($F16,BY_IND_Demand_Drivers!$B$5:$J$100,8,FALSE)</f>
        <v>0</v>
      </c>
      <c r="M16" s="16">
        <f>VLOOKUP($D16,'Growth rate'!$B$3:$S$93,8,FALSE)*VLOOKUP($F16,BY_IND_Demand_Drivers!$B$5:$J$100,9,FALSE)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 t="shared" si="0"/>
        <v>285.97830653575005</v>
      </c>
      <c r="H17" s="16">
        <f t="shared" si="1"/>
        <v>0</v>
      </c>
      <c r="I17" s="16">
        <f t="shared" si="2"/>
        <v>0</v>
      </c>
      <c r="K17" s="16">
        <f>VLOOKUP($D17,'Growth rate'!$B$3:$S$93,8,FALSE)*VLOOKUP($F17,BY_IND_Demand_Drivers!$B$5:$J$100,7,FALSE)</f>
        <v>346.64037155848496</v>
      </c>
      <c r="L17" s="16">
        <f>VLOOKUP($D17,'Growth rate'!$B$3:$S$93,8,FALSE)*VLOOKUP($F17,BY_IND_Demand_Drivers!$B$5:$J$100,8,FALSE)</f>
        <v>0</v>
      </c>
      <c r="M17" s="16">
        <f>VLOOKUP($D17,'Growth rate'!$B$3:$S$93,8,FALSE)*VLOOKUP($F17,BY_IND_Demand_Drivers!$B$5:$J$100,9,FALSE)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 t="shared" si="0"/>
        <v>289.81380016070403</v>
      </c>
      <c r="H18" s="16">
        <f t="shared" si="1"/>
        <v>0</v>
      </c>
      <c r="I18" s="16">
        <f t="shared" si="2"/>
        <v>0</v>
      </c>
      <c r="K18" s="16">
        <f>VLOOKUP($D18,'Growth rate'!$B$3:$S$93,8,FALSE)*VLOOKUP($F18,BY_IND_Demand_Drivers!$B$5:$J$100,7,FALSE)</f>
        <v>356.69390789009725</v>
      </c>
      <c r="L18" s="16">
        <f>VLOOKUP($D18,'Growth rate'!$B$3:$S$93,8,FALSE)*VLOOKUP($F18,BY_IND_Demand_Drivers!$B$5:$J$100,8,FALSE)</f>
        <v>0</v>
      </c>
      <c r="M18" s="16">
        <f>VLOOKUP($D18,'Growth rate'!$B$3:$S$93,8,FALSE)*VLOOKUP($F18,BY_IND_Demand_Drivers!$B$5:$J$100,9,FALSE)</f>
        <v>0</v>
      </c>
      <c r="N18" s="49">
        <f t="shared" si="3"/>
        <v>0.8125</v>
      </c>
    </row>
    <row r="19" spans="1:14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 t="shared" si="0"/>
        <v>293.39795537736762</v>
      </c>
      <c r="H19" s="16">
        <f t="shared" si="1"/>
        <v>0</v>
      </c>
      <c r="I19" s="16">
        <f t="shared" si="2"/>
        <v>0</v>
      </c>
      <c r="K19" s="16">
        <f>VLOOKUP($D19,'Growth rate'!$B$3:$S$93,8,FALSE)*VLOOKUP($F19,BY_IND_Demand_Drivers!$B$5:$J$100,7,FALSE)</f>
        <v>366.74744422170954</v>
      </c>
      <c r="L19" s="16">
        <f>VLOOKUP($D19,'Growth rate'!$B$3:$S$93,8,FALSE)*VLOOKUP($F19,BY_IND_Demand_Drivers!$B$5:$J$100,8,FALSE)</f>
        <v>0</v>
      </c>
      <c r="M19" s="16">
        <f>VLOOKUP($D19,'Growth rate'!$B$3:$S$93,8,FALSE)*VLOOKUP($F19,BY_IND_Demand_Drivers!$B$5:$J$100,9,FALSE)</f>
        <v>0</v>
      </c>
      <c r="N19" s="49">
        <f t="shared" si="3"/>
        <v>0.79999999999999993</v>
      </c>
    </row>
    <row r="20" spans="1:14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 t="shared" si="0"/>
        <v>296.73077218574093</v>
      </c>
      <c r="H20" s="16">
        <f t="shared" si="1"/>
        <v>0</v>
      </c>
      <c r="I20" s="16">
        <f t="shared" si="2"/>
        <v>0</v>
      </c>
      <c r="K20" s="16">
        <f>VLOOKUP($D20,'Growth rate'!$B$3:$S$93,8,FALSE)*VLOOKUP($F20,BY_IND_Demand_Drivers!$B$5:$J$100,7,FALSE)</f>
        <v>376.80098055332184</v>
      </c>
      <c r="L20" s="16">
        <f>VLOOKUP($D20,'Growth rate'!$B$3:$S$93,8,FALSE)*VLOOKUP($F20,BY_IND_Demand_Drivers!$B$5:$J$100,8,FALSE)</f>
        <v>0</v>
      </c>
      <c r="M20" s="16">
        <f>VLOOKUP($D20,'Growth rate'!$B$3:$S$93,8,FALSE)*VLOOKUP($F20,BY_IND_Demand_Drivers!$B$5:$J$100,9,FALSE)</f>
        <v>0</v>
      </c>
      <c r="N20" s="49">
        <f t="shared" si="3"/>
        <v>0.78749999999999998</v>
      </c>
    </row>
    <row r="21" spans="1:14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 t="shared" si="0"/>
        <v>299.8122505858239</v>
      </c>
      <c r="H21" s="16">
        <f t="shared" si="1"/>
        <v>0</v>
      </c>
      <c r="I21" s="16">
        <f t="shared" si="2"/>
        <v>0</v>
      </c>
      <c r="K21" s="16">
        <f>VLOOKUP($D21,'Growth rate'!$B$3:$S$93,8,FALSE)*VLOOKUP($F21,BY_IND_Demand_Drivers!$B$5:$J$100,7,FALSE)</f>
        <v>386.85451688493413</v>
      </c>
      <c r="L21" s="16">
        <f>VLOOKUP($D21,'Growth rate'!$B$3:$S$93,8,FALSE)*VLOOKUP($F21,BY_IND_Demand_Drivers!$B$5:$J$100,8,FALSE)</f>
        <v>0</v>
      </c>
      <c r="M21" s="16">
        <f>VLOOKUP($D21,'Growth rate'!$B$3:$S$93,8,FALSE)*VLOOKUP($F21,BY_IND_Demand_Drivers!$B$5:$J$100,9,FALSE)</f>
        <v>0</v>
      </c>
      <c r="N21" s="49">
        <f t="shared" si="3"/>
        <v>0.77499999999999991</v>
      </c>
    </row>
    <row r="22" spans="1:14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 t="shared" si="0"/>
        <v>302.64239057761665</v>
      </c>
      <c r="H22" s="16">
        <f t="shared" si="1"/>
        <v>0</v>
      </c>
      <c r="I22" s="16">
        <f t="shared" si="2"/>
        <v>0</v>
      </c>
      <c r="K22" s="16">
        <f>VLOOKUP($D22,'Growth rate'!$B$3:$S$93,8,FALSE)*VLOOKUP($F22,BY_IND_Demand_Drivers!$B$5:$J$100,7,FALSE)</f>
        <v>396.90805321654648</v>
      </c>
      <c r="L22" s="16">
        <f>VLOOKUP($D22,'Growth rate'!$B$3:$S$93,8,FALSE)*VLOOKUP($F22,BY_IND_Demand_Drivers!$B$5:$J$100,8,FALSE)</f>
        <v>0</v>
      </c>
      <c r="M22" s="16">
        <f>VLOOKUP($D22,'Growth rate'!$B$3:$S$93,8,FALSE)*VLOOKUP($F22,BY_IND_Demand_Drivers!$B$5:$J$100,9,FALSE)</f>
        <v>0</v>
      </c>
      <c r="N22" s="49">
        <f t="shared" si="3"/>
        <v>0.76249999999999996</v>
      </c>
    </row>
    <row r="23" spans="1:14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 t="shared" si="0"/>
        <v>305.22119216111906</v>
      </c>
      <c r="H23" s="16">
        <f t="shared" si="1"/>
        <v>0</v>
      </c>
      <c r="I23" s="16">
        <f t="shared" si="2"/>
        <v>0</v>
      </c>
      <c r="K23" s="16">
        <f>VLOOKUP($D23,'Growth rate'!$B$3:$S$93,8,FALSE)*VLOOKUP($F23,BY_IND_Demand_Drivers!$B$5:$J$100,7,FALSE)</f>
        <v>406.96158954815877</v>
      </c>
      <c r="L23" s="16">
        <f>VLOOKUP($D23,'Growth rate'!$B$3:$S$93,8,FALSE)*VLOOKUP($F23,BY_IND_Demand_Drivers!$B$5:$J$100,8,FALSE)</f>
        <v>0</v>
      </c>
      <c r="M23" s="16">
        <f>VLOOKUP($D23,'Growth rate'!$B$3:$S$93,8,FALSE)*VLOOKUP($F23,BY_IND_Demand_Drivers!$B$5:$J$100,9,FALSE)</f>
        <v>0</v>
      </c>
      <c r="N23" s="49">
        <f t="shared" si="3"/>
        <v>0.75</v>
      </c>
    </row>
    <row r="24" spans="1:14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 t="shared" si="0"/>
        <v>307.54865533633114</v>
      </c>
      <c r="H24" s="16">
        <f t="shared" si="1"/>
        <v>0</v>
      </c>
      <c r="I24" s="16">
        <f t="shared" si="2"/>
        <v>0</v>
      </c>
      <c r="K24" s="16">
        <f>VLOOKUP($D24,'Growth rate'!$B$3:$S$93,8,FALSE)*VLOOKUP($F24,BY_IND_Demand_Drivers!$B$5:$J$100,7,FALSE)</f>
        <v>417.01512587977106</v>
      </c>
      <c r="L24" s="16">
        <f>VLOOKUP($D24,'Growth rate'!$B$3:$S$93,8,FALSE)*VLOOKUP($F24,BY_IND_Demand_Drivers!$B$5:$J$100,8,FALSE)</f>
        <v>0</v>
      </c>
      <c r="M24" s="16">
        <f>VLOOKUP($D24,'Growth rate'!$B$3:$S$93,8,FALSE)*VLOOKUP($F24,BY_IND_Demand_Drivers!$B$5:$J$100,9,FALSE)</f>
        <v>0</v>
      </c>
      <c r="N24" s="49">
        <f t="shared" si="3"/>
        <v>0.73749999999999993</v>
      </c>
    </row>
    <row r="25" spans="1:14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 t="shared" si="0"/>
        <v>309.62478010325299</v>
      </c>
      <c r="H25" s="16">
        <f t="shared" si="1"/>
        <v>0</v>
      </c>
      <c r="I25" s="16">
        <f t="shared" si="2"/>
        <v>0</v>
      </c>
      <c r="K25" s="16">
        <f>VLOOKUP($D25,'Growth rate'!$B$3:$S$93,8,FALSE)*VLOOKUP($F25,BY_IND_Demand_Drivers!$B$5:$J$100,7,FALSE)</f>
        <v>427.06866221138341</v>
      </c>
      <c r="L25" s="16">
        <f>VLOOKUP($D25,'Growth rate'!$B$3:$S$93,8,FALSE)*VLOOKUP($F25,BY_IND_Demand_Drivers!$B$5:$J$100,8,FALSE)</f>
        <v>0</v>
      </c>
      <c r="M25" s="16">
        <f>VLOOKUP($D25,'Growth rate'!$B$3:$S$93,8,FALSE)*VLOOKUP($F25,BY_IND_Demand_Drivers!$B$5:$J$100,9,FALSE)</f>
        <v>0</v>
      </c>
      <c r="N25" s="49">
        <f t="shared" si="3"/>
        <v>0.72499999999999998</v>
      </c>
    </row>
    <row r="26" spans="1:14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 t="shared" si="0"/>
        <v>311.44956646188433</v>
      </c>
      <c r="H26" s="16">
        <f t="shared" si="1"/>
        <v>0</v>
      </c>
      <c r="I26" s="16">
        <f t="shared" si="2"/>
        <v>0</v>
      </c>
      <c r="K26" s="16">
        <f>VLOOKUP($D26,'Growth rate'!$B$3:$S$93,8,FALSE)*VLOOKUP($F26,BY_IND_Demand_Drivers!$B$5:$J$100,7,FALSE)</f>
        <v>437.12219854299559</v>
      </c>
      <c r="L26" s="16">
        <f>VLOOKUP($D26,'Growth rate'!$B$3:$S$93,8,FALSE)*VLOOKUP($F26,BY_IND_Demand_Drivers!$B$5:$J$100,8,FALSE)</f>
        <v>0</v>
      </c>
      <c r="M26" s="16">
        <f>VLOOKUP($D26,'Growth rate'!$B$3:$S$93,8,FALSE)*VLOOKUP($F26,BY_IND_Demand_Drivers!$B$5:$J$100,9,FALSE)</f>
        <v>0</v>
      </c>
      <c r="N26" s="49">
        <f t="shared" si="3"/>
        <v>0.71249999999999991</v>
      </c>
    </row>
    <row r="27" spans="1:14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 t="shared" si="0"/>
        <v>313.02301441222556</v>
      </c>
      <c r="H27" s="16">
        <f t="shared" si="1"/>
        <v>0</v>
      </c>
      <c r="I27" s="16">
        <f t="shared" si="2"/>
        <v>0</v>
      </c>
      <c r="K27" s="16">
        <f>VLOOKUP($D27,'Growth rate'!$B$3:$S$93,8,FALSE)*VLOOKUP($F27,BY_IND_Demand_Drivers!$B$5:$J$100,7,FALSE)</f>
        <v>447.175734874608</v>
      </c>
      <c r="L27" s="16">
        <f>VLOOKUP($D27,'Growth rate'!$B$3:$S$93,8,FALSE)*VLOOKUP($F27,BY_IND_Demand_Drivers!$B$5:$J$100,8,FALSE)</f>
        <v>0</v>
      </c>
      <c r="M27" s="16">
        <f>VLOOKUP($D27,'Growth rate'!$B$3:$S$93,8,FALSE)*VLOOKUP($F27,BY_IND_Demand_Drivers!$B$5:$J$100,9,FALSE)</f>
        <v>0</v>
      </c>
      <c r="N27" s="49">
        <f t="shared" si="3"/>
        <v>0.7</v>
      </c>
    </row>
    <row r="28" spans="1:14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 t="shared" si="0"/>
        <v>314.34512395427646</v>
      </c>
      <c r="H28" s="16">
        <f t="shared" si="1"/>
        <v>0</v>
      </c>
      <c r="I28" s="16">
        <f t="shared" si="2"/>
        <v>0</v>
      </c>
      <c r="K28" s="16">
        <f>VLOOKUP($D28,'Growth rate'!$B$3:$S$93,8,FALSE)*VLOOKUP($F28,BY_IND_Demand_Drivers!$B$5:$J$100,7,FALSE)</f>
        <v>457.22927120622029</v>
      </c>
      <c r="L28" s="16">
        <f>VLOOKUP($D28,'Growth rate'!$B$3:$S$93,8,FALSE)*VLOOKUP($F28,BY_IND_Demand_Drivers!$B$5:$J$100,8,FALSE)</f>
        <v>0</v>
      </c>
      <c r="M28" s="16">
        <f>VLOOKUP($D28,'Growth rate'!$B$3:$S$93,8,FALSE)*VLOOKUP($F28,BY_IND_Demand_Drivers!$B$5:$J$100,9,FALSE)</f>
        <v>0</v>
      </c>
      <c r="N28" s="49">
        <f t="shared" si="3"/>
        <v>0.6875</v>
      </c>
    </row>
    <row r="29" spans="1:14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 t="shared" si="0"/>
        <v>315.41589508803696</v>
      </c>
      <c r="H29" s="16">
        <f t="shared" si="1"/>
        <v>0</v>
      </c>
      <c r="I29" s="16">
        <f t="shared" si="2"/>
        <v>0</v>
      </c>
      <c r="K29" s="16">
        <f>VLOOKUP($D29,'Growth rate'!$B$3:$S$93,8,FALSE)*VLOOKUP($F29,BY_IND_Demand_Drivers!$B$5:$J$100,7,FALSE)</f>
        <v>467.28280753783258</v>
      </c>
      <c r="L29" s="16">
        <f>VLOOKUP($D29,'Growth rate'!$B$3:$S$93,8,FALSE)*VLOOKUP($F29,BY_IND_Demand_Drivers!$B$5:$J$100,8,FALSE)</f>
        <v>0</v>
      </c>
      <c r="M29" s="16">
        <f>VLOOKUP($D29,'Growth rate'!$B$3:$S$93,8,FALSE)*VLOOKUP($F29,BY_IND_Demand_Drivers!$B$5:$J$100,9,FALSE)</f>
        <v>0</v>
      </c>
      <c r="N29" s="49">
        <f t="shared" si="3"/>
        <v>0.67499999999999993</v>
      </c>
    </row>
    <row r="30" spans="1:14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 t="shared" si="0"/>
        <v>316.23532781350724</v>
      </c>
      <c r="H30" s="16">
        <f t="shared" si="1"/>
        <v>0</v>
      </c>
      <c r="I30" s="16">
        <f t="shared" si="2"/>
        <v>0</v>
      </c>
      <c r="K30" s="16">
        <f>VLOOKUP($D30,'Growth rate'!$B$3:$S$93,8,FALSE)*VLOOKUP($F30,BY_IND_Demand_Drivers!$B$5:$J$100,7,FALSE)</f>
        <v>477.33634386944487</v>
      </c>
      <c r="L30" s="16">
        <f>VLOOKUP($D30,'Growth rate'!$B$3:$S$93,8,FALSE)*VLOOKUP($F30,BY_IND_Demand_Drivers!$B$5:$J$100,8,FALSE)</f>
        <v>0</v>
      </c>
      <c r="M30" s="16">
        <f>VLOOKUP($D30,'Growth rate'!$B$3:$S$93,8,FALSE)*VLOOKUP($F30,BY_IND_Demand_Drivers!$B$5:$J$100,9,FALSE)</f>
        <v>0</v>
      </c>
      <c r="N30" s="49">
        <f t="shared" si="3"/>
        <v>0.66249999999999998</v>
      </c>
    </row>
    <row r="31" spans="1:14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 t="shared" si="0"/>
        <v>316.80342213068712</v>
      </c>
      <c r="H31" s="16">
        <f t="shared" si="1"/>
        <v>0</v>
      </c>
      <c r="I31" s="16">
        <f t="shared" si="2"/>
        <v>0</v>
      </c>
      <c r="K31" s="16">
        <f>VLOOKUP($D31,'Growth rate'!$B$3:$S$93,8,FALSE)*VLOOKUP($F31,BY_IND_Demand_Drivers!$B$5:$J$100,7,FALSE)</f>
        <v>487.38988020105722</v>
      </c>
      <c r="L31" s="16">
        <f>VLOOKUP($D31,'Growth rate'!$B$3:$S$93,8,FALSE)*VLOOKUP($F31,BY_IND_Demand_Drivers!$B$5:$J$100,8,FALSE)</f>
        <v>0</v>
      </c>
      <c r="M31" s="16">
        <f>VLOOKUP($D31,'Growth rate'!$B$3:$S$93,8,FALSE)*VLOOKUP($F31,BY_IND_Demand_Drivers!$B$5:$J$100,9,FALSE)</f>
        <v>0</v>
      </c>
      <c r="N31" s="49">
        <f t="shared" si="3"/>
        <v>0.64999999999999991</v>
      </c>
    </row>
    <row r="32" spans="1:14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 t="shared" si="0"/>
        <v>317.12017803957679</v>
      </c>
      <c r="H32" s="16">
        <f t="shared" si="1"/>
        <v>0</v>
      </c>
      <c r="I32" s="16">
        <f t="shared" si="2"/>
        <v>0</v>
      </c>
      <c r="K32" s="16">
        <f>VLOOKUP($D32,'Growth rate'!$B$3:$S$93,8,FALSE)*VLOOKUP($F32,BY_IND_Demand_Drivers!$B$5:$J$100,7,FALSE)</f>
        <v>497.44341653266952</v>
      </c>
      <c r="L32" s="16">
        <f>VLOOKUP($D32,'Growth rate'!$B$3:$S$93,8,FALSE)*VLOOKUP($F32,BY_IND_Demand_Drivers!$B$5:$J$100,8,FALSE)</f>
        <v>0</v>
      </c>
      <c r="M32" s="16">
        <f>VLOOKUP($D32,'Growth rate'!$B$3:$S$93,8,FALSE)*VLOOKUP($F32,BY_IND_Demand_Drivers!$B$5:$J$100,9,FALSE)</f>
        <v>0</v>
      </c>
      <c r="N32" s="49">
        <f t="shared" si="3"/>
        <v>0.63749999999999996</v>
      </c>
    </row>
    <row r="33" spans="1:14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 t="shared" si="0"/>
        <v>317.18559554017611</v>
      </c>
      <c r="H33" s="16">
        <f t="shared" si="1"/>
        <v>0</v>
      </c>
      <c r="I33" s="16">
        <f t="shared" si="2"/>
        <v>0</v>
      </c>
      <c r="K33" s="16">
        <f>VLOOKUP($D33,'Growth rate'!$B$3:$S$93,8,FALSE)*VLOOKUP($F33,BY_IND_Demand_Drivers!$B$5:$J$100,7,FALSE)</f>
        <v>507.49695286428181</v>
      </c>
      <c r="L33" s="16">
        <f>VLOOKUP($D33,'Growth rate'!$B$3:$S$93,8,FALSE)*VLOOKUP($F33,BY_IND_Demand_Drivers!$B$5:$J$100,8,FALSE)</f>
        <v>0</v>
      </c>
      <c r="M33" s="16">
        <f>VLOOKUP($D33,'Growth rate'!$B$3:$S$93,8,FALSE)*VLOOKUP($F33,BY_IND_Demand_Drivers!$B$5:$J$100,9,FALSE)</f>
        <v>0</v>
      </c>
      <c r="N33" s="49">
        <f t="shared" si="3"/>
        <v>0.625</v>
      </c>
    </row>
    <row r="34" spans="1:14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 t="shared" si="0"/>
        <v>316.9996746324851</v>
      </c>
      <c r="H34" s="16">
        <f t="shared" si="1"/>
        <v>0</v>
      </c>
      <c r="I34" s="16">
        <f t="shared" si="2"/>
        <v>0</v>
      </c>
      <c r="K34" s="16">
        <f>VLOOKUP($D34,'Growth rate'!$B$3:$S$93,8,FALSE)*VLOOKUP($F34,BY_IND_Demand_Drivers!$B$5:$J$100,7,FALSE)</f>
        <v>517.5504891958941</v>
      </c>
      <c r="L34" s="16">
        <f>VLOOKUP($D34,'Growth rate'!$B$3:$S$93,8,FALSE)*VLOOKUP($F34,BY_IND_Demand_Drivers!$B$5:$J$100,8,FALSE)</f>
        <v>0</v>
      </c>
      <c r="M34" s="16">
        <f>VLOOKUP($D34,'Growth rate'!$B$3:$S$93,8,FALSE)*VLOOKUP($F34,BY_IND_Demand_Drivers!$B$5:$J$100,9,FALSE)</f>
        <v>0</v>
      </c>
      <c r="N34" s="49">
        <f t="shared" si="3"/>
        <v>0.61249999999999993</v>
      </c>
    </row>
    <row r="35" spans="1:14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 t="shared" si="0"/>
        <v>316.56241531650386</v>
      </c>
      <c r="H35" s="16">
        <f t="shared" si="1"/>
        <v>0</v>
      </c>
      <c r="I35" s="16">
        <f t="shared" si="2"/>
        <v>0</v>
      </c>
      <c r="K35" s="16">
        <f>VLOOKUP($D35,'Growth rate'!$B$3:$S$93,8,FALSE)*VLOOKUP($F35,BY_IND_Demand_Drivers!$B$5:$J$100,7,FALSE)</f>
        <v>527.60402552750645</v>
      </c>
      <c r="L35" s="16">
        <f>VLOOKUP($D35,'Growth rate'!$B$3:$S$93,8,FALSE)*VLOOKUP($F35,BY_IND_Demand_Drivers!$B$5:$J$100,8,FALSE)</f>
        <v>0</v>
      </c>
      <c r="M35" s="16">
        <f>VLOOKUP($D35,'Growth rate'!$B$3:$S$93,8,FALSE)*VLOOKUP($F35,BY_IND_Demand_Drivers!$B$5:$J$100,9,FALSE)</f>
        <v>0</v>
      </c>
      <c r="N35" s="49">
        <v>0.6</v>
      </c>
    </row>
    <row r="36" spans="1:14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 t="shared" si="0"/>
        <v>321.62741396156787</v>
      </c>
      <c r="H36" s="16">
        <f t="shared" si="1"/>
        <v>0</v>
      </c>
      <c r="I36" s="16">
        <f t="shared" si="2"/>
        <v>0</v>
      </c>
      <c r="K36" s="16">
        <f>VLOOKUP($D36,'Growth rate'!$B$3:$S$93,8,FALSE)*VLOOKUP($F36,BY_IND_Demand_Drivers!$B$5:$J$100,7,FALSE)</f>
        <v>536.04568993594648</v>
      </c>
      <c r="L36" s="16">
        <f>VLOOKUP($D36,'Growth rate'!$B$3:$S$93,8,FALSE)*VLOOKUP($F36,BY_IND_Demand_Drivers!$B$5:$J$100,8,FALSE)</f>
        <v>0</v>
      </c>
      <c r="M36" s="16">
        <f>VLOOKUP($D36,'Growth rate'!$B$3:$S$93,8,FALSE)*VLOOKUP($F36,BY_IND_Demand_Drivers!$B$5:$J$100,9,FALSE)</f>
        <v>0</v>
      </c>
      <c r="N36" s="49">
        <f>N35</f>
        <v>0.6</v>
      </c>
    </row>
    <row r="37" spans="1:14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 t="shared" si="0"/>
        <v>326.77345258495302</v>
      </c>
      <c r="H37" s="16">
        <f t="shared" si="1"/>
        <v>0</v>
      </c>
      <c r="I37" s="16">
        <f t="shared" si="2"/>
        <v>0</v>
      </c>
      <c r="K37" s="16">
        <f>VLOOKUP($D37,'Growth rate'!$B$3:$S$93,8,FALSE)*VLOOKUP($F37,BY_IND_Demand_Drivers!$B$5:$J$100,7,FALSE)</f>
        <v>544.62242097492174</v>
      </c>
      <c r="L37" s="16">
        <f>VLOOKUP($D37,'Growth rate'!$B$3:$S$93,8,FALSE)*VLOOKUP($F37,BY_IND_Demand_Drivers!$B$5:$J$100,8,FALSE)</f>
        <v>0</v>
      </c>
      <c r="M37" s="16">
        <f>VLOOKUP($D37,'Growth rate'!$B$3:$S$93,8,FALSE)*VLOOKUP($F37,BY_IND_Demand_Drivers!$B$5:$J$100,9,FALSE)</f>
        <v>0</v>
      </c>
      <c r="N37" s="49">
        <f t="shared" ref="N37:N85" si="4">N36</f>
        <v>0.6</v>
      </c>
    </row>
    <row r="38" spans="1:14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 t="shared" si="0"/>
        <v>332.00182782631225</v>
      </c>
      <c r="H38" s="16">
        <f t="shared" si="1"/>
        <v>0</v>
      </c>
      <c r="I38" s="16">
        <f t="shared" si="2"/>
        <v>0</v>
      </c>
      <c r="K38" s="16">
        <f>VLOOKUP($D38,'Growth rate'!$B$3:$S$93,8,FALSE)*VLOOKUP($F38,BY_IND_Demand_Drivers!$B$5:$J$100,7,FALSE)</f>
        <v>553.33637971052042</v>
      </c>
      <c r="L38" s="16">
        <f>VLOOKUP($D38,'Growth rate'!$B$3:$S$93,8,FALSE)*VLOOKUP($F38,BY_IND_Demand_Drivers!$B$5:$J$100,8,FALSE)</f>
        <v>0</v>
      </c>
      <c r="M38" s="16">
        <f>VLOOKUP($D38,'Growth rate'!$B$3:$S$93,8,FALSE)*VLOOKUP($F38,BY_IND_Demand_Drivers!$B$5:$J$100,9,FALSE)</f>
        <v>0</v>
      </c>
      <c r="N38" s="49">
        <f t="shared" si="4"/>
        <v>0.6</v>
      </c>
    </row>
    <row r="39" spans="1:14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 t="shared" si="0"/>
        <v>337.31385707153328</v>
      </c>
      <c r="H39" s="16">
        <f t="shared" si="1"/>
        <v>0</v>
      </c>
      <c r="I39" s="16">
        <f t="shared" si="2"/>
        <v>0</v>
      </c>
      <c r="K39" s="16">
        <f>VLOOKUP($D39,'Growth rate'!$B$3:$S$93,8,FALSE)*VLOOKUP($F39,BY_IND_Demand_Drivers!$B$5:$J$100,7,FALSE)</f>
        <v>562.18976178588878</v>
      </c>
      <c r="L39" s="16">
        <f>VLOOKUP($D39,'Growth rate'!$B$3:$S$93,8,FALSE)*VLOOKUP($F39,BY_IND_Demand_Drivers!$B$5:$J$100,8,FALSE)</f>
        <v>0</v>
      </c>
      <c r="M39" s="16">
        <f>VLOOKUP($D39,'Growth rate'!$B$3:$S$93,8,FALSE)*VLOOKUP($F39,BY_IND_Demand_Drivers!$B$5:$J$100,9,FALSE)</f>
        <v>0</v>
      </c>
      <c r="N39" s="49">
        <f t="shared" si="4"/>
        <v>0.6</v>
      </c>
    </row>
    <row r="40" spans="1:14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 t="shared" si="0"/>
        <v>342.71087878467773</v>
      </c>
      <c r="H40" s="16">
        <f t="shared" si="1"/>
        <v>0</v>
      </c>
      <c r="I40" s="16">
        <f t="shared" si="2"/>
        <v>0</v>
      </c>
      <c r="K40" s="16">
        <f>VLOOKUP($D40,'Growth rate'!$B$3:$S$93,8,FALSE)*VLOOKUP($F40,BY_IND_Demand_Drivers!$B$5:$J$100,7,FALSE)</f>
        <v>571.18479797446287</v>
      </c>
      <c r="L40" s="16">
        <f>VLOOKUP($D40,'Growth rate'!$B$3:$S$93,8,FALSE)*VLOOKUP($F40,BY_IND_Demand_Drivers!$B$5:$J$100,8,FALSE)</f>
        <v>0</v>
      </c>
      <c r="M40" s="16">
        <f>VLOOKUP($D40,'Growth rate'!$B$3:$S$93,8,FALSE)*VLOOKUP($F40,BY_IND_Demand_Drivers!$B$5:$J$100,9,FALSE)</f>
        <v>0</v>
      </c>
      <c r="N40" s="49">
        <f t="shared" si="4"/>
        <v>0.6</v>
      </c>
    </row>
    <row r="41" spans="1:14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 t="shared" si="0"/>
        <v>348.19425284523254</v>
      </c>
      <c r="H41" s="16">
        <f t="shared" si="1"/>
        <v>0</v>
      </c>
      <c r="I41" s="16">
        <f t="shared" si="2"/>
        <v>0</v>
      </c>
      <c r="K41" s="16">
        <f>VLOOKUP($D41,'Growth rate'!$B$3:$S$93,8,FALSE)*VLOOKUP($F41,BY_IND_Demand_Drivers!$B$5:$J$100,7,FALSE)</f>
        <v>580.32375474205423</v>
      </c>
      <c r="L41" s="16">
        <f>VLOOKUP($D41,'Growth rate'!$B$3:$S$93,8,FALSE)*VLOOKUP($F41,BY_IND_Demand_Drivers!$B$5:$J$100,8,FALSE)</f>
        <v>0</v>
      </c>
      <c r="M41" s="16">
        <f>VLOOKUP($D41,'Growth rate'!$B$3:$S$93,8,FALSE)*VLOOKUP($F41,BY_IND_Demand_Drivers!$B$5:$J$100,9,FALSE)</f>
        <v>0</v>
      </c>
      <c r="N41" s="49">
        <f t="shared" si="4"/>
        <v>0.6</v>
      </c>
    </row>
    <row r="42" spans="1:14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 t="shared" si="0"/>
        <v>353.76536089075631</v>
      </c>
      <c r="H42" s="16">
        <f t="shared" si="1"/>
        <v>0</v>
      </c>
      <c r="I42" s="16">
        <f t="shared" si="2"/>
        <v>0</v>
      </c>
      <c r="K42" s="16">
        <f>VLOOKUP($D42,'Growth rate'!$B$3:$S$93,8,FALSE)*VLOOKUP($F42,BY_IND_Demand_Drivers!$B$5:$J$100,7,FALSE)</f>
        <v>589.60893481792721</v>
      </c>
      <c r="L42" s="16">
        <f>VLOOKUP($D42,'Growth rate'!$B$3:$S$93,8,FALSE)*VLOOKUP($F42,BY_IND_Demand_Drivers!$B$5:$J$100,8,FALSE)</f>
        <v>0</v>
      </c>
      <c r="M42" s="16">
        <f>VLOOKUP($D42,'Growth rate'!$B$3:$S$93,8,FALSE)*VLOOKUP($F42,BY_IND_Demand_Drivers!$B$5:$J$100,9,FALSE)</f>
        <v>0</v>
      </c>
      <c r="N42" s="49">
        <f t="shared" si="4"/>
        <v>0.6</v>
      </c>
    </row>
    <row r="43" spans="1:14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 t="shared" si="0"/>
        <v>359.42560666500844</v>
      </c>
      <c r="H43" s="16">
        <f t="shared" si="1"/>
        <v>0</v>
      </c>
      <c r="I43" s="16">
        <f t="shared" si="2"/>
        <v>0</v>
      </c>
      <c r="K43" s="16">
        <f>VLOOKUP($D43,'Growth rate'!$B$3:$S$93,8,FALSE)*VLOOKUP($F43,BY_IND_Demand_Drivers!$B$5:$J$100,7,FALSE)</f>
        <v>599.04267777501411</v>
      </c>
      <c r="L43" s="16">
        <f>VLOOKUP($D43,'Growth rate'!$B$3:$S$93,8,FALSE)*VLOOKUP($F43,BY_IND_Demand_Drivers!$B$5:$J$100,8,FALSE)</f>
        <v>0</v>
      </c>
      <c r="M43" s="16">
        <f>VLOOKUP($D43,'Growth rate'!$B$3:$S$93,8,FALSE)*VLOOKUP($F43,BY_IND_Demand_Drivers!$B$5:$J$100,9,FALSE)</f>
        <v>0</v>
      </c>
      <c r="N43" s="49">
        <f t="shared" si="4"/>
        <v>0.6</v>
      </c>
    </row>
    <row r="44" spans="1:14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 t="shared" si="0"/>
        <v>365.17641637164854</v>
      </c>
      <c r="H44" s="16">
        <f t="shared" si="1"/>
        <v>0</v>
      </c>
      <c r="I44" s="16">
        <f t="shared" si="2"/>
        <v>0</v>
      </c>
      <c r="K44" s="16">
        <f>VLOOKUP($D44,'Growth rate'!$B$3:$S$93,8,FALSE)*VLOOKUP($F44,BY_IND_Demand_Drivers!$B$5:$J$100,7,FALSE)</f>
        <v>608.62736061941428</v>
      </c>
      <c r="L44" s="16">
        <f>VLOOKUP($D44,'Growth rate'!$B$3:$S$93,8,FALSE)*VLOOKUP($F44,BY_IND_Demand_Drivers!$B$5:$J$100,8,FALSE)</f>
        <v>0</v>
      </c>
      <c r="M44" s="16">
        <f>VLOOKUP($D44,'Growth rate'!$B$3:$S$93,8,FALSE)*VLOOKUP($F44,BY_IND_Demand_Drivers!$B$5:$J$100,9,FALSE)</f>
        <v>0</v>
      </c>
      <c r="N44" s="49">
        <f t="shared" si="4"/>
        <v>0.6</v>
      </c>
    </row>
    <row r="45" spans="1:14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 t="shared" si="0"/>
        <v>371.01923903359494</v>
      </c>
      <c r="H45" s="16">
        <f t="shared" si="1"/>
        <v>0</v>
      </c>
      <c r="I45" s="16">
        <f t="shared" si="2"/>
        <v>0</v>
      </c>
      <c r="K45" s="16">
        <f>VLOOKUP($D45,'Growth rate'!$B$3:$S$93,8,FALSE)*VLOOKUP($F45,BY_IND_Demand_Drivers!$B$5:$J$100,7,FALSE)</f>
        <v>618.36539838932492</v>
      </c>
      <c r="L45" s="16">
        <f>VLOOKUP($D45,'Growth rate'!$B$3:$S$93,8,FALSE)*VLOOKUP($F45,BY_IND_Demand_Drivers!$B$5:$J$100,8,FALSE)</f>
        <v>0</v>
      </c>
      <c r="M45" s="16">
        <f>VLOOKUP($D45,'Growth rate'!$B$3:$S$93,8,FALSE)*VLOOKUP($F45,BY_IND_Demand_Drivers!$B$5:$J$100,9,FALSE)</f>
        <v>0</v>
      </c>
      <c r="N45" s="49">
        <f t="shared" si="4"/>
        <v>0.6</v>
      </c>
    </row>
    <row r="46" spans="1:14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 t="shared" si="0"/>
        <v>376.95554685813244</v>
      </c>
      <c r="H46" s="16">
        <f t="shared" si="1"/>
        <v>0</v>
      </c>
      <c r="I46" s="16">
        <f t="shared" si="2"/>
        <v>0</v>
      </c>
      <c r="K46" s="16">
        <f>VLOOKUP($D46,'Growth rate'!$B$3:$S$93,8,FALSE)*VLOOKUP($F46,BY_IND_Demand_Drivers!$B$5:$J$100,7,FALSE)</f>
        <v>628.25924476355408</v>
      </c>
      <c r="L46" s="16">
        <f>VLOOKUP($D46,'Growth rate'!$B$3:$S$93,8,FALSE)*VLOOKUP($F46,BY_IND_Demand_Drivers!$B$5:$J$100,8,FALSE)</f>
        <v>0</v>
      </c>
      <c r="M46" s="16">
        <f>VLOOKUP($D46,'Growth rate'!$B$3:$S$93,8,FALSE)*VLOOKUP($F46,BY_IND_Demand_Drivers!$B$5:$J$100,9,FALSE)</f>
        <v>0</v>
      </c>
      <c r="N46" s="49">
        <f t="shared" si="4"/>
        <v>0.6</v>
      </c>
    </row>
    <row r="47" spans="1:14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 t="shared" si="0"/>
        <v>382.98683560786264</v>
      </c>
      <c r="H47" s="16">
        <f t="shared" si="1"/>
        <v>0</v>
      </c>
      <c r="I47" s="16">
        <f t="shared" si="2"/>
        <v>0</v>
      </c>
      <c r="K47" s="16">
        <f>VLOOKUP($D47,'Growth rate'!$B$3:$S$93,8,FALSE)*VLOOKUP($F47,BY_IND_Demand_Drivers!$B$5:$J$100,7,FALSE)</f>
        <v>638.31139267977107</v>
      </c>
      <c r="L47" s="16">
        <f>VLOOKUP($D47,'Growth rate'!$B$3:$S$93,8,FALSE)*VLOOKUP($F47,BY_IND_Demand_Drivers!$B$5:$J$100,8,FALSE)</f>
        <v>0</v>
      </c>
      <c r="M47" s="16">
        <f>VLOOKUP($D47,'Growth rate'!$B$3:$S$93,8,FALSE)*VLOOKUP($F47,BY_IND_Demand_Drivers!$B$5:$J$100,9,FALSE)</f>
        <v>0</v>
      </c>
      <c r="N47" s="49">
        <f t="shared" si="4"/>
        <v>0.6</v>
      </c>
    </row>
    <row r="48" spans="1:14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 t="shared" si="0"/>
        <v>389.11462497758839</v>
      </c>
      <c r="H48" s="16">
        <f t="shared" si="1"/>
        <v>0</v>
      </c>
      <c r="I48" s="16">
        <f t="shared" si="2"/>
        <v>0</v>
      </c>
      <c r="K48" s="16">
        <f>VLOOKUP($D48,'Growth rate'!$B$3:$S$93,8,FALSE)*VLOOKUP($F48,BY_IND_Demand_Drivers!$B$5:$J$100,7,FALSE)</f>
        <v>648.52437496264736</v>
      </c>
      <c r="L48" s="16">
        <f>VLOOKUP($D48,'Growth rate'!$B$3:$S$93,8,FALSE)*VLOOKUP($F48,BY_IND_Demand_Drivers!$B$5:$J$100,8,FALSE)</f>
        <v>0</v>
      </c>
      <c r="M48" s="16">
        <f>VLOOKUP($D48,'Growth rate'!$B$3:$S$93,8,FALSE)*VLOOKUP($F48,BY_IND_Demand_Drivers!$B$5:$J$100,9,FALSE)</f>
        <v>0</v>
      </c>
      <c r="N48" s="49">
        <f t="shared" si="4"/>
        <v>0.6</v>
      </c>
    </row>
    <row r="49" spans="1:14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 t="shared" si="0"/>
        <v>395.3404589772299</v>
      </c>
      <c r="H49" s="16">
        <f t="shared" si="1"/>
        <v>0</v>
      </c>
      <c r="I49" s="16">
        <f t="shared" si="2"/>
        <v>0</v>
      </c>
      <c r="K49" s="16">
        <f>VLOOKUP($D49,'Growth rate'!$B$3:$S$93,8,FALSE)*VLOOKUP($F49,BY_IND_Demand_Drivers!$B$5:$J$100,7,FALSE)</f>
        <v>658.90076496204983</v>
      </c>
      <c r="L49" s="16">
        <f>VLOOKUP($D49,'Growth rate'!$B$3:$S$93,8,FALSE)*VLOOKUP($F49,BY_IND_Demand_Drivers!$B$5:$J$100,8,FALSE)</f>
        <v>0</v>
      </c>
      <c r="M49" s="16">
        <f>VLOOKUP($D49,'Growth rate'!$B$3:$S$93,8,FALSE)*VLOOKUP($F49,BY_IND_Demand_Drivers!$B$5:$J$100,9,FALSE)</f>
        <v>0</v>
      </c>
      <c r="N49" s="49">
        <f t="shared" si="4"/>
        <v>0.6</v>
      </c>
    </row>
    <row r="50" spans="1:14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 t="shared" si="0"/>
        <v>401.66590632086553</v>
      </c>
      <c r="H50" s="16">
        <f t="shared" si="1"/>
        <v>0</v>
      </c>
      <c r="I50" s="16">
        <f t="shared" si="2"/>
        <v>0</v>
      </c>
      <c r="K50" s="16">
        <f>VLOOKUP($D50,'Growth rate'!$B$3:$S$93,8,FALSE)*VLOOKUP($F50,BY_IND_Demand_Drivers!$B$5:$J$100,7,FALSE)</f>
        <v>669.44317720144261</v>
      </c>
      <c r="L50" s="16">
        <f>VLOOKUP($D50,'Growth rate'!$B$3:$S$93,8,FALSE)*VLOOKUP($F50,BY_IND_Demand_Drivers!$B$5:$J$100,8,FALSE)</f>
        <v>0</v>
      </c>
      <c r="M50" s="16">
        <f>VLOOKUP($D50,'Growth rate'!$B$3:$S$93,8,FALSE)*VLOOKUP($F50,BY_IND_Demand_Drivers!$B$5:$J$100,9,FALSE)</f>
        <v>0</v>
      </c>
      <c r="N50" s="49">
        <f t="shared" si="4"/>
        <v>0.6</v>
      </c>
    </row>
    <row r="51" spans="1:14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 t="shared" si="0"/>
        <v>408.09256082199937</v>
      </c>
      <c r="H51" s="16">
        <f t="shared" si="1"/>
        <v>0</v>
      </c>
      <c r="I51" s="16">
        <f t="shared" si="2"/>
        <v>0</v>
      </c>
      <c r="K51" s="16">
        <f>VLOOKUP($D51,'Growth rate'!$B$3:$S$93,8,FALSE)*VLOOKUP($F51,BY_IND_Demand_Drivers!$B$5:$J$100,7,FALSE)</f>
        <v>680.1542680366656</v>
      </c>
      <c r="L51" s="16">
        <f>VLOOKUP($D51,'Growth rate'!$B$3:$S$93,8,FALSE)*VLOOKUP($F51,BY_IND_Demand_Drivers!$B$5:$J$100,8,FALSE)</f>
        <v>0</v>
      </c>
      <c r="M51" s="16">
        <f>VLOOKUP($D51,'Growth rate'!$B$3:$S$93,8,FALSE)*VLOOKUP($F51,BY_IND_Demand_Drivers!$B$5:$J$100,9,FALSE)</f>
        <v>0</v>
      </c>
      <c r="N51" s="49">
        <f t="shared" si="4"/>
        <v>0.6</v>
      </c>
    </row>
    <row r="52" spans="1:14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 t="shared" si="0"/>
        <v>414.6220417951514</v>
      </c>
      <c r="H52" s="16">
        <f t="shared" si="1"/>
        <v>0</v>
      </c>
      <c r="I52" s="16">
        <f t="shared" si="2"/>
        <v>0</v>
      </c>
      <c r="K52" s="16">
        <f>VLOOKUP($D52,'Growth rate'!$B$3:$S$93,8,FALSE)*VLOOKUP($F52,BY_IND_Demand_Drivers!$B$5:$J$100,7,FALSE)</f>
        <v>691.03673632525238</v>
      </c>
      <c r="L52" s="16">
        <f>VLOOKUP($D52,'Growth rate'!$B$3:$S$93,8,FALSE)*VLOOKUP($F52,BY_IND_Demand_Drivers!$B$5:$J$100,8,FALSE)</f>
        <v>0</v>
      </c>
      <c r="M52" s="16">
        <f>VLOOKUP($D52,'Growth rate'!$B$3:$S$93,8,FALSE)*VLOOKUP($F52,BY_IND_Demand_Drivers!$B$5:$J$100,9,FALSE)</f>
        <v>0</v>
      </c>
      <c r="N52" s="49">
        <f t="shared" si="4"/>
        <v>0.6</v>
      </c>
    </row>
    <row r="53" spans="1:14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 t="shared" si="0"/>
        <v>421.25599446387378</v>
      </c>
      <c r="H53" s="16">
        <f t="shared" si="1"/>
        <v>0</v>
      </c>
      <c r="I53" s="16">
        <f t="shared" si="2"/>
        <v>0</v>
      </c>
      <c r="K53" s="16">
        <f>VLOOKUP($D53,'Growth rate'!$B$3:$S$93,8,FALSE)*VLOOKUP($F53,BY_IND_Demand_Drivers!$B$5:$J$100,7,FALSE)</f>
        <v>702.09332410645629</v>
      </c>
      <c r="L53" s="16">
        <f>VLOOKUP($D53,'Growth rate'!$B$3:$S$93,8,FALSE)*VLOOKUP($F53,BY_IND_Demand_Drivers!$B$5:$J$100,8,FALSE)</f>
        <v>0</v>
      </c>
      <c r="M53" s="16">
        <f>VLOOKUP($D53,'Growth rate'!$B$3:$S$93,8,FALSE)*VLOOKUP($F53,BY_IND_Demand_Drivers!$B$5:$J$100,9,FALSE)</f>
        <v>0</v>
      </c>
      <c r="N53" s="49">
        <f t="shared" si="4"/>
        <v>0.6</v>
      </c>
    </row>
    <row r="54" spans="1:14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 t="shared" si="0"/>
        <v>427.99609037529581</v>
      </c>
      <c r="H54" s="16">
        <f t="shared" si="1"/>
        <v>0</v>
      </c>
      <c r="I54" s="16">
        <f t="shared" si="2"/>
        <v>0</v>
      </c>
      <c r="K54" s="16">
        <f>VLOOKUP($D54,'Growth rate'!$B$3:$S$93,8,FALSE)*VLOOKUP($F54,BY_IND_Demand_Drivers!$B$5:$J$100,7,FALSE)</f>
        <v>713.32681729215972</v>
      </c>
      <c r="L54" s="16">
        <f>VLOOKUP($D54,'Growth rate'!$B$3:$S$93,8,FALSE)*VLOOKUP($F54,BY_IND_Demand_Drivers!$B$5:$J$100,8,FALSE)</f>
        <v>0</v>
      </c>
      <c r="M54" s="16">
        <f>VLOOKUP($D54,'Growth rate'!$B$3:$S$93,8,FALSE)*VLOOKUP($F54,BY_IND_Demand_Drivers!$B$5:$J$100,9,FALSE)</f>
        <v>0</v>
      </c>
      <c r="N54" s="49">
        <f t="shared" si="4"/>
        <v>0.6</v>
      </c>
    </row>
    <row r="55" spans="1:14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 t="shared" si="0"/>
        <v>434.84402782130059</v>
      </c>
      <c r="H55" s="16">
        <f t="shared" si="1"/>
        <v>0</v>
      </c>
      <c r="I55" s="16">
        <f t="shared" si="2"/>
        <v>0</v>
      </c>
      <c r="K55" s="16">
        <f>VLOOKUP($D55,'Growth rate'!$B$3:$S$93,8,FALSE)*VLOOKUP($F55,BY_IND_Demand_Drivers!$B$5:$J$100,7,FALSE)</f>
        <v>724.74004636883433</v>
      </c>
      <c r="L55" s="16">
        <f>VLOOKUP($D55,'Growth rate'!$B$3:$S$93,8,FALSE)*VLOOKUP($F55,BY_IND_Demand_Drivers!$B$5:$J$100,8,FALSE)</f>
        <v>0</v>
      </c>
      <c r="M55" s="16">
        <f>VLOOKUP($D55,'Growth rate'!$B$3:$S$93,8,FALSE)*VLOOKUP($F55,BY_IND_Demand_Drivers!$B$5:$J$100,9,FALSE)</f>
        <v>0</v>
      </c>
      <c r="N55" s="49">
        <f t="shared" si="4"/>
        <v>0.6</v>
      </c>
    </row>
    <row r="56" spans="1:14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 t="shared" si="0"/>
        <v>441.80153226644143</v>
      </c>
      <c r="H56" s="16">
        <f t="shared" si="1"/>
        <v>0</v>
      </c>
      <c r="I56" s="16">
        <f t="shared" si="2"/>
        <v>0</v>
      </c>
      <c r="K56" s="16">
        <f>VLOOKUP($D56,'Growth rate'!$B$3:$S$93,8,FALSE)*VLOOKUP($F56,BY_IND_Demand_Drivers!$B$5:$J$100,7,FALSE)</f>
        <v>736.33588711073571</v>
      </c>
      <c r="L56" s="16">
        <f>VLOOKUP($D56,'Growth rate'!$B$3:$S$93,8,FALSE)*VLOOKUP($F56,BY_IND_Demand_Drivers!$B$5:$J$100,8,FALSE)</f>
        <v>0</v>
      </c>
      <c r="M56" s="16">
        <f>VLOOKUP($D56,'Growth rate'!$B$3:$S$93,8,FALSE)*VLOOKUP($F56,BY_IND_Demand_Drivers!$B$5:$J$100,9,FALSE)</f>
        <v>0</v>
      </c>
      <c r="N56" s="49">
        <f t="shared" si="4"/>
        <v>0.6</v>
      </c>
    </row>
    <row r="57" spans="1:14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 t="shared" si="0"/>
        <v>448.87035678270439</v>
      </c>
      <c r="H57" s="16">
        <f t="shared" si="1"/>
        <v>0</v>
      </c>
      <c r="I57" s="16">
        <f t="shared" si="2"/>
        <v>0</v>
      </c>
      <c r="K57" s="16">
        <f>VLOOKUP($D57,'Growth rate'!$B$3:$S$93,8,FALSE)*VLOOKUP($F57,BY_IND_Demand_Drivers!$B$5:$J$100,7,FALSE)</f>
        <v>748.11726130450734</v>
      </c>
      <c r="L57" s="16">
        <f>VLOOKUP($D57,'Growth rate'!$B$3:$S$93,8,FALSE)*VLOOKUP($F57,BY_IND_Demand_Drivers!$B$5:$J$100,8,FALSE)</f>
        <v>0</v>
      </c>
      <c r="M57" s="16">
        <f>VLOOKUP($D57,'Growth rate'!$B$3:$S$93,8,FALSE)*VLOOKUP($F57,BY_IND_Demand_Drivers!$B$5:$J$100,9,FALSE)</f>
        <v>0</v>
      </c>
      <c r="N57" s="49">
        <f t="shared" si="4"/>
        <v>0.6</v>
      </c>
    </row>
    <row r="58" spans="1:14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 t="shared" si="0"/>
        <v>456.05228249122774</v>
      </c>
      <c r="H58" s="16">
        <f t="shared" si="1"/>
        <v>0</v>
      </c>
      <c r="I58" s="16">
        <f t="shared" si="2"/>
        <v>0</v>
      </c>
      <c r="K58" s="16">
        <f>VLOOKUP($D58,'Growth rate'!$B$3:$S$93,8,FALSE)*VLOOKUP($F58,BY_IND_Demand_Drivers!$B$5:$J$100,7,FALSE)</f>
        <v>760.08713748537957</v>
      </c>
      <c r="L58" s="16">
        <f>VLOOKUP($D58,'Growth rate'!$B$3:$S$93,8,FALSE)*VLOOKUP($F58,BY_IND_Demand_Drivers!$B$5:$J$100,8,FALSE)</f>
        <v>0</v>
      </c>
      <c r="M58" s="16">
        <f>VLOOKUP($D58,'Growth rate'!$B$3:$S$93,8,FALSE)*VLOOKUP($F58,BY_IND_Demand_Drivers!$B$5:$J$100,9,FALSE)</f>
        <v>0</v>
      </c>
      <c r="N58" s="49">
        <f t="shared" si="4"/>
        <v>0.6</v>
      </c>
    </row>
    <row r="59" spans="1:14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 t="shared" si="0"/>
        <v>463.34911901108728</v>
      </c>
      <c r="H59" s="16">
        <f t="shared" si="1"/>
        <v>0</v>
      </c>
      <c r="I59" s="16">
        <f t="shared" si="2"/>
        <v>0</v>
      </c>
      <c r="K59" s="16">
        <f>VLOOKUP($D59,'Growth rate'!$B$3:$S$93,8,FALSE)*VLOOKUP($F59,BY_IND_Demand_Drivers!$B$5:$J$100,7,FALSE)</f>
        <v>772.24853168514551</v>
      </c>
      <c r="L59" s="16">
        <f>VLOOKUP($D59,'Growth rate'!$B$3:$S$93,8,FALSE)*VLOOKUP($F59,BY_IND_Demand_Drivers!$B$5:$J$100,8,FALSE)</f>
        <v>0</v>
      </c>
      <c r="M59" s="16">
        <f>VLOOKUP($D59,'Growth rate'!$B$3:$S$93,8,FALSE)*VLOOKUP($F59,BY_IND_Demand_Drivers!$B$5:$J$100,9,FALSE)</f>
        <v>0</v>
      </c>
      <c r="N59" s="49">
        <f t="shared" si="4"/>
        <v>0.6</v>
      </c>
    </row>
    <row r="60" spans="1:14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 t="shared" si="0"/>
        <v>470.76270491526458</v>
      </c>
      <c r="H60" s="16">
        <f t="shared" si="1"/>
        <v>0</v>
      </c>
      <c r="I60" s="16">
        <f t="shared" si="2"/>
        <v>0</v>
      </c>
      <c r="K60" s="16">
        <f>VLOOKUP($D60,'Growth rate'!$B$3:$S$93,8,FALSE)*VLOOKUP($F60,BY_IND_Demand_Drivers!$B$5:$J$100,7,FALSE)</f>
        <v>784.60450819210769</v>
      </c>
      <c r="L60" s="16">
        <f>VLOOKUP($D60,'Growth rate'!$B$3:$S$93,8,FALSE)*VLOOKUP($F60,BY_IND_Demand_Drivers!$B$5:$J$100,8,FALSE)</f>
        <v>0</v>
      </c>
      <c r="M60" s="16">
        <f>VLOOKUP($D60,'Growth rate'!$B$3:$S$93,8,FALSE)*VLOOKUP($F60,BY_IND_Demand_Drivers!$B$5:$J$100,9,FALSE)</f>
        <v>0</v>
      </c>
      <c r="N60" s="49">
        <f t="shared" si="4"/>
        <v>0.6</v>
      </c>
    </row>
    <row r="61" spans="1:14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 t="shared" si="0"/>
        <v>478.2949081939089</v>
      </c>
      <c r="H61" s="16">
        <f t="shared" si="1"/>
        <v>0</v>
      </c>
      <c r="I61" s="16">
        <f t="shared" si="2"/>
        <v>0</v>
      </c>
      <c r="K61" s="16">
        <f>VLOOKUP($D61,'Growth rate'!$B$3:$S$93,8,FALSE)*VLOOKUP($F61,BY_IND_Demand_Drivers!$B$5:$J$100,7,FALSE)</f>
        <v>797.15818032318157</v>
      </c>
      <c r="L61" s="16">
        <f>VLOOKUP($D61,'Growth rate'!$B$3:$S$93,8,FALSE)*VLOOKUP($F61,BY_IND_Demand_Drivers!$B$5:$J$100,8,FALSE)</f>
        <v>0</v>
      </c>
      <c r="M61" s="16">
        <f>VLOOKUP($D61,'Growth rate'!$B$3:$S$93,8,FALSE)*VLOOKUP($F61,BY_IND_Demand_Drivers!$B$5:$J$100,9,FALSE)</f>
        <v>0</v>
      </c>
      <c r="N61" s="49">
        <f t="shared" si="4"/>
        <v>0.6</v>
      </c>
    </row>
    <row r="62" spans="1:14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 t="shared" si="0"/>
        <v>485.94762672501133</v>
      </c>
      <c r="H62" s="16">
        <f t="shared" si="1"/>
        <v>0</v>
      </c>
      <c r="I62" s="16">
        <f t="shared" si="2"/>
        <v>0</v>
      </c>
      <c r="K62" s="16">
        <f>VLOOKUP($D62,'Growth rate'!$B$3:$S$93,8,FALSE)*VLOOKUP($F62,BY_IND_Demand_Drivers!$B$5:$J$100,7,FALSE)</f>
        <v>809.91271120835222</v>
      </c>
      <c r="L62" s="16">
        <f>VLOOKUP($D62,'Growth rate'!$B$3:$S$93,8,FALSE)*VLOOKUP($F62,BY_IND_Demand_Drivers!$B$5:$J$100,8,FALSE)</f>
        <v>0</v>
      </c>
      <c r="M62" s="16">
        <f>VLOOKUP($D62,'Growth rate'!$B$3:$S$93,8,FALSE)*VLOOKUP($F62,BY_IND_Demand_Drivers!$B$5:$J$100,9,FALSE)</f>
        <v>0</v>
      </c>
      <c r="N62" s="49">
        <f t="shared" si="4"/>
        <v>0.6</v>
      </c>
    </row>
    <row r="63" spans="1:14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 t="shared" si="0"/>
        <v>493.72278875261168</v>
      </c>
      <c r="H63" s="16">
        <f t="shared" si="1"/>
        <v>0</v>
      </c>
      <c r="I63" s="16">
        <f t="shared" si="2"/>
        <v>0</v>
      </c>
      <c r="K63" s="16">
        <f>VLOOKUP($D63,'Growth rate'!$B$3:$S$93,8,FALSE)*VLOOKUP($F63,BY_IND_Demand_Drivers!$B$5:$J$100,7,FALSE)</f>
        <v>822.87131458768613</v>
      </c>
      <c r="L63" s="16">
        <f>VLOOKUP($D63,'Growth rate'!$B$3:$S$93,8,FALSE)*VLOOKUP($F63,BY_IND_Demand_Drivers!$B$5:$J$100,8,FALSE)</f>
        <v>0</v>
      </c>
      <c r="M63" s="16">
        <f>VLOOKUP($D63,'Growth rate'!$B$3:$S$93,8,FALSE)*VLOOKUP($F63,BY_IND_Demand_Drivers!$B$5:$J$100,9,FALSE)</f>
        <v>0</v>
      </c>
      <c r="N63" s="49">
        <f t="shared" si="4"/>
        <v>0.6</v>
      </c>
    </row>
    <row r="64" spans="1:14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 t="shared" si="0"/>
        <v>501.62235337265349</v>
      </c>
      <c r="H64" s="16">
        <f t="shared" si="1"/>
        <v>0</v>
      </c>
      <c r="I64" s="16">
        <f t="shared" si="2"/>
        <v>0</v>
      </c>
      <c r="K64" s="16">
        <f>VLOOKUP($D64,'Growth rate'!$B$3:$S$93,8,FALSE)*VLOOKUP($F64,BY_IND_Demand_Drivers!$B$5:$J$100,7,FALSE)</f>
        <v>836.03725562108923</v>
      </c>
      <c r="L64" s="16">
        <f>VLOOKUP($D64,'Growth rate'!$B$3:$S$93,8,FALSE)*VLOOKUP($F64,BY_IND_Demand_Drivers!$B$5:$J$100,8,FALSE)</f>
        <v>0</v>
      </c>
      <c r="M64" s="16">
        <f>VLOOKUP($D64,'Growth rate'!$B$3:$S$93,8,FALSE)*VLOOKUP($F64,BY_IND_Demand_Drivers!$B$5:$J$100,9,FALSE)</f>
        <v>0</v>
      </c>
      <c r="N64" s="49">
        <f t="shared" si="4"/>
        <v>0.6</v>
      </c>
    </row>
    <row r="65" spans="1:14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 t="shared" si="0"/>
        <v>509.64831102661594</v>
      </c>
      <c r="H65" s="16">
        <f t="shared" si="1"/>
        <v>0</v>
      </c>
      <c r="I65" s="16">
        <f t="shared" si="2"/>
        <v>0</v>
      </c>
      <c r="K65" s="16">
        <f>VLOOKUP($D65,'Growth rate'!$B$3:$S$93,8,FALSE)*VLOOKUP($F65,BY_IND_Demand_Drivers!$B$5:$J$100,7,FALSE)</f>
        <v>849.41385171102661</v>
      </c>
      <c r="L65" s="16">
        <f>VLOOKUP($D65,'Growth rate'!$B$3:$S$93,8,FALSE)*VLOOKUP($F65,BY_IND_Demand_Drivers!$B$5:$J$100,8,FALSE)</f>
        <v>0</v>
      </c>
      <c r="M65" s="16">
        <f>VLOOKUP($D65,'Growth rate'!$B$3:$S$93,8,FALSE)*VLOOKUP($F65,BY_IND_Demand_Drivers!$B$5:$J$100,9,FALSE)</f>
        <v>0</v>
      </c>
      <c r="N65" s="49">
        <f t="shared" si="4"/>
        <v>0.6</v>
      </c>
    </row>
    <row r="66" spans="1:14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 t="shared" si="0"/>
        <v>517.8026840030418</v>
      </c>
      <c r="H66" s="16">
        <f t="shared" si="1"/>
        <v>0</v>
      </c>
      <c r="I66" s="16">
        <f t="shared" si="2"/>
        <v>0</v>
      </c>
      <c r="K66" s="16">
        <f>VLOOKUP($D66,'Growth rate'!$B$3:$S$93,8,FALSE)*VLOOKUP($F66,BY_IND_Demand_Drivers!$B$5:$J$100,7,FALSE)</f>
        <v>863.00447333840305</v>
      </c>
      <c r="L66" s="16">
        <f>VLOOKUP($D66,'Growth rate'!$B$3:$S$93,8,FALSE)*VLOOKUP($F66,BY_IND_Demand_Drivers!$B$5:$J$100,8,FALSE)</f>
        <v>0</v>
      </c>
      <c r="M66" s="16">
        <f>VLOOKUP($D66,'Growth rate'!$B$3:$S$93,8,FALSE)*VLOOKUP($F66,BY_IND_Demand_Drivers!$B$5:$J$100,9,FALSE)</f>
        <v>0</v>
      </c>
      <c r="N66" s="49">
        <f t="shared" si="4"/>
        <v>0.6</v>
      </c>
    </row>
    <row r="67" spans="1:14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 t="shared" si="0"/>
        <v>526.08752694709051</v>
      </c>
      <c r="H67" s="16">
        <f t="shared" si="1"/>
        <v>0</v>
      </c>
      <c r="I67" s="16">
        <f t="shared" si="2"/>
        <v>0</v>
      </c>
      <c r="K67" s="16">
        <f>VLOOKUP($D67,'Growth rate'!$B$3:$S$93,8,FALSE)*VLOOKUP($F67,BY_IND_Demand_Drivers!$B$5:$J$100,7,FALSE)</f>
        <v>876.81254491181755</v>
      </c>
      <c r="L67" s="16">
        <f>VLOOKUP($D67,'Growth rate'!$B$3:$S$93,8,FALSE)*VLOOKUP($F67,BY_IND_Demand_Drivers!$B$5:$J$100,8,FALSE)</f>
        <v>0</v>
      </c>
      <c r="M67" s="16">
        <f>VLOOKUP($D67,'Growth rate'!$B$3:$S$93,8,FALSE)*VLOOKUP($F67,BY_IND_Demand_Drivers!$B$5:$J$100,9,FALSE)</f>
        <v>0</v>
      </c>
      <c r="N67" s="49">
        <f t="shared" si="4"/>
        <v>0.6</v>
      </c>
    </row>
    <row r="68" spans="1:14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 t="shared" si="0"/>
        <v>534.50492737824391</v>
      </c>
      <c r="H68" s="16">
        <f t="shared" si="1"/>
        <v>0</v>
      </c>
      <c r="I68" s="16">
        <f t="shared" si="2"/>
        <v>0</v>
      </c>
      <c r="K68" s="16">
        <f>VLOOKUP($D68,'Growth rate'!$B$3:$S$93,8,FALSE)*VLOOKUP($F68,BY_IND_Demand_Drivers!$B$5:$J$100,7,FALSE)</f>
        <v>890.84154563040659</v>
      </c>
      <c r="L68" s="16">
        <f>VLOOKUP($D68,'Growth rate'!$B$3:$S$93,8,FALSE)*VLOOKUP($F68,BY_IND_Demand_Drivers!$B$5:$J$100,8,FALSE)</f>
        <v>0</v>
      </c>
      <c r="M68" s="16">
        <f>VLOOKUP($D68,'Growth rate'!$B$3:$S$93,8,FALSE)*VLOOKUP($F68,BY_IND_Demand_Drivers!$B$5:$J$100,9,FALSE)</f>
        <v>0</v>
      </c>
      <c r="N68" s="49">
        <f t="shared" si="4"/>
        <v>0.6</v>
      </c>
    </row>
    <row r="69" spans="1:14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 t="shared" ref="G69:G132" si="5">K69*$N69</f>
        <v>543.0570062162958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rate'!$B$3:$S$93,8,FALSE)*VLOOKUP($F69,BY_IND_Demand_Drivers!$B$5:$J$100,7,FALSE)</f>
        <v>905.09501036049312</v>
      </c>
      <c r="L69" s="16">
        <f>VLOOKUP($D69,'Growth rate'!$B$3:$S$93,8,FALSE)*VLOOKUP($F69,BY_IND_Demand_Drivers!$B$5:$J$100,8,FALSE)</f>
        <v>0</v>
      </c>
      <c r="M69" s="16">
        <f>VLOOKUP($D69,'Growth rate'!$B$3:$S$93,8,FALSE)*VLOOKUP($F69,BY_IND_Demand_Drivers!$B$5:$J$100,9,FALSE)</f>
        <v>0</v>
      </c>
      <c r="N69" s="49">
        <f t="shared" si="4"/>
        <v>0.6</v>
      </c>
    </row>
    <row r="70" spans="1:14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 t="shared" si="5"/>
        <v>551.74591831575663</v>
      </c>
      <c r="H70" s="16">
        <f t="shared" si="6"/>
        <v>0</v>
      </c>
      <c r="I70" s="16">
        <f t="shared" si="7"/>
        <v>0</v>
      </c>
      <c r="K70" s="16">
        <f>VLOOKUP($D70,'Growth rate'!$B$3:$S$93,8,FALSE)*VLOOKUP($F70,BY_IND_Demand_Drivers!$B$5:$J$100,7,FALSE)</f>
        <v>919.57653052626108</v>
      </c>
      <c r="L70" s="16">
        <f>VLOOKUP($D70,'Growth rate'!$B$3:$S$93,8,FALSE)*VLOOKUP($F70,BY_IND_Demand_Drivers!$B$5:$J$100,8,FALSE)</f>
        <v>0</v>
      </c>
      <c r="M70" s="16">
        <f>VLOOKUP($D70,'Growth rate'!$B$3:$S$93,8,FALSE)*VLOOKUP($F70,BY_IND_Demand_Drivers!$B$5:$J$100,9,FALSE)</f>
        <v>0</v>
      </c>
      <c r="N70" s="49">
        <f t="shared" si="4"/>
        <v>0.6</v>
      </c>
    </row>
    <row r="71" spans="1:14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 t="shared" si="5"/>
        <v>560.57385300880878</v>
      </c>
      <c r="H71" s="16">
        <f t="shared" si="6"/>
        <v>0</v>
      </c>
      <c r="I71" s="16">
        <f t="shared" si="7"/>
        <v>0</v>
      </c>
      <c r="K71" s="16">
        <f>VLOOKUP($D71,'Growth rate'!$B$3:$S$93,8,FALSE)*VLOOKUP($F71,BY_IND_Demand_Drivers!$B$5:$J$100,7,FALSE)</f>
        <v>934.2897550146813</v>
      </c>
      <c r="L71" s="16">
        <f>VLOOKUP($D71,'Growth rate'!$B$3:$S$93,8,FALSE)*VLOOKUP($F71,BY_IND_Demand_Drivers!$B$5:$J$100,8,FALSE)</f>
        <v>0</v>
      </c>
      <c r="M71" s="16">
        <f>VLOOKUP($D71,'Growth rate'!$B$3:$S$93,8,FALSE)*VLOOKUP($F71,BY_IND_Demand_Drivers!$B$5:$J$100,9,FALSE)</f>
        <v>0</v>
      </c>
      <c r="N71" s="49">
        <f t="shared" si="4"/>
        <v>0.6</v>
      </c>
    </row>
    <row r="72" spans="1:14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 t="shared" si="5"/>
        <v>569.54303465694966</v>
      </c>
      <c r="H72" s="16">
        <f t="shared" si="6"/>
        <v>0</v>
      </c>
      <c r="I72" s="16">
        <f t="shared" si="7"/>
        <v>0</v>
      </c>
      <c r="K72" s="16">
        <f>VLOOKUP($D72,'Growth rate'!$B$3:$S$93,8,FALSE)*VLOOKUP($F72,BY_IND_Demand_Drivers!$B$5:$J$100,7,FALSE)</f>
        <v>949.2383910949161</v>
      </c>
      <c r="L72" s="16">
        <f>VLOOKUP($D72,'Growth rate'!$B$3:$S$93,8,FALSE)*VLOOKUP($F72,BY_IND_Demand_Drivers!$B$5:$J$100,8,FALSE)</f>
        <v>0</v>
      </c>
      <c r="M72" s="16">
        <f>VLOOKUP($D72,'Growth rate'!$B$3:$S$93,8,FALSE)*VLOOKUP($F72,BY_IND_Demand_Drivers!$B$5:$J$100,9,FALSE)</f>
        <v>0</v>
      </c>
      <c r="N72" s="49">
        <f t="shared" si="4"/>
        <v>0.6</v>
      </c>
    </row>
    <row r="73" spans="1:14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 t="shared" si="5"/>
        <v>578.6557232114609</v>
      </c>
      <c r="H73" s="16">
        <f t="shared" si="6"/>
        <v>0</v>
      </c>
      <c r="I73" s="16">
        <f t="shared" si="7"/>
        <v>0</v>
      </c>
      <c r="K73" s="16">
        <f>VLOOKUP($D73,'Growth rate'!$B$3:$S$93,8,FALSE)*VLOOKUP($F73,BY_IND_Demand_Drivers!$B$5:$J$100,7,FALSE)</f>
        <v>964.42620535243486</v>
      </c>
      <c r="L73" s="16">
        <f>VLOOKUP($D73,'Growth rate'!$B$3:$S$93,8,FALSE)*VLOOKUP($F73,BY_IND_Demand_Drivers!$B$5:$J$100,8,FALSE)</f>
        <v>0</v>
      </c>
      <c r="M73" s="16">
        <f>VLOOKUP($D73,'Growth rate'!$B$3:$S$93,8,FALSE)*VLOOKUP($F73,BY_IND_Demand_Drivers!$B$5:$J$100,9,FALSE)</f>
        <v>0</v>
      </c>
      <c r="N73" s="49">
        <f t="shared" si="4"/>
        <v>0.6</v>
      </c>
    </row>
    <row r="74" spans="1:14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 t="shared" si="5"/>
        <v>587.91421478284428</v>
      </c>
      <c r="H74" s="16">
        <f t="shared" si="6"/>
        <v>0</v>
      </c>
      <c r="I74" s="16">
        <f t="shared" si="7"/>
        <v>0</v>
      </c>
      <c r="K74" s="16">
        <f>VLOOKUP($D74,'Growth rate'!$B$3:$S$93,8,FALSE)*VLOOKUP($F74,BY_IND_Demand_Drivers!$B$5:$J$100,7,FALSE)</f>
        <v>979.85702463807388</v>
      </c>
      <c r="L74" s="16">
        <f>VLOOKUP($D74,'Growth rate'!$B$3:$S$93,8,FALSE)*VLOOKUP($F74,BY_IND_Demand_Drivers!$B$5:$J$100,8,FALSE)</f>
        <v>0</v>
      </c>
      <c r="M74" s="16">
        <f>VLOOKUP($D74,'Growth rate'!$B$3:$S$93,8,FALSE)*VLOOKUP($F74,BY_IND_Demand_Drivers!$B$5:$J$100,9,FALSE)</f>
        <v>0</v>
      </c>
      <c r="N74" s="49">
        <f t="shared" si="4"/>
        <v>0.6</v>
      </c>
    </row>
    <row r="75" spans="1:14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 t="shared" si="5"/>
        <v>597.32084221936987</v>
      </c>
      <c r="H75" s="16">
        <f t="shared" si="6"/>
        <v>0</v>
      </c>
      <c r="I75" s="16">
        <f t="shared" si="7"/>
        <v>0</v>
      </c>
      <c r="K75" s="16">
        <f>VLOOKUP($D75,'Growth rate'!$B$3:$S$93,8,FALSE)*VLOOKUP($F75,BY_IND_Demand_Drivers!$B$5:$J$100,7,FALSE)</f>
        <v>995.53473703228315</v>
      </c>
      <c r="L75" s="16">
        <f>VLOOKUP($D75,'Growth rate'!$B$3:$S$93,8,FALSE)*VLOOKUP($F75,BY_IND_Demand_Drivers!$B$5:$J$100,8,FALSE)</f>
        <v>0</v>
      </c>
      <c r="M75" s="16">
        <f>VLOOKUP($D75,'Growth rate'!$B$3:$S$93,8,FALSE)*VLOOKUP($F75,BY_IND_Demand_Drivers!$B$5:$J$100,9,FALSE)</f>
        <v>0</v>
      </c>
      <c r="N75" s="49">
        <f t="shared" si="4"/>
        <v>0.6</v>
      </c>
    </row>
    <row r="76" spans="1:14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 t="shared" si="5"/>
        <v>606.87797569487986</v>
      </c>
      <c r="H76" s="16">
        <f t="shared" si="6"/>
        <v>0</v>
      </c>
      <c r="I76" s="16">
        <f t="shared" si="7"/>
        <v>0</v>
      </c>
      <c r="K76" s="16">
        <f>VLOOKUP($D76,'Growth rate'!$B$3:$S$93,8,FALSE)*VLOOKUP($F76,BY_IND_Demand_Drivers!$B$5:$J$100,7,FALSE)</f>
        <v>1011.4632928247997</v>
      </c>
      <c r="L76" s="16">
        <f>VLOOKUP($D76,'Growth rate'!$B$3:$S$93,8,FALSE)*VLOOKUP($F76,BY_IND_Demand_Drivers!$B$5:$J$100,8,FALSE)</f>
        <v>0</v>
      </c>
      <c r="M76" s="16">
        <f>VLOOKUP($D76,'Growth rate'!$B$3:$S$93,8,FALSE)*VLOOKUP($F76,BY_IND_Demand_Drivers!$B$5:$J$100,9,FALSE)</f>
        <v>0</v>
      </c>
      <c r="N76" s="49">
        <f t="shared" si="4"/>
        <v>0.6</v>
      </c>
    </row>
    <row r="77" spans="1:14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 t="shared" si="5"/>
        <v>616.58802330599792</v>
      </c>
      <c r="H77" s="16">
        <f t="shared" si="6"/>
        <v>0</v>
      </c>
      <c r="I77" s="16">
        <f t="shared" si="7"/>
        <v>0</v>
      </c>
      <c r="K77" s="16">
        <f>VLOOKUP($D77,'Growth rate'!$B$3:$S$93,8,FALSE)*VLOOKUP($F77,BY_IND_Demand_Drivers!$B$5:$J$100,7,FALSE)</f>
        <v>1027.6467055099965</v>
      </c>
      <c r="L77" s="16">
        <f>VLOOKUP($D77,'Growth rate'!$B$3:$S$93,8,FALSE)*VLOOKUP($F77,BY_IND_Demand_Drivers!$B$5:$J$100,8,FALSE)</f>
        <v>0</v>
      </c>
      <c r="M77" s="16">
        <f>VLOOKUP($D77,'Growth rate'!$B$3:$S$93,8,FALSE)*VLOOKUP($F77,BY_IND_Demand_Drivers!$B$5:$J$100,9,FALSE)</f>
        <v>0</v>
      </c>
      <c r="N77" s="49">
        <f t="shared" si="4"/>
        <v>0.6</v>
      </c>
    </row>
    <row r="78" spans="1:14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 t="shared" si="5"/>
        <v>626.45343167889393</v>
      </c>
      <c r="H78" s="16">
        <f t="shared" si="6"/>
        <v>0</v>
      </c>
      <c r="I78" s="16">
        <f t="shared" si="7"/>
        <v>0</v>
      </c>
      <c r="K78" s="16">
        <f>VLOOKUP($D78,'Growth rate'!$B$3:$S$93,8,FALSE)*VLOOKUP($F78,BY_IND_Demand_Drivers!$B$5:$J$100,7,FALSE)</f>
        <v>1044.0890527981567</v>
      </c>
      <c r="L78" s="16">
        <f>VLOOKUP($D78,'Growth rate'!$B$3:$S$93,8,FALSE)*VLOOKUP($F78,BY_IND_Demand_Drivers!$B$5:$J$100,8,FALSE)</f>
        <v>0</v>
      </c>
      <c r="M78" s="16">
        <f>VLOOKUP($D78,'Growth rate'!$B$3:$S$93,8,FALSE)*VLOOKUP($F78,BY_IND_Demand_Drivers!$B$5:$J$100,9,FALSE)</f>
        <v>0</v>
      </c>
      <c r="N78" s="49">
        <f t="shared" si="4"/>
        <v>0.6</v>
      </c>
    </row>
    <row r="79" spans="1:14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 t="shared" si="5"/>
        <v>636.47668658575628</v>
      </c>
      <c r="H79" s="16">
        <f t="shared" si="6"/>
        <v>0</v>
      </c>
      <c r="I79" s="16">
        <f t="shared" si="7"/>
        <v>0</v>
      </c>
      <c r="K79" s="16">
        <f>VLOOKUP($D79,'Growth rate'!$B$3:$S$93,8,FALSE)*VLOOKUP($F79,BY_IND_Demand_Drivers!$B$5:$J$100,7,FALSE)</f>
        <v>1060.7944776429272</v>
      </c>
      <c r="L79" s="16">
        <f>VLOOKUP($D79,'Growth rate'!$B$3:$S$93,8,FALSE)*VLOOKUP($F79,BY_IND_Demand_Drivers!$B$5:$J$100,8,FALSE)</f>
        <v>0</v>
      </c>
      <c r="M79" s="16">
        <f>VLOOKUP($D79,'Growth rate'!$B$3:$S$93,8,FALSE)*VLOOKUP($F79,BY_IND_Demand_Drivers!$B$5:$J$100,9,FALSE)</f>
        <v>0</v>
      </c>
      <c r="N79" s="49">
        <f t="shared" si="4"/>
        <v>0.6</v>
      </c>
    </row>
    <row r="80" spans="1:14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 t="shared" si="5"/>
        <v>646.66031357112843</v>
      </c>
      <c r="H80" s="16">
        <f t="shared" si="6"/>
        <v>0</v>
      </c>
      <c r="I80" s="16">
        <f t="shared" si="7"/>
        <v>0</v>
      </c>
      <c r="K80" s="16">
        <f>VLOOKUP($D80,'Growth rate'!$B$3:$S$93,8,FALSE)*VLOOKUP($F80,BY_IND_Demand_Drivers!$B$5:$J$100,7,FALSE)</f>
        <v>1077.767189285214</v>
      </c>
      <c r="L80" s="16">
        <f>VLOOKUP($D80,'Growth rate'!$B$3:$S$93,8,FALSE)*VLOOKUP($F80,BY_IND_Demand_Drivers!$B$5:$J$100,8,FALSE)</f>
        <v>0</v>
      </c>
      <c r="M80" s="16">
        <f>VLOOKUP($D80,'Growth rate'!$B$3:$S$93,8,FALSE)*VLOOKUP($F80,BY_IND_Demand_Drivers!$B$5:$J$100,9,FALSE)</f>
        <v>0</v>
      </c>
      <c r="N80" s="49">
        <f t="shared" si="4"/>
        <v>0.6</v>
      </c>
    </row>
    <row r="81" spans="1:14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 t="shared" si="5"/>
        <v>657.00687858826643</v>
      </c>
      <c r="H81" s="16">
        <f t="shared" si="6"/>
        <v>0</v>
      </c>
      <c r="I81" s="16">
        <f t="shared" si="7"/>
        <v>0</v>
      </c>
      <c r="K81" s="16">
        <f>VLOOKUP($D81,'Growth rate'!$B$3:$S$93,8,FALSE)*VLOOKUP($F81,BY_IND_Demand_Drivers!$B$5:$J$100,7,FALSE)</f>
        <v>1095.0114643137774</v>
      </c>
      <c r="L81" s="16">
        <f>VLOOKUP($D81,'Growth rate'!$B$3:$S$93,8,FALSE)*VLOOKUP($F81,BY_IND_Demand_Drivers!$B$5:$J$100,8,FALSE)</f>
        <v>0</v>
      </c>
      <c r="M81" s="16">
        <f>VLOOKUP($D81,'Growth rate'!$B$3:$S$93,8,FALSE)*VLOOKUP($F81,BY_IND_Demand_Drivers!$B$5:$J$100,9,FALSE)</f>
        <v>0</v>
      </c>
      <c r="N81" s="49">
        <f t="shared" si="4"/>
        <v>0.6</v>
      </c>
    </row>
    <row r="82" spans="1:14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 t="shared" si="5"/>
        <v>667.51898864567875</v>
      </c>
      <c r="H82" s="16">
        <f t="shared" si="6"/>
        <v>0</v>
      </c>
      <c r="I82" s="16">
        <f t="shared" si="7"/>
        <v>0</v>
      </c>
      <c r="K82" s="16">
        <f>VLOOKUP($D82,'Growth rate'!$B$3:$S$93,8,FALSE)*VLOOKUP($F82,BY_IND_Demand_Drivers!$B$5:$J$100,7,FALSE)</f>
        <v>1112.531647742798</v>
      </c>
      <c r="L82" s="16">
        <f>VLOOKUP($D82,'Growth rate'!$B$3:$S$93,8,FALSE)*VLOOKUP($F82,BY_IND_Demand_Drivers!$B$5:$J$100,8,FALSE)</f>
        <v>0</v>
      </c>
      <c r="M82" s="16">
        <f>VLOOKUP($D82,'Growth rate'!$B$3:$S$93,8,FALSE)*VLOOKUP($F82,BY_IND_Demand_Drivers!$B$5:$J$100,9,FALSE)</f>
        <v>0</v>
      </c>
      <c r="N82" s="49">
        <f t="shared" si="4"/>
        <v>0.6</v>
      </c>
    </row>
    <row r="83" spans="1:14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 t="shared" si="5"/>
        <v>678.19929246400955</v>
      </c>
      <c r="H83" s="16">
        <f t="shared" si="6"/>
        <v>0</v>
      </c>
      <c r="I83" s="16">
        <f t="shared" si="7"/>
        <v>0</v>
      </c>
      <c r="K83" s="16">
        <f>VLOOKUP($D83,'Growth rate'!$B$3:$S$93,8,FALSE)*VLOOKUP($F83,BY_IND_Demand_Drivers!$B$5:$J$100,7,FALSE)</f>
        <v>1130.3321541066825</v>
      </c>
      <c r="L83" s="16">
        <f>VLOOKUP($D83,'Growth rate'!$B$3:$S$93,8,FALSE)*VLOOKUP($F83,BY_IND_Demand_Drivers!$B$5:$J$100,8,FALSE)</f>
        <v>0</v>
      </c>
      <c r="M83" s="16">
        <f>VLOOKUP($D83,'Growth rate'!$B$3:$S$93,8,FALSE)*VLOOKUP($F83,BY_IND_Demand_Drivers!$B$5:$J$100,9,FALSE)</f>
        <v>0</v>
      </c>
      <c r="N83" s="49">
        <f t="shared" si="4"/>
        <v>0.6</v>
      </c>
    </row>
    <row r="84" spans="1:14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 t="shared" si="5"/>
        <v>689.05048114343379</v>
      </c>
      <c r="H84" s="16">
        <f t="shared" si="6"/>
        <v>0</v>
      </c>
      <c r="I84" s="16">
        <f t="shared" si="7"/>
        <v>0</v>
      </c>
      <c r="K84" s="16">
        <f>VLOOKUP($D84,'Growth rate'!$B$3:$S$93,8,FALSE)*VLOOKUP($F84,BY_IND_Demand_Drivers!$B$5:$J$100,7,FALSE)</f>
        <v>1148.4174685723897</v>
      </c>
      <c r="L84" s="16">
        <f>VLOOKUP($D84,'Growth rate'!$B$3:$S$93,8,FALSE)*VLOOKUP($F84,BY_IND_Demand_Drivers!$B$5:$J$100,8,FALSE)</f>
        <v>0</v>
      </c>
      <c r="M84" s="16">
        <f>VLOOKUP($D84,'Growth rate'!$B$3:$S$93,8,FALSE)*VLOOKUP($F84,BY_IND_Demand_Drivers!$B$5:$J$100,9,FALSE)</f>
        <v>0</v>
      </c>
      <c r="N84" s="49">
        <f t="shared" si="4"/>
        <v>0.6</v>
      </c>
    </row>
    <row r="85" spans="1:14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 t="shared" si="5"/>
        <v>700.07528884172882</v>
      </c>
      <c r="H85" s="16">
        <f t="shared" si="6"/>
        <v>0</v>
      </c>
      <c r="I85" s="16">
        <f t="shared" si="7"/>
        <v>0</v>
      </c>
      <c r="K85" s="16">
        <f>VLOOKUP($D85,'Growth rate'!$B$3:$S$93,8,FALSE)*VLOOKUP($F85,BY_IND_Demand_Drivers!$B$5:$J$100,7,FALSE)</f>
        <v>1166.7921480695481</v>
      </c>
      <c r="L85" s="16">
        <f>VLOOKUP($D85,'Growth rate'!$B$3:$S$93,8,FALSE)*VLOOKUP($F85,BY_IND_Demand_Drivers!$B$5:$J$100,8,FALSE)</f>
        <v>0</v>
      </c>
      <c r="M85" s="16">
        <f>VLOOKUP($D85,'Growth rate'!$B$3:$S$93,8,FALSE)*VLOOKUP($F85,BY_IND_Demand_Drivers!$B$5:$J$100,9,FALSE)</f>
        <v>0</v>
      </c>
      <c r="N85" s="49">
        <f t="shared" si="4"/>
        <v>0.6</v>
      </c>
    </row>
    <row r="86" spans="1:14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 t="shared" si="5"/>
        <v>8.0051638099009903</v>
      </c>
      <c r="H86" s="16">
        <f t="shared" si="6"/>
        <v>0</v>
      </c>
      <c r="I86" s="16">
        <f t="shared" si="7"/>
        <v>0</v>
      </c>
      <c r="K86" s="16">
        <f>VLOOKUP($D86,'Growth rate'!$B$3:$S$93,8,FALSE)*VLOOKUP($F86,BY_IND_Demand_Drivers!$B$5:$J$100,7,FALSE)</f>
        <v>8.0051638099009903</v>
      </c>
      <c r="L86" s="16">
        <f>VLOOKUP($D86,'Growth rate'!$B$3:$S$93,8,FALSE)*VLOOKUP($F86,BY_IND_Demand_Drivers!$B$5:$J$100,8,FALSE)</f>
        <v>0</v>
      </c>
      <c r="M86" s="16">
        <f>VLOOKUP($D86,'Growth rate'!$B$3:$S$93,8,FALSE)*VLOOKUP($F86,BY_IND_Demand_Drivers!$B$5:$J$100,9,FALSE)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 t="shared" si="5"/>
        <v>8.3778532868394393</v>
      </c>
      <c r="H87" s="16">
        <f t="shared" si="6"/>
        <v>0</v>
      </c>
      <c r="I87" s="16">
        <f t="shared" si="7"/>
        <v>0</v>
      </c>
      <c r="K87" s="16">
        <f>VLOOKUP($D87,'Growth rate'!$B$3:$S$93,8,FALSE)*VLOOKUP($F87,BY_IND_Demand_Drivers!$B$5:$J$100,7,FALSE)</f>
        <v>8.3778532868394393</v>
      </c>
      <c r="L87" s="16">
        <f>VLOOKUP($D87,'Growth rate'!$B$3:$S$93,8,FALSE)*VLOOKUP($F87,BY_IND_Demand_Drivers!$B$5:$J$100,8,FALSE)</f>
        <v>0</v>
      </c>
      <c r="M87" s="16">
        <f>VLOOKUP($D87,'Growth rate'!$B$3:$S$93,8,FALSE)*VLOOKUP($F87,BY_IND_Demand_Drivers!$B$5:$J$100,9,FALSE)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 t="shared" si="5"/>
        <v>8.7505427637778865</v>
      </c>
      <c r="H88" s="16">
        <f t="shared" si="6"/>
        <v>0</v>
      </c>
      <c r="I88" s="16">
        <f t="shared" si="7"/>
        <v>0</v>
      </c>
      <c r="K88" s="16">
        <f>VLOOKUP($D88,'Growth rate'!$B$3:$S$93,8,FALSE)*VLOOKUP($F88,BY_IND_Demand_Drivers!$B$5:$J$100,7,FALSE)</f>
        <v>8.7505427637778865</v>
      </c>
      <c r="L88" s="16">
        <f>VLOOKUP($D88,'Growth rate'!$B$3:$S$93,8,FALSE)*VLOOKUP($F88,BY_IND_Demand_Drivers!$B$5:$J$100,8,FALSE)</f>
        <v>0</v>
      </c>
      <c r="M88" s="16">
        <f>VLOOKUP($D88,'Growth rate'!$B$3:$S$93,8,FALSE)*VLOOKUP($F88,BY_IND_Demand_Drivers!$B$5:$J$100,9,FALSE)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 t="shared" si="5"/>
        <v>9.1232322407163355</v>
      </c>
      <c r="H89" s="16">
        <f t="shared" si="6"/>
        <v>0</v>
      </c>
      <c r="I89" s="16">
        <f t="shared" si="7"/>
        <v>0</v>
      </c>
      <c r="K89" s="16">
        <f>VLOOKUP($D89,'Growth rate'!$B$3:$S$93,8,FALSE)*VLOOKUP($F89,BY_IND_Demand_Drivers!$B$5:$J$100,7,FALSE)</f>
        <v>9.1232322407163355</v>
      </c>
      <c r="L89" s="16">
        <f>VLOOKUP($D89,'Growth rate'!$B$3:$S$93,8,FALSE)*VLOOKUP($F89,BY_IND_Demand_Drivers!$B$5:$J$100,8,FALSE)</f>
        <v>0</v>
      </c>
      <c r="M89" s="16">
        <f>VLOOKUP($D89,'Growth rate'!$B$3:$S$93,8,FALSE)*VLOOKUP($F89,BY_IND_Demand_Drivers!$B$5:$J$100,9,FALSE)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 t="shared" si="5"/>
        <v>9.4959217176547828</v>
      </c>
      <c r="H90" s="16">
        <f t="shared" si="6"/>
        <v>0</v>
      </c>
      <c r="I90" s="16">
        <f t="shared" si="7"/>
        <v>0</v>
      </c>
      <c r="K90" s="16">
        <f>VLOOKUP($D90,'Growth rate'!$B$3:$S$93,8,FALSE)*VLOOKUP($F90,BY_IND_Demand_Drivers!$B$5:$J$100,7,FALSE)</f>
        <v>9.4959217176547828</v>
      </c>
      <c r="L90" s="16">
        <f>VLOOKUP($D90,'Growth rate'!$B$3:$S$93,8,FALSE)*VLOOKUP($F90,BY_IND_Demand_Drivers!$B$5:$J$100,8,FALSE)</f>
        <v>0</v>
      </c>
      <c r="M90" s="16">
        <f>VLOOKUP($D90,'Growth rate'!$B$3:$S$93,8,FALSE)*VLOOKUP($F90,BY_IND_Demand_Drivers!$B$5:$J$100,9,FALSE)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 t="shared" si="5"/>
        <v>9.8686111945932318</v>
      </c>
      <c r="H91" s="16">
        <f t="shared" si="6"/>
        <v>0</v>
      </c>
      <c r="I91" s="16">
        <f t="shared" si="7"/>
        <v>0</v>
      </c>
      <c r="K91" s="16">
        <f>VLOOKUP($D91,'Growth rate'!$B$3:$S$93,8,FALSE)*VLOOKUP($F91,BY_IND_Demand_Drivers!$B$5:$J$100,7,FALSE)</f>
        <v>9.8686111945932318</v>
      </c>
      <c r="L91" s="16">
        <f>VLOOKUP($D91,'Growth rate'!$B$3:$S$93,8,FALSE)*VLOOKUP($F91,BY_IND_Demand_Drivers!$B$5:$J$100,8,FALSE)</f>
        <v>0</v>
      </c>
      <c r="M91" s="16">
        <f>VLOOKUP($D91,'Growth rate'!$B$3:$S$93,8,FALSE)*VLOOKUP($F91,BY_IND_Demand_Drivers!$B$5:$J$100,9,FALSE)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 t="shared" si="5"/>
        <v>9.2171706043785129</v>
      </c>
      <c r="H92" s="16">
        <f t="shared" si="6"/>
        <v>0</v>
      </c>
      <c r="I92" s="16">
        <f t="shared" si="7"/>
        <v>0</v>
      </c>
      <c r="K92" s="16">
        <f>VLOOKUP($D92,'Growth rate'!$B$3:$S$93,8,FALSE)*VLOOKUP($F92,BY_IND_Demand_Drivers!$B$5:$J$100,7,FALSE)</f>
        <v>10.241300671531681</v>
      </c>
      <c r="L92" s="16">
        <f>VLOOKUP($D92,'Growth rate'!$B$3:$S$93,8,FALSE)*VLOOKUP($F92,BY_IND_Demand_Drivers!$B$5:$J$100,8,FALSE)</f>
        <v>0</v>
      </c>
      <c r="M92" s="16">
        <f>VLOOKUP($D92,'Growth rate'!$B$3:$S$93,8,FALSE)*VLOOKUP($F92,BY_IND_Demand_Drivers!$B$5:$J$100,9,FALSE)</f>
        <v>0</v>
      </c>
      <c r="N92" s="49">
        <f>N10</f>
        <v>0.9</v>
      </c>
    </row>
    <row r="93" spans="1:14">
      <c r="A93" s="16">
        <f t="shared" si="9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 t="shared" si="5"/>
        <v>9.4464512321384149</v>
      </c>
      <c r="H93" s="16">
        <f t="shared" si="6"/>
        <v>0</v>
      </c>
      <c r="I93" s="16">
        <f t="shared" si="7"/>
        <v>0</v>
      </c>
      <c r="K93" s="16">
        <f>VLOOKUP($D93,'Growth rate'!$B$3:$S$93,8,FALSE)*VLOOKUP($F93,BY_IND_Demand_Drivers!$B$5:$J$100,7,FALSE)</f>
        <v>10.613990148470128</v>
      </c>
      <c r="L93" s="16">
        <f>VLOOKUP($D93,'Growth rate'!$B$3:$S$93,8,FALSE)*VLOOKUP($F93,BY_IND_Demand_Drivers!$B$5:$J$100,8,FALSE)</f>
        <v>0</v>
      </c>
      <c r="M93" s="16">
        <f>VLOOKUP($D93,'Growth rate'!$B$3:$S$93,8,FALSE)*VLOOKUP($F93,BY_IND_Demand_Drivers!$B$5:$J$100,9,FALSE)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 t="shared" si="5"/>
        <v>9.6682780703595483</v>
      </c>
      <c r="H94" s="16">
        <f t="shared" si="6"/>
        <v>0</v>
      </c>
      <c r="I94" s="16">
        <f t="shared" si="7"/>
        <v>0</v>
      </c>
      <c r="K94" s="16">
        <f>VLOOKUP($D94,'Growth rate'!$B$3:$S$93,8,FALSE)*VLOOKUP($F94,BY_IND_Demand_Drivers!$B$5:$J$100,7,FALSE)</f>
        <v>10.986679625408577</v>
      </c>
      <c r="L94" s="16">
        <f>VLOOKUP($D94,'Growth rate'!$B$3:$S$93,8,FALSE)*VLOOKUP($F94,BY_IND_Demand_Drivers!$B$5:$J$100,8,FALSE)</f>
        <v>0</v>
      </c>
      <c r="M94" s="16">
        <f>VLOOKUP($D94,'Growth rate'!$B$3:$S$93,8,FALSE)*VLOOKUP($F94,BY_IND_Demand_Drivers!$B$5:$J$100,9,FALSE)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 t="shared" si="5"/>
        <v>9.8826511190419115</v>
      </c>
      <c r="H95" s="16">
        <f t="shared" si="6"/>
        <v>0</v>
      </c>
      <c r="I95" s="16">
        <f t="shared" si="7"/>
        <v>0</v>
      </c>
      <c r="K95" s="16">
        <f>VLOOKUP($D95,'Growth rate'!$B$3:$S$93,8,FALSE)*VLOOKUP($F95,BY_IND_Demand_Drivers!$B$5:$J$100,7,FALSE)</f>
        <v>11.359369102347024</v>
      </c>
      <c r="L95" s="16">
        <f>VLOOKUP($D95,'Growth rate'!$B$3:$S$93,8,FALSE)*VLOOKUP($F95,BY_IND_Demand_Drivers!$B$5:$J$100,8,FALSE)</f>
        <v>0</v>
      </c>
      <c r="M95" s="16">
        <f>VLOOKUP($D95,'Growth rate'!$B$3:$S$93,8,FALSE)*VLOOKUP($F95,BY_IND_Demand_Drivers!$B$5:$J$100,9,FALSE)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 t="shared" si="5"/>
        <v>10.089570378185506</v>
      </c>
      <c r="H96" s="16">
        <f t="shared" si="6"/>
        <v>0</v>
      </c>
      <c r="I96" s="16">
        <f t="shared" si="7"/>
        <v>0</v>
      </c>
      <c r="K96" s="16">
        <f>VLOOKUP($D96,'Growth rate'!$B$3:$S$93,8,FALSE)*VLOOKUP($F96,BY_IND_Demand_Drivers!$B$5:$J$100,7,FALSE)</f>
        <v>11.732058579285473</v>
      </c>
      <c r="L96" s="16">
        <f>VLOOKUP($D96,'Growth rate'!$B$3:$S$93,8,FALSE)*VLOOKUP($F96,BY_IND_Demand_Drivers!$B$5:$J$100,8,FALSE)</f>
        <v>0</v>
      </c>
      <c r="M96" s="16">
        <f>VLOOKUP($D96,'Growth rate'!$B$3:$S$93,8,FALSE)*VLOOKUP($F96,BY_IND_Demand_Drivers!$B$5:$J$100,9,FALSE)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 t="shared" si="5"/>
        <v>10.289035847790334</v>
      </c>
      <c r="H97" s="16">
        <f t="shared" si="6"/>
        <v>0</v>
      </c>
      <c r="I97" s="16">
        <f t="shared" si="7"/>
        <v>0</v>
      </c>
      <c r="K97" s="16">
        <f>VLOOKUP($D97,'Growth rate'!$B$3:$S$93,8,FALSE)*VLOOKUP($F97,BY_IND_Demand_Drivers!$B$5:$J$100,7,FALSE)</f>
        <v>12.104748056223922</v>
      </c>
      <c r="L97" s="16">
        <f>VLOOKUP($D97,'Growth rate'!$B$3:$S$93,8,FALSE)*VLOOKUP($F97,BY_IND_Demand_Drivers!$B$5:$J$100,8,FALSE)</f>
        <v>0</v>
      </c>
      <c r="M97" s="16">
        <f>VLOOKUP($D97,'Growth rate'!$B$3:$S$93,8,FALSE)*VLOOKUP($F97,BY_IND_Demand_Drivers!$B$5:$J$100,9,FALSE)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 t="shared" si="5"/>
        <v>10.449853934023487</v>
      </c>
      <c r="H98" s="16">
        <f t="shared" si="6"/>
        <v>0</v>
      </c>
      <c r="I98" s="16">
        <f t="shared" si="7"/>
        <v>0</v>
      </c>
      <c r="K98" s="16">
        <f>VLOOKUP($D98,'Growth rate'!$B$3:$S$93,8,FALSE)*VLOOKUP($F98,BY_IND_Demand_Drivers!$B$5:$J$100,7,FALSE)</f>
        <v>12.477437533162371</v>
      </c>
      <c r="L98" s="16">
        <f>VLOOKUP($D98,'Growth rate'!$B$3:$S$93,8,FALSE)*VLOOKUP($F98,BY_IND_Demand_Drivers!$B$5:$J$100,8,FALSE)</f>
        <v>0</v>
      </c>
      <c r="M98" s="16">
        <f>VLOOKUP($D98,'Growth rate'!$B$3:$S$93,8,FALSE)*VLOOKUP($F98,BY_IND_Demand_Drivers!$B$5:$J$100,9,FALSE)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 t="shared" si="5"/>
        <v>10.601354783333177</v>
      </c>
      <c r="H99" s="16">
        <f t="shared" si="6"/>
        <v>0</v>
      </c>
      <c r="I99" s="16">
        <f t="shared" si="7"/>
        <v>0</v>
      </c>
      <c r="K99" s="16">
        <f>VLOOKUP($D99,'Growth rate'!$B$3:$S$93,8,FALSE)*VLOOKUP($F99,BY_IND_Demand_Drivers!$B$5:$J$100,7,FALSE)</f>
        <v>12.85012701010082</v>
      </c>
      <c r="L99" s="16">
        <f>VLOOKUP($D99,'Growth rate'!$B$3:$S$93,8,FALSE)*VLOOKUP($F99,BY_IND_Demand_Drivers!$B$5:$J$100,8,FALSE)</f>
        <v>0</v>
      </c>
      <c r="M99" s="16">
        <f>VLOOKUP($D99,'Growth rate'!$B$3:$S$93,8,FALSE)*VLOOKUP($F99,BY_IND_Demand_Drivers!$B$5:$J$100,9,FALSE)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 t="shared" si="5"/>
        <v>10.743538395719405</v>
      </c>
      <c r="H100" s="16">
        <f t="shared" si="6"/>
        <v>0</v>
      </c>
      <c r="I100" s="16">
        <f t="shared" si="7"/>
        <v>0</v>
      </c>
      <c r="K100" s="16">
        <f>VLOOKUP($D100,'Growth rate'!$B$3:$S$93,8,FALSE)*VLOOKUP($F100,BY_IND_Demand_Drivers!$B$5:$J$100,7,FALSE)</f>
        <v>13.222816487039267</v>
      </c>
      <c r="L100" s="16">
        <f>VLOOKUP($D100,'Growth rate'!$B$3:$S$93,8,FALSE)*VLOOKUP($F100,BY_IND_Demand_Drivers!$B$5:$J$100,8,FALSE)</f>
        <v>0</v>
      </c>
      <c r="M100" s="16">
        <f>VLOOKUP($D100,'Growth rate'!$B$3:$S$93,8,FALSE)*VLOOKUP($F100,BY_IND_Demand_Drivers!$B$5:$J$100,9,FALSE)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 t="shared" si="5"/>
        <v>10.876404771182171</v>
      </c>
      <c r="H101" s="16">
        <f t="shared" si="6"/>
        <v>0</v>
      </c>
      <c r="I101" s="16">
        <f t="shared" si="7"/>
        <v>0</v>
      </c>
      <c r="K101" s="16">
        <f>VLOOKUP($D101,'Growth rate'!$B$3:$S$93,8,FALSE)*VLOOKUP($F101,BY_IND_Demand_Drivers!$B$5:$J$100,7,FALSE)</f>
        <v>13.595505963977716</v>
      </c>
      <c r="L101" s="16">
        <f>VLOOKUP($D101,'Growth rate'!$B$3:$S$93,8,FALSE)*VLOOKUP($F101,BY_IND_Demand_Drivers!$B$5:$J$100,8,FALSE)</f>
        <v>0</v>
      </c>
      <c r="M101" s="16">
        <f>VLOOKUP($D101,'Growth rate'!$B$3:$S$93,8,FALSE)*VLOOKUP($F101,BY_IND_Demand_Drivers!$B$5:$J$100,9,FALSE)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 t="shared" si="5"/>
        <v>10.99995390972148</v>
      </c>
      <c r="H102" s="16">
        <f t="shared" si="6"/>
        <v>0</v>
      </c>
      <c r="I102" s="16">
        <f t="shared" si="7"/>
        <v>0</v>
      </c>
      <c r="K102" s="16">
        <f>VLOOKUP($D102,'Growth rate'!$B$3:$S$93,8,FALSE)*VLOOKUP($F102,BY_IND_Demand_Drivers!$B$5:$J$100,7,FALSE)</f>
        <v>13.968195440916165</v>
      </c>
      <c r="L102" s="16">
        <f>VLOOKUP($D102,'Growth rate'!$B$3:$S$93,8,FALSE)*VLOOKUP($F102,BY_IND_Demand_Drivers!$B$5:$J$100,8,FALSE)</f>
        <v>0</v>
      </c>
      <c r="M102" s="16">
        <f>VLOOKUP($D102,'Growth rate'!$B$3:$S$93,8,FALSE)*VLOOKUP($F102,BY_IND_Demand_Drivers!$B$5:$J$100,9,FALSE)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 t="shared" si="5"/>
        <v>11.114185811337324</v>
      </c>
      <c r="H103" s="16">
        <f t="shared" si="6"/>
        <v>0</v>
      </c>
      <c r="I103" s="16">
        <f t="shared" si="7"/>
        <v>0</v>
      </c>
      <c r="K103" s="16">
        <f>VLOOKUP($D103,'Growth rate'!$B$3:$S$93,8,FALSE)*VLOOKUP($F103,BY_IND_Demand_Drivers!$B$5:$J$100,7,FALSE)</f>
        <v>14.340884917854613</v>
      </c>
      <c r="L103" s="16">
        <f>VLOOKUP($D103,'Growth rate'!$B$3:$S$93,8,FALSE)*VLOOKUP($F103,BY_IND_Demand_Drivers!$B$5:$J$100,8,FALSE)</f>
        <v>0</v>
      </c>
      <c r="M103" s="16">
        <f>VLOOKUP($D103,'Growth rate'!$B$3:$S$93,8,FALSE)*VLOOKUP($F103,BY_IND_Demand_Drivers!$B$5:$J$100,9,FALSE)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 t="shared" si="5"/>
        <v>11.219100476029709</v>
      </c>
      <c r="H104" s="16">
        <f t="shared" si="6"/>
        <v>0</v>
      </c>
      <c r="I104" s="16">
        <f t="shared" si="7"/>
        <v>0</v>
      </c>
      <c r="K104" s="16">
        <f>VLOOKUP($D104,'Growth rate'!$B$3:$S$93,8,FALSE)*VLOOKUP($F104,BY_IND_Demand_Drivers!$B$5:$J$100,7,FALSE)</f>
        <v>14.713574394793062</v>
      </c>
      <c r="L104" s="16">
        <f>VLOOKUP($D104,'Growth rate'!$B$3:$S$93,8,FALSE)*VLOOKUP($F104,BY_IND_Demand_Drivers!$B$5:$J$100,8,FALSE)</f>
        <v>0</v>
      </c>
      <c r="M104" s="16">
        <f>VLOOKUP($D104,'Growth rate'!$B$3:$S$93,8,FALSE)*VLOOKUP($F104,BY_IND_Demand_Drivers!$B$5:$J$100,9,FALSE)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 t="shared" si="5"/>
        <v>11.314697903798631</v>
      </c>
      <c r="H105" s="16">
        <f t="shared" si="6"/>
        <v>0</v>
      </c>
      <c r="I105" s="16">
        <f t="shared" si="7"/>
        <v>0</v>
      </c>
      <c r="K105" s="16">
        <f>VLOOKUP($D105,'Growth rate'!$B$3:$S$93,8,FALSE)*VLOOKUP($F105,BY_IND_Demand_Drivers!$B$5:$J$100,7,FALSE)</f>
        <v>15.086263871731509</v>
      </c>
      <c r="L105" s="16">
        <f>VLOOKUP($D105,'Growth rate'!$B$3:$S$93,8,FALSE)*VLOOKUP($F105,BY_IND_Demand_Drivers!$B$5:$J$100,8,FALSE)</f>
        <v>0</v>
      </c>
      <c r="M105" s="16">
        <f>VLOOKUP($D105,'Growth rate'!$B$3:$S$93,8,FALSE)*VLOOKUP($F105,BY_IND_Demand_Drivers!$B$5:$J$100,9,FALSE)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 t="shared" si="5"/>
        <v>11.400978094644094</v>
      </c>
      <c r="H106" s="16">
        <f t="shared" si="6"/>
        <v>0</v>
      </c>
      <c r="I106" s="16">
        <f t="shared" si="7"/>
        <v>0</v>
      </c>
      <c r="K106" s="16">
        <f>VLOOKUP($D106,'Growth rate'!$B$3:$S$93,8,FALSE)*VLOOKUP($F106,BY_IND_Demand_Drivers!$B$5:$J$100,7,FALSE)</f>
        <v>15.458953348669958</v>
      </c>
      <c r="L106" s="16">
        <f>VLOOKUP($D106,'Growth rate'!$B$3:$S$93,8,FALSE)*VLOOKUP($F106,BY_IND_Demand_Drivers!$B$5:$J$100,8,FALSE)</f>
        <v>0</v>
      </c>
      <c r="M106" s="16">
        <f>VLOOKUP($D106,'Growth rate'!$B$3:$S$93,8,FALSE)*VLOOKUP($F106,BY_IND_Demand_Drivers!$B$5:$J$100,9,FALSE)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 t="shared" si="5"/>
        <v>11.477941048566095</v>
      </c>
      <c r="H107" s="16">
        <f t="shared" si="6"/>
        <v>0</v>
      </c>
      <c r="I107" s="16">
        <f t="shared" si="7"/>
        <v>0</v>
      </c>
      <c r="K107" s="16">
        <f>VLOOKUP($D107,'Growth rate'!$B$3:$S$93,8,FALSE)*VLOOKUP($F107,BY_IND_Demand_Drivers!$B$5:$J$100,7,FALSE)</f>
        <v>15.831642825608407</v>
      </c>
      <c r="L107" s="16">
        <f>VLOOKUP($D107,'Growth rate'!$B$3:$S$93,8,FALSE)*VLOOKUP($F107,BY_IND_Demand_Drivers!$B$5:$J$100,8,FALSE)</f>
        <v>0</v>
      </c>
      <c r="M107" s="16">
        <f>VLOOKUP($D107,'Growth rate'!$B$3:$S$93,8,FALSE)*VLOOKUP($F107,BY_IND_Demand_Drivers!$B$5:$J$100,9,FALSE)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 t="shared" si="5"/>
        <v>11.54558676556463</v>
      </c>
      <c r="H108" s="16">
        <f t="shared" si="6"/>
        <v>0</v>
      </c>
      <c r="I108" s="16">
        <f t="shared" si="7"/>
        <v>0</v>
      </c>
      <c r="K108" s="16">
        <f>VLOOKUP($D108,'Growth rate'!$B$3:$S$93,8,FALSE)*VLOOKUP($F108,BY_IND_Demand_Drivers!$B$5:$J$100,7,FALSE)</f>
        <v>16.204332302546852</v>
      </c>
      <c r="L108" s="16">
        <f>VLOOKUP($D108,'Growth rate'!$B$3:$S$93,8,FALSE)*VLOOKUP($F108,BY_IND_Demand_Drivers!$B$5:$J$100,8,FALSE)</f>
        <v>0</v>
      </c>
      <c r="M108" s="16">
        <f>VLOOKUP($D108,'Growth rate'!$B$3:$S$93,8,FALSE)*VLOOKUP($F108,BY_IND_Demand_Drivers!$B$5:$J$100,9,FALSE)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 t="shared" si="5"/>
        <v>11.603915245639712</v>
      </c>
      <c r="H109" s="16">
        <f t="shared" si="6"/>
        <v>0</v>
      </c>
      <c r="I109" s="16">
        <f t="shared" si="7"/>
        <v>0</v>
      </c>
      <c r="K109" s="16">
        <f>VLOOKUP($D109,'Growth rate'!$B$3:$S$93,8,FALSE)*VLOOKUP($F109,BY_IND_Demand_Drivers!$B$5:$J$100,7,FALSE)</f>
        <v>16.577021779485303</v>
      </c>
      <c r="L109" s="16">
        <f>VLOOKUP($D109,'Growth rate'!$B$3:$S$93,8,FALSE)*VLOOKUP($F109,BY_IND_Demand_Drivers!$B$5:$J$100,8,FALSE)</f>
        <v>0</v>
      </c>
      <c r="M109" s="16">
        <f>VLOOKUP($D109,'Growth rate'!$B$3:$S$93,8,FALSE)*VLOOKUP($F109,BY_IND_Demand_Drivers!$B$5:$J$100,9,FALSE)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 t="shared" si="5"/>
        <v>11.65292648879133</v>
      </c>
      <c r="H110" s="16">
        <f t="shared" si="6"/>
        <v>0</v>
      </c>
      <c r="I110" s="16">
        <f t="shared" si="7"/>
        <v>0</v>
      </c>
      <c r="K110" s="16">
        <f>VLOOKUP($D110,'Growth rate'!$B$3:$S$93,8,FALSE)*VLOOKUP($F110,BY_IND_Demand_Drivers!$B$5:$J$100,7,FALSE)</f>
        <v>16.949711256423754</v>
      </c>
      <c r="L110" s="16">
        <f>VLOOKUP($D110,'Growth rate'!$B$3:$S$93,8,FALSE)*VLOOKUP($F110,BY_IND_Demand_Drivers!$B$5:$J$100,8,FALSE)</f>
        <v>0</v>
      </c>
      <c r="M110" s="16">
        <f>VLOOKUP($D110,'Growth rate'!$B$3:$S$93,8,FALSE)*VLOOKUP($F110,BY_IND_Demand_Drivers!$B$5:$J$100,9,FALSE)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 t="shared" si="5"/>
        <v>11.692620495019485</v>
      </c>
      <c r="H111" s="16">
        <f t="shared" si="6"/>
        <v>0</v>
      </c>
      <c r="I111" s="16">
        <f t="shared" si="7"/>
        <v>0</v>
      </c>
      <c r="K111" s="16">
        <f>VLOOKUP($D111,'Growth rate'!$B$3:$S$93,8,FALSE)*VLOOKUP($F111,BY_IND_Demand_Drivers!$B$5:$J$100,7,FALSE)</f>
        <v>17.322400733362201</v>
      </c>
      <c r="L111" s="16">
        <f>VLOOKUP($D111,'Growth rate'!$B$3:$S$93,8,FALSE)*VLOOKUP($F111,BY_IND_Demand_Drivers!$B$5:$J$100,8,FALSE)</f>
        <v>0</v>
      </c>
      <c r="M111" s="16">
        <f>VLOOKUP($D111,'Growth rate'!$B$3:$S$93,8,FALSE)*VLOOKUP($F111,BY_IND_Demand_Drivers!$B$5:$J$100,9,FALSE)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 t="shared" si="5"/>
        <v>11.72299726432418</v>
      </c>
      <c r="H112" s="16">
        <f t="shared" si="6"/>
        <v>0</v>
      </c>
      <c r="I112" s="16">
        <f t="shared" si="7"/>
        <v>0</v>
      </c>
      <c r="K112" s="16">
        <f>VLOOKUP($D112,'Growth rate'!$B$3:$S$93,8,FALSE)*VLOOKUP($F112,BY_IND_Demand_Drivers!$B$5:$J$100,7,FALSE)</f>
        <v>17.695090210300648</v>
      </c>
      <c r="L112" s="16">
        <f>VLOOKUP($D112,'Growth rate'!$B$3:$S$93,8,FALSE)*VLOOKUP($F112,BY_IND_Demand_Drivers!$B$5:$J$100,8,FALSE)</f>
        <v>0</v>
      </c>
      <c r="M112" s="16">
        <f>VLOOKUP($D112,'Growth rate'!$B$3:$S$93,8,FALSE)*VLOOKUP($F112,BY_IND_Demand_Drivers!$B$5:$J$100,9,FALSE)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 t="shared" si="5"/>
        <v>11.744056796705413</v>
      </c>
      <c r="H113" s="16">
        <f t="shared" si="6"/>
        <v>0</v>
      </c>
      <c r="I113" s="16">
        <f t="shared" si="7"/>
        <v>0</v>
      </c>
      <c r="K113" s="16">
        <f>VLOOKUP($D113,'Growth rate'!$B$3:$S$93,8,FALSE)*VLOOKUP($F113,BY_IND_Demand_Drivers!$B$5:$J$100,7,FALSE)</f>
        <v>18.067779687239099</v>
      </c>
      <c r="L113" s="16">
        <f>VLOOKUP($D113,'Growth rate'!$B$3:$S$93,8,FALSE)*VLOOKUP($F113,BY_IND_Demand_Drivers!$B$5:$J$100,8,FALSE)</f>
        <v>0</v>
      </c>
      <c r="M113" s="16">
        <f>VLOOKUP($D113,'Growth rate'!$B$3:$S$93,8,FALSE)*VLOOKUP($F113,BY_IND_Demand_Drivers!$B$5:$J$100,9,FALSE)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 t="shared" si="5"/>
        <v>11.755799092163185</v>
      </c>
      <c r="H114" s="16">
        <f t="shared" si="6"/>
        <v>0</v>
      </c>
      <c r="I114" s="16">
        <f t="shared" si="7"/>
        <v>0</v>
      </c>
      <c r="K114" s="16">
        <f>VLOOKUP($D114,'Growth rate'!$B$3:$S$93,8,FALSE)*VLOOKUP($F114,BY_IND_Demand_Drivers!$B$5:$J$100,7,FALSE)</f>
        <v>18.440469164177546</v>
      </c>
      <c r="L114" s="16">
        <f>VLOOKUP($D114,'Growth rate'!$B$3:$S$93,8,FALSE)*VLOOKUP($F114,BY_IND_Demand_Drivers!$B$5:$J$100,8,FALSE)</f>
        <v>0</v>
      </c>
      <c r="M114" s="16">
        <f>VLOOKUP($D114,'Growth rate'!$B$3:$S$93,8,FALSE)*VLOOKUP($F114,BY_IND_Demand_Drivers!$B$5:$J$100,9,FALSE)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 t="shared" si="5"/>
        <v>11.758224150697496</v>
      </c>
      <c r="H115" s="16">
        <f t="shared" si="6"/>
        <v>0</v>
      </c>
      <c r="I115" s="16">
        <f t="shared" si="7"/>
        <v>0</v>
      </c>
      <c r="K115" s="16">
        <f>VLOOKUP($D115,'Growth rate'!$B$3:$S$93,8,FALSE)*VLOOKUP($F115,BY_IND_Demand_Drivers!$B$5:$J$100,7,FALSE)</f>
        <v>18.813158641115994</v>
      </c>
      <c r="L115" s="16">
        <f>VLOOKUP($D115,'Growth rate'!$B$3:$S$93,8,FALSE)*VLOOKUP($F115,BY_IND_Demand_Drivers!$B$5:$J$100,8,FALSE)</f>
        <v>0</v>
      </c>
      <c r="M115" s="16">
        <f>VLOOKUP($D115,'Growth rate'!$B$3:$S$93,8,FALSE)*VLOOKUP($F115,BY_IND_Demand_Drivers!$B$5:$J$100,9,FALSE)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 t="shared" si="5"/>
        <v>11.751331972308344</v>
      </c>
      <c r="H116" s="16">
        <f t="shared" si="6"/>
        <v>0</v>
      </c>
      <c r="I116" s="16">
        <f t="shared" si="7"/>
        <v>0</v>
      </c>
      <c r="K116" s="16">
        <f>VLOOKUP($D116,'Growth rate'!$B$3:$S$93,8,FALSE)*VLOOKUP($F116,BY_IND_Demand_Drivers!$B$5:$J$100,7,FALSE)</f>
        <v>19.185848118054441</v>
      </c>
      <c r="L116" s="16">
        <f>VLOOKUP($D116,'Growth rate'!$B$3:$S$93,8,FALSE)*VLOOKUP($F116,BY_IND_Demand_Drivers!$B$5:$J$100,8,FALSE)</f>
        <v>0</v>
      </c>
      <c r="M116" s="16">
        <f>VLOOKUP($D116,'Growth rate'!$B$3:$S$93,8,FALSE)*VLOOKUP($F116,BY_IND_Demand_Drivers!$B$5:$J$100,9,FALSE)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 t="shared" si="5"/>
        <v>11.735122556995735</v>
      </c>
      <c r="H117" s="16">
        <f t="shared" si="6"/>
        <v>0</v>
      </c>
      <c r="I117" s="16">
        <f t="shared" si="7"/>
        <v>0</v>
      </c>
      <c r="K117" s="16">
        <f>VLOOKUP($D117,'Growth rate'!$B$3:$S$93,8,FALSE)*VLOOKUP($F117,BY_IND_Demand_Drivers!$B$5:$J$100,7,FALSE)</f>
        <v>19.558537594992892</v>
      </c>
      <c r="L117" s="16">
        <f>VLOOKUP($D117,'Growth rate'!$B$3:$S$93,8,FALSE)*VLOOKUP($F117,BY_IND_Demand_Drivers!$B$5:$J$100,8,FALSE)</f>
        <v>0</v>
      </c>
      <c r="M117" s="16">
        <f>VLOOKUP($D117,'Growth rate'!$B$3:$S$93,8,FALSE)*VLOOKUP($F117,BY_IND_Demand_Drivers!$B$5:$J$100,9,FALSE)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 t="shared" si="5"/>
        <v>11.922884517907667</v>
      </c>
      <c r="H118" s="16">
        <f t="shared" si="6"/>
        <v>0</v>
      </c>
      <c r="I118" s="16">
        <f t="shared" si="7"/>
        <v>0</v>
      </c>
      <c r="K118" s="16">
        <f>VLOOKUP($D118,'Growth rate'!$B$3:$S$93,8,FALSE)*VLOOKUP($F118,BY_IND_Demand_Drivers!$B$5:$J$100,7,FALSE)</f>
        <v>19.871474196512779</v>
      </c>
      <c r="L118" s="16">
        <f>VLOOKUP($D118,'Growth rate'!$B$3:$S$93,8,FALSE)*VLOOKUP($F118,BY_IND_Demand_Drivers!$B$5:$J$100,8,FALSE)</f>
        <v>0</v>
      </c>
      <c r="M118" s="16">
        <f>VLOOKUP($D118,'Growth rate'!$B$3:$S$93,8,FALSE)*VLOOKUP($F118,BY_IND_Demand_Drivers!$B$5:$J$100,9,FALSE)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 t="shared" si="5"/>
        <v>12.113650670194188</v>
      </c>
      <c r="H119" s="16">
        <f t="shared" si="6"/>
        <v>0</v>
      </c>
      <c r="I119" s="16">
        <f t="shared" si="7"/>
        <v>0</v>
      </c>
      <c r="K119" s="16">
        <f>VLOOKUP($D119,'Growth rate'!$B$3:$S$93,8,FALSE)*VLOOKUP($F119,BY_IND_Demand_Drivers!$B$5:$J$100,7,FALSE)</f>
        <v>20.189417783656982</v>
      </c>
      <c r="L119" s="16">
        <f>VLOOKUP($D119,'Growth rate'!$B$3:$S$93,8,FALSE)*VLOOKUP($F119,BY_IND_Demand_Drivers!$B$5:$J$100,8,FALSE)</f>
        <v>0</v>
      </c>
      <c r="M119" s="16">
        <f>VLOOKUP($D119,'Growth rate'!$B$3:$S$93,8,FALSE)*VLOOKUP($F119,BY_IND_Demand_Drivers!$B$5:$J$100,9,FALSE)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 t="shared" si="5"/>
        <v>12.307469080917295</v>
      </c>
      <c r="H120" s="16">
        <f t="shared" si="6"/>
        <v>0</v>
      </c>
      <c r="I120" s="16">
        <f t="shared" si="7"/>
        <v>0</v>
      </c>
      <c r="K120" s="16">
        <f>VLOOKUP($D120,'Growth rate'!$B$3:$S$93,8,FALSE)*VLOOKUP($F120,BY_IND_Demand_Drivers!$B$5:$J$100,7,FALSE)</f>
        <v>20.512448468195494</v>
      </c>
      <c r="L120" s="16">
        <f>VLOOKUP($D120,'Growth rate'!$B$3:$S$93,8,FALSE)*VLOOKUP($F120,BY_IND_Demand_Drivers!$B$5:$J$100,8,FALSE)</f>
        <v>0</v>
      </c>
      <c r="M120" s="16">
        <f>VLOOKUP($D120,'Growth rate'!$B$3:$S$93,8,FALSE)*VLOOKUP($F120,BY_IND_Demand_Drivers!$B$5:$J$100,9,FALSE)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 t="shared" si="5"/>
        <v>12.504388586211974</v>
      </c>
      <c r="H121" s="16">
        <f t="shared" si="6"/>
        <v>0</v>
      </c>
      <c r="I121" s="16">
        <f t="shared" si="7"/>
        <v>0</v>
      </c>
      <c r="K121" s="16">
        <f>VLOOKUP($D121,'Growth rate'!$B$3:$S$93,8,FALSE)*VLOOKUP($F121,BY_IND_Demand_Drivers!$B$5:$J$100,7,FALSE)</f>
        <v>20.840647643686623</v>
      </c>
      <c r="L121" s="16">
        <f>VLOOKUP($D121,'Growth rate'!$B$3:$S$93,8,FALSE)*VLOOKUP($F121,BY_IND_Demand_Drivers!$B$5:$J$100,8,FALSE)</f>
        <v>0</v>
      </c>
      <c r="M121" s="16">
        <f>VLOOKUP($D121,'Growth rate'!$B$3:$S$93,8,FALSE)*VLOOKUP($F121,BY_IND_Demand_Drivers!$B$5:$J$100,9,FALSE)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 t="shared" si="5"/>
        <v>12.704458803591363</v>
      </c>
      <c r="H122" s="16">
        <f t="shared" si="6"/>
        <v>0</v>
      </c>
      <c r="I122" s="16">
        <f t="shared" si="7"/>
        <v>0</v>
      </c>
      <c r="K122" s="16">
        <f>VLOOKUP($D122,'Growth rate'!$B$3:$S$93,8,FALSE)*VLOOKUP($F122,BY_IND_Demand_Drivers!$B$5:$J$100,7,FALSE)</f>
        <v>21.174098005985606</v>
      </c>
      <c r="L122" s="16">
        <f>VLOOKUP($D122,'Growth rate'!$B$3:$S$93,8,FALSE)*VLOOKUP($F122,BY_IND_Demand_Drivers!$B$5:$J$100,8,FALSE)</f>
        <v>0</v>
      </c>
      <c r="M122" s="16">
        <f>VLOOKUP($D122,'Growth rate'!$B$3:$S$93,8,FALSE)*VLOOKUP($F122,BY_IND_Demand_Drivers!$B$5:$J$100,9,FALSE)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 t="shared" si="5"/>
        <v>12.907730144448825</v>
      </c>
      <c r="H123" s="16">
        <f t="shared" si="6"/>
        <v>0</v>
      </c>
      <c r="I123" s="16">
        <f t="shared" si="7"/>
        <v>0</v>
      </c>
      <c r="K123" s="16">
        <f>VLOOKUP($D123,'Growth rate'!$B$3:$S$93,8,FALSE)*VLOOKUP($F123,BY_IND_Demand_Drivers!$B$5:$J$100,7,FALSE)</f>
        <v>21.512883574081375</v>
      </c>
      <c r="L123" s="16">
        <f>VLOOKUP($D123,'Growth rate'!$B$3:$S$93,8,FALSE)*VLOOKUP($F123,BY_IND_Demand_Drivers!$B$5:$J$100,8,FALSE)</f>
        <v>0</v>
      </c>
      <c r="M123" s="16">
        <f>VLOOKUP($D123,'Growth rate'!$B$3:$S$93,8,FALSE)*VLOOKUP($F123,BY_IND_Demand_Drivers!$B$5:$J$100,9,FALSE)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 t="shared" si="5"/>
        <v>13.114253826760006</v>
      </c>
      <c r="H124" s="16">
        <f t="shared" si="6"/>
        <v>0</v>
      </c>
      <c r="I124" s="16">
        <f t="shared" si="7"/>
        <v>0</v>
      </c>
      <c r="K124" s="16">
        <f>VLOOKUP($D124,'Growth rate'!$B$3:$S$93,8,FALSE)*VLOOKUP($F124,BY_IND_Demand_Drivers!$B$5:$J$100,7,FALSE)</f>
        <v>21.857089711266678</v>
      </c>
      <c r="L124" s="16">
        <f>VLOOKUP($D124,'Growth rate'!$B$3:$S$93,8,FALSE)*VLOOKUP($F124,BY_IND_Demand_Drivers!$B$5:$J$100,8,FALSE)</f>
        <v>0</v>
      </c>
      <c r="M124" s="16">
        <f>VLOOKUP($D124,'Growth rate'!$B$3:$S$93,8,FALSE)*VLOOKUP($F124,BY_IND_Demand_Drivers!$B$5:$J$100,9,FALSE)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 t="shared" si="5"/>
        <v>13.324081887988168</v>
      </c>
      <c r="H125" s="16">
        <f t="shared" si="6"/>
        <v>0</v>
      </c>
      <c r="I125" s="16">
        <f t="shared" si="7"/>
        <v>0</v>
      </c>
      <c r="K125" s="16">
        <f>VLOOKUP($D125,'Growth rate'!$B$3:$S$93,8,FALSE)*VLOOKUP($F125,BY_IND_Demand_Drivers!$B$5:$J$100,7,FALSE)</f>
        <v>22.206803146646948</v>
      </c>
      <c r="L125" s="16">
        <f>VLOOKUP($D125,'Growth rate'!$B$3:$S$93,8,FALSE)*VLOOKUP($F125,BY_IND_Demand_Drivers!$B$5:$J$100,8,FALSE)</f>
        <v>0</v>
      </c>
      <c r="M125" s="16">
        <f>VLOOKUP($D125,'Growth rate'!$B$3:$S$93,8,FALSE)*VLOOKUP($F125,BY_IND_Demand_Drivers!$B$5:$J$100,9,FALSE)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 t="shared" si="5"/>
        <v>13.537267198195977</v>
      </c>
      <c r="H126" s="16">
        <f t="shared" si="6"/>
        <v>0</v>
      </c>
      <c r="I126" s="16">
        <f t="shared" si="7"/>
        <v>0</v>
      </c>
      <c r="K126" s="16">
        <f>VLOOKUP($D126,'Growth rate'!$B$3:$S$93,8,FALSE)*VLOOKUP($F126,BY_IND_Demand_Drivers!$B$5:$J$100,7,FALSE)</f>
        <v>22.562111996993295</v>
      </c>
      <c r="L126" s="16">
        <f>VLOOKUP($D126,'Growth rate'!$B$3:$S$93,8,FALSE)*VLOOKUP($F126,BY_IND_Demand_Drivers!$B$5:$J$100,8,FALSE)</f>
        <v>0</v>
      </c>
      <c r="M126" s="16">
        <f>VLOOKUP($D126,'Growth rate'!$B$3:$S$93,8,FALSE)*VLOOKUP($F126,BY_IND_Demand_Drivers!$B$5:$J$100,9,FALSE)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 t="shared" si="5"/>
        <v>13.753863473367115</v>
      </c>
      <c r="H127" s="16">
        <f t="shared" si="6"/>
        <v>0</v>
      </c>
      <c r="I127" s="16">
        <f t="shared" si="7"/>
        <v>0</v>
      </c>
      <c r="K127" s="16">
        <f>VLOOKUP($D127,'Growth rate'!$B$3:$S$93,8,FALSE)*VLOOKUP($F127,BY_IND_Demand_Drivers!$B$5:$J$100,7,FALSE)</f>
        <v>22.923105788945193</v>
      </c>
      <c r="L127" s="16">
        <f>VLOOKUP($D127,'Growth rate'!$B$3:$S$93,8,FALSE)*VLOOKUP($F127,BY_IND_Demand_Drivers!$B$5:$J$100,8,FALSE)</f>
        <v>0</v>
      </c>
      <c r="M127" s="16">
        <f>VLOOKUP($D127,'Growth rate'!$B$3:$S$93,8,FALSE)*VLOOKUP($F127,BY_IND_Demand_Drivers!$B$5:$J$100,9,FALSE)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 t="shared" si="5"/>
        <v>13.973925288940988</v>
      </c>
      <c r="H128" s="16">
        <f t="shared" si="6"/>
        <v>0</v>
      </c>
      <c r="I128" s="16">
        <f t="shared" si="7"/>
        <v>0</v>
      </c>
      <c r="K128" s="16">
        <f>VLOOKUP($D128,'Growth rate'!$B$3:$S$93,8,FALSE)*VLOOKUP($F128,BY_IND_Demand_Drivers!$B$5:$J$100,7,FALSE)</f>
        <v>23.289875481568313</v>
      </c>
      <c r="L128" s="16">
        <f>VLOOKUP($D128,'Growth rate'!$B$3:$S$93,8,FALSE)*VLOOKUP($F128,BY_IND_Demand_Drivers!$B$5:$J$100,8,FALSE)</f>
        <v>0</v>
      </c>
      <c r="M128" s="16">
        <f>VLOOKUP($D128,'Growth rate'!$B$3:$S$93,8,FALSE)*VLOOKUP($F128,BY_IND_Demand_Drivers!$B$5:$J$100,9,FALSE)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 t="shared" si="5"/>
        <v>14.197508093564045</v>
      </c>
      <c r="H129" s="16">
        <f t="shared" si="6"/>
        <v>0</v>
      </c>
      <c r="I129" s="16">
        <f t="shared" si="7"/>
        <v>0</v>
      </c>
      <c r="K129" s="16">
        <f>VLOOKUP($D129,'Growth rate'!$B$3:$S$93,8,FALSE)*VLOOKUP($F129,BY_IND_Demand_Drivers!$B$5:$J$100,7,FALSE)</f>
        <v>23.662513489273408</v>
      </c>
      <c r="L129" s="16">
        <f>VLOOKUP($D129,'Growth rate'!$B$3:$S$93,8,FALSE)*VLOOKUP($F129,BY_IND_Demand_Drivers!$B$5:$J$100,8,FALSE)</f>
        <v>0</v>
      </c>
      <c r="M129" s="16">
        <f>VLOOKUP($D129,'Growth rate'!$B$3:$S$93,8,FALSE)*VLOOKUP($F129,BY_IND_Demand_Drivers!$B$5:$J$100,9,FALSE)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 t="shared" si="5"/>
        <v>14.424668223061069</v>
      </c>
      <c r="H130" s="16">
        <f t="shared" si="6"/>
        <v>0</v>
      </c>
      <c r="I130" s="16">
        <f t="shared" si="7"/>
        <v>0</v>
      </c>
      <c r="K130" s="16">
        <f>VLOOKUP($D130,'Growth rate'!$B$3:$S$93,8,FALSE)*VLOOKUP($F130,BY_IND_Demand_Drivers!$B$5:$J$100,7,FALSE)</f>
        <v>24.041113705101782</v>
      </c>
      <c r="L130" s="16">
        <f>VLOOKUP($D130,'Growth rate'!$B$3:$S$93,8,FALSE)*VLOOKUP($F130,BY_IND_Demand_Drivers!$B$5:$J$100,8,FALSE)</f>
        <v>0</v>
      </c>
      <c r="M130" s="16">
        <f>VLOOKUP($D130,'Growth rate'!$B$3:$S$93,8,FALSE)*VLOOKUP($F130,BY_IND_Demand_Drivers!$B$5:$J$100,9,FALSE)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 t="shared" si="5"/>
        <v>14.655462914630048</v>
      </c>
      <c r="H131" s="16">
        <f t="shared" si="6"/>
        <v>0</v>
      </c>
      <c r="I131" s="16">
        <f t="shared" si="7"/>
        <v>0</v>
      </c>
      <c r="K131" s="16">
        <f>VLOOKUP($D131,'Growth rate'!$B$3:$S$93,8,FALSE)*VLOOKUP($F131,BY_IND_Demand_Drivers!$B$5:$J$100,7,FALSE)</f>
        <v>24.425771524383414</v>
      </c>
      <c r="L131" s="16">
        <f>VLOOKUP($D131,'Growth rate'!$B$3:$S$93,8,FALSE)*VLOOKUP($F131,BY_IND_Demand_Drivers!$B$5:$J$100,8,FALSE)</f>
        <v>0</v>
      </c>
      <c r="M131" s="16">
        <f>VLOOKUP($D131,'Growth rate'!$B$3:$S$93,8,FALSE)*VLOOKUP($F131,BY_IND_Demand_Drivers!$B$5:$J$100,9,FALSE)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 t="shared" si="5"/>
        <v>14.889950321264129</v>
      </c>
      <c r="H132" s="16">
        <f t="shared" si="6"/>
        <v>0</v>
      </c>
      <c r="I132" s="16">
        <f t="shared" si="7"/>
        <v>0</v>
      </c>
      <c r="K132" s="16">
        <f>VLOOKUP($D132,'Growth rate'!$B$3:$S$93,8,FALSE)*VLOOKUP($F132,BY_IND_Demand_Drivers!$B$5:$J$100,7,FALSE)</f>
        <v>24.816583868773549</v>
      </c>
      <c r="L132" s="16">
        <f>VLOOKUP($D132,'Growth rate'!$B$3:$S$93,8,FALSE)*VLOOKUP($F132,BY_IND_Demand_Drivers!$B$5:$J$100,8,FALSE)</f>
        <v>0</v>
      </c>
      <c r="M132" s="16">
        <f>VLOOKUP($D132,'Growth rate'!$B$3:$S$93,8,FALSE)*VLOOKUP($F132,BY_IND_Demand_Drivers!$B$5:$J$100,9,FALSE)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 t="shared" ref="G133:G196" si="11">K133*$N133</f>
        <v>15.128189526404352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rate'!$B$3:$S$93,8,FALSE)*VLOOKUP($F133,BY_IND_Demand_Drivers!$B$5:$J$100,7,FALSE)</f>
        <v>25.213649210673921</v>
      </c>
      <c r="L133" s="16">
        <f>VLOOKUP($D133,'Growth rate'!$B$3:$S$93,8,FALSE)*VLOOKUP($F133,BY_IND_Demand_Drivers!$B$5:$J$100,8,FALSE)</f>
        <v>0</v>
      </c>
      <c r="M133" s="16">
        <f>VLOOKUP($D133,'Growth rate'!$B$3:$S$93,8,FALSE)*VLOOKUP($F133,BY_IND_Demand_Drivers!$B$5:$J$100,9,FALSE)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 t="shared" si="11"/>
        <v>15.370240558826826</v>
      </c>
      <c r="H134" s="16">
        <f t="shared" si="12"/>
        <v>0</v>
      </c>
      <c r="I134" s="16">
        <f t="shared" si="13"/>
        <v>0</v>
      </c>
      <c r="K134" s="16">
        <f>VLOOKUP($D134,'Growth rate'!$B$3:$S$93,8,FALSE)*VLOOKUP($F134,BY_IND_Demand_Drivers!$B$5:$J$100,7,FALSE)</f>
        <v>25.617067598044709</v>
      </c>
      <c r="L134" s="16">
        <f>VLOOKUP($D134,'Growth rate'!$B$3:$S$93,8,FALSE)*VLOOKUP($F134,BY_IND_Demand_Drivers!$B$5:$J$100,8,FALSE)</f>
        <v>0</v>
      </c>
      <c r="M134" s="16">
        <f>VLOOKUP($D134,'Growth rate'!$B$3:$S$93,8,FALSE)*VLOOKUP($F134,BY_IND_Demand_Drivers!$B$5:$J$100,9,FALSE)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 t="shared" si="11"/>
        <v>15.616164407768052</v>
      </c>
      <c r="H135" s="16">
        <f t="shared" si="12"/>
        <v>0</v>
      </c>
      <c r="I135" s="16">
        <f t="shared" si="13"/>
        <v>0</v>
      </c>
      <c r="K135" s="16">
        <f>VLOOKUP($D135,'Growth rate'!$B$3:$S$93,8,FALSE)*VLOOKUP($F135,BY_IND_Demand_Drivers!$B$5:$J$100,7,FALSE)</f>
        <v>26.026940679613421</v>
      </c>
      <c r="L135" s="16">
        <f>VLOOKUP($D135,'Growth rate'!$B$3:$S$93,8,FALSE)*VLOOKUP($F135,BY_IND_Demand_Drivers!$B$5:$J$100,8,FALSE)</f>
        <v>0</v>
      </c>
      <c r="M135" s="16">
        <f>VLOOKUP($D135,'Growth rate'!$B$3:$S$93,8,FALSE)*VLOOKUP($F135,BY_IND_Demand_Drivers!$B$5:$J$100,9,FALSE)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 t="shared" si="11"/>
        <v>15.866023038292344</v>
      </c>
      <c r="H136" s="16">
        <f t="shared" si="12"/>
        <v>0</v>
      </c>
      <c r="I136" s="16">
        <f t="shared" si="13"/>
        <v>0</v>
      </c>
      <c r="K136" s="16">
        <f>VLOOKUP($D136,'Growth rate'!$B$3:$S$93,8,FALSE)*VLOOKUP($F136,BY_IND_Demand_Drivers!$B$5:$J$100,7,FALSE)</f>
        <v>26.44337173048724</v>
      </c>
      <c r="L136" s="16">
        <f>VLOOKUP($D136,'Growth rate'!$B$3:$S$93,8,FALSE)*VLOOKUP($F136,BY_IND_Demand_Drivers!$B$5:$J$100,8,FALSE)</f>
        <v>0</v>
      </c>
      <c r="M136" s="16">
        <f>VLOOKUP($D136,'Growth rate'!$B$3:$S$93,8,FALSE)*VLOOKUP($F136,BY_IND_Demand_Drivers!$B$5:$J$100,9,FALSE)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 t="shared" si="11"/>
        <v>16.119879406905024</v>
      </c>
      <c r="H137" s="16">
        <f t="shared" si="12"/>
        <v>0</v>
      </c>
      <c r="I137" s="16">
        <f t="shared" si="13"/>
        <v>0</v>
      </c>
      <c r="K137" s="16">
        <f>VLOOKUP($D137,'Growth rate'!$B$3:$S$93,8,FALSE)*VLOOKUP($F137,BY_IND_Demand_Drivers!$B$5:$J$100,7,FALSE)</f>
        <v>26.866465678175039</v>
      </c>
      <c r="L137" s="16">
        <f>VLOOKUP($D137,'Growth rate'!$B$3:$S$93,8,FALSE)*VLOOKUP($F137,BY_IND_Demand_Drivers!$B$5:$J$100,8,FALSE)</f>
        <v>0</v>
      </c>
      <c r="M137" s="16">
        <f>VLOOKUP($D137,'Growth rate'!$B$3:$S$93,8,FALSE)*VLOOKUP($F137,BY_IND_Demand_Drivers!$B$5:$J$100,9,FALSE)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 t="shared" si="11"/>
        <v>16.377797477415502</v>
      </c>
      <c r="H138" s="16">
        <f t="shared" si="12"/>
        <v>0</v>
      </c>
      <c r="I138" s="16">
        <f t="shared" si="13"/>
        <v>0</v>
      </c>
      <c r="K138" s="16">
        <f>VLOOKUP($D138,'Growth rate'!$B$3:$S$93,8,FALSE)*VLOOKUP($F138,BY_IND_Demand_Drivers!$B$5:$J$100,7,FALSE)</f>
        <v>27.296329129025839</v>
      </c>
      <c r="L138" s="16">
        <f>VLOOKUP($D138,'Growth rate'!$B$3:$S$93,8,FALSE)*VLOOKUP($F138,BY_IND_Demand_Drivers!$B$5:$J$100,8,FALSE)</f>
        <v>0</v>
      </c>
      <c r="M138" s="16">
        <f>VLOOKUP($D138,'Growth rate'!$B$3:$S$93,8,FALSE)*VLOOKUP($F138,BY_IND_Demand_Drivers!$B$5:$J$100,9,FALSE)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 t="shared" si="11"/>
        <v>16.639842237054147</v>
      </c>
      <c r="H139" s="16">
        <f t="shared" si="12"/>
        <v>0</v>
      </c>
      <c r="I139" s="16">
        <f t="shared" si="13"/>
        <v>0</v>
      </c>
      <c r="K139" s="16">
        <f>VLOOKUP($D139,'Growth rate'!$B$3:$S$93,8,FALSE)*VLOOKUP($F139,BY_IND_Demand_Drivers!$B$5:$J$100,7,FALSE)</f>
        <v>27.733070395090248</v>
      </c>
      <c r="L139" s="16">
        <f>VLOOKUP($D139,'Growth rate'!$B$3:$S$93,8,FALSE)*VLOOKUP($F139,BY_IND_Demand_Drivers!$B$5:$J$100,8,FALSE)</f>
        <v>0</v>
      </c>
      <c r="M139" s="16">
        <f>VLOOKUP($D139,'Growth rate'!$B$3:$S$93,8,FALSE)*VLOOKUP($F139,BY_IND_Demand_Drivers!$B$5:$J$100,9,FALSE)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 t="shared" si="11"/>
        <v>16.906079712847017</v>
      </c>
      <c r="H140" s="16">
        <f t="shared" si="12"/>
        <v>0</v>
      </c>
      <c r="I140" s="16">
        <f t="shared" si="13"/>
        <v>0</v>
      </c>
      <c r="K140" s="16">
        <f>VLOOKUP($D140,'Growth rate'!$B$3:$S$93,8,FALSE)*VLOOKUP($F140,BY_IND_Demand_Drivers!$B$5:$J$100,7,FALSE)</f>
        <v>28.176799521411695</v>
      </c>
      <c r="L140" s="16">
        <f>VLOOKUP($D140,'Growth rate'!$B$3:$S$93,8,FALSE)*VLOOKUP($F140,BY_IND_Demand_Drivers!$B$5:$J$100,8,FALSE)</f>
        <v>0</v>
      </c>
      <c r="M140" s="16">
        <f>VLOOKUP($D140,'Growth rate'!$B$3:$S$93,8,FALSE)*VLOOKUP($F140,BY_IND_Demand_Drivers!$B$5:$J$100,9,FALSE)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 t="shared" si="11"/>
        <v>17.176576988252567</v>
      </c>
      <c r="H141" s="16">
        <f t="shared" si="12"/>
        <v>0</v>
      </c>
      <c r="I141" s="16">
        <f t="shared" si="13"/>
        <v>0</v>
      </c>
      <c r="K141" s="16">
        <f>VLOOKUP($D141,'Growth rate'!$B$3:$S$93,8,FALSE)*VLOOKUP($F141,BY_IND_Demand_Drivers!$B$5:$J$100,7,FALSE)</f>
        <v>28.627628313754279</v>
      </c>
      <c r="L141" s="16">
        <f>VLOOKUP($D141,'Growth rate'!$B$3:$S$93,8,FALSE)*VLOOKUP($F141,BY_IND_Demand_Drivers!$B$5:$J$100,8,FALSE)</f>
        <v>0</v>
      </c>
      <c r="M141" s="16">
        <f>VLOOKUP($D141,'Growth rate'!$B$3:$S$93,8,FALSE)*VLOOKUP($F141,BY_IND_Demand_Drivers!$B$5:$J$100,9,FALSE)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 t="shared" si="11"/>
        <v>17.451402220064605</v>
      </c>
      <c r="H142" s="16">
        <f t="shared" si="12"/>
        <v>0</v>
      </c>
      <c r="I142" s="16">
        <f t="shared" si="13"/>
        <v>0</v>
      </c>
      <c r="K142" s="16">
        <f>VLOOKUP($D142,'Growth rate'!$B$3:$S$93,8,FALSE)*VLOOKUP($F142,BY_IND_Demand_Drivers!$B$5:$J$100,7,FALSE)</f>
        <v>29.085670366774341</v>
      </c>
      <c r="L142" s="16">
        <f>VLOOKUP($D142,'Growth rate'!$B$3:$S$93,8,FALSE)*VLOOKUP($F142,BY_IND_Demand_Drivers!$B$5:$J$100,8,FALSE)</f>
        <v>0</v>
      </c>
      <c r="M142" s="16">
        <f>VLOOKUP($D142,'Growth rate'!$B$3:$S$93,8,FALSE)*VLOOKUP($F142,BY_IND_Demand_Drivers!$B$5:$J$100,9,FALSE)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 t="shared" si="11"/>
        <v>17.730624655585643</v>
      </c>
      <c r="H143" s="16">
        <f t="shared" si="12"/>
        <v>0</v>
      </c>
      <c r="I143" s="16">
        <f t="shared" si="13"/>
        <v>0</v>
      </c>
      <c r="K143" s="16">
        <f>VLOOKUP($D143,'Growth rate'!$B$3:$S$93,8,FALSE)*VLOOKUP($F143,BY_IND_Demand_Drivers!$B$5:$J$100,7,FALSE)</f>
        <v>29.551041092642738</v>
      </c>
      <c r="L143" s="16">
        <f>VLOOKUP($D143,'Growth rate'!$B$3:$S$93,8,FALSE)*VLOOKUP($F143,BY_IND_Demand_Drivers!$B$5:$J$100,8,FALSE)</f>
        <v>0</v>
      </c>
      <c r="M143" s="16">
        <f>VLOOKUP($D143,'Growth rate'!$B$3:$S$93,8,FALSE)*VLOOKUP($F143,BY_IND_Demand_Drivers!$B$5:$J$100,9,FALSE)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 t="shared" si="11"/>
        <v>18.014314650075004</v>
      </c>
      <c r="H144" s="16">
        <f t="shared" si="12"/>
        <v>0</v>
      </c>
      <c r="I144" s="16">
        <f t="shared" si="13"/>
        <v>0</v>
      </c>
      <c r="K144" s="16">
        <f>VLOOKUP($D144,'Growth rate'!$B$3:$S$93,8,FALSE)*VLOOKUP($F144,BY_IND_Demand_Drivers!$B$5:$J$100,7,FALSE)</f>
        <v>30.023857750125011</v>
      </c>
      <c r="L144" s="16">
        <f>VLOOKUP($D144,'Growth rate'!$B$3:$S$93,8,FALSE)*VLOOKUP($F144,BY_IND_Demand_Drivers!$B$5:$J$100,8,FALSE)</f>
        <v>0</v>
      </c>
      <c r="M144" s="16">
        <f>VLOOKUP($D144,'Growth rate'!$B$3:$S$93,8,FALSE)*VLOOKUP($F144,BY_IND_Demand_Drivers!$B$5:$J$100,9,FALSE)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 t="shared" si="11"/>
        <v>18.302543684476209</v>
      </c>
      <c r="H145" s="16">
        <f t="shared" si="12"/>
        <v>0</v>
      </c>
      <c r="I145" s="16">
        <f t="shared" si="13"/>
        <v>0</v>
      </c>
      <c r="K145" s="16">
        <f>VLOOKUP($D145,'Growth rate'!$B$3:$S$93,8,FALSE)*VLOOKUP($F145,BY_IND_Demand_Drivers!$B$5:$J$100,7,FALSE)</f>
        <v>30.504239474127019</v>
      </c>
      <c r="L145" s="16">
        <f>VLOOKUP($D145,'Growth rate'!$B$3:$S$93,8,FALSE)*VLOOKUP($F145,BY_IND_Demand_Drivers!$B$5:$J$100,8,FALSE)</f>
        <v>0</v>
      </c>
      <c r="M145" s="16">
        <f>VLOOKUP($D145,'Growth rate'!$B$3:$S$93,8,FALSE)*VLOOKUP($F145,BY_IND_Demand_Drivers!$B$5:$J$100,9,FALSE)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 t="shared" si="11"/>
        <v>18.595384383427835</v>
      </c>
      <c r="H146" s="16">
        <f t="shared" si="12"/>
        <v>0</v>
      </c>
      <c r="I146" s="16">
        <f t="shared" si="13"/>
        <v>0</v>
      </c>
      <c r="K146" s="16">
        <f>VLOOKUP($D146,'Growth rate'!$B$3:$S$93,8,FALSE)*VLOOKUP($F146,BY_IND_Demand_Drivers!$B$5:$J$100,7,FALSE)</f>
        <v>30.992307305713059</v>
      </c>
      <c r="L146" s="16">
        <f>VLOOKUP($D146,'Growth rate'!$B$3:$S$93,8,FALSE)*VLOOKUP($F146,BY_IND_Demand_Drivers!$B$5:$J$100,8,FALSE)</f>
        <v>0</v>
      </c>
      <c r="M146" s="16">
        <f>VLOOKUP($D146,'Growth rate'!$B$3:$S$93,8,FALSE)*VLOOKUP($F146,BY_IND_Demand_Drivers!$B$5:$J$100,9,FALSE)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 t="shared" si="11"/>
        <v>18.892910533562677</v>
      </c>
      <c r="H147" s="16">
        <f t="shared" si="12"/>
        <v>0</v>
      </c>
      <c r="I147" s="16">
        <f t="shared" si="13"/>
        <v>0</v>
      </c>
      <c r="K147" s="16">
        <f>VLOOKUP($D147,'Growth rate'!$B$3:$S$93,8,FALSE)*VLOOKUP($F147,BY_IND_Demand_Drivers!$B$5:$J$100,7,FALSE)</f>
        <v>31.488184222604463</v>
      </c>
      <c r="L147" s="16">
        <f>VLOOKUP($D147,'Growth rate'!$B$3:$S$93,8,FALSE)*VLOOKUP($F147,BY_IND_Demand_Drivers!$B$5:$J$100,8,FALSE)</f>
        <v>0</v>
      </c>
      <c r="M147" s="16">
        <f>VLOOKUP($D147,'Growth rate'!$B$3:$S$93,8,FALSE)*VLOOKUP($F147,BY_IND_Demand_Drivers!$B$5:$J$100,9,FALSE)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 t="shared" si="11"/>
        <v>19.19519710209968</v>
      </c>
      <c r="H148" s="16">
        <f t="shared" si="12"/>
        <v>0</v>
      </c>
      <c r="I148" s="16">
        <f t="shared" si="13"/>
        <v>0</v>
      </c>
      <c r="K148" s="16">
        <f>VLOOKUP($D148,'Growth rate'!$B$3:$S$93,8,FALSE)*VLOOKUP($F148,BY_IND_Demand_Drivers!$B$5:$J$100,7,FALSE)</f>
        <v>31.991995170166135</v>
      </c>
      <c r="L148" s="16">
        <f>VLOOKUP($D148,'Growth rate'!$B$3:$S$93,8,FALSE)*VLOOKUP($F148,BY_IND_Demand_Drivers!$B$5:$J$100,8,FALSE)</f>
        <v>0</v>
      </c>
      <c r="M148" s="16">
        <f>VLOOKUP($D148,'Growth rate'!$B$3:$S$93,8,FALSE)*VLOOKUP($F148,BY_IND_Demand_Drivers!$B$5:$J$100,9,FALSE)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 t="shared" si="11"/>
        <v>19.502320255733277</v>
      </c>
      <c r="H149" s="16">
        <f t="shared" si="12"/>
        <v>0</v>
      </c>
      <c r="I149" s="16">
        <f t="shared" si="13"/>
        <v>0</v>
      </c>
      <c r="K149" s="16">
        <f>VLOOKUP($D149,'Growth rate'!$B$3:$S$93,8,FALSE)*VLOOKUP($F149,BY_IND_Demand_Drivers!$B$5:$J$100,7,FALSE)</f>
        <v>32.503867092888797</v>
      </c>
      <c r="L149" s="16">
        <f>VLOOKUP($D149,'Growth rate'!$B$3:$S$93,8,FALSE)*VLOOKUP($F149,BY_IND_Demand_Drivers!$B$5:$J$100,8,FALSE)</f>
        <v>0</v>
      </c>
      <c r="M149" s="16">
        <f>VLOOKUP($D149,'Growth rate'!$B$3:$S$93,8,FALSE)*VLOOKUP($F149,BY_IND_Demand_Drivers!$B$5:$J$100,9,FALSE)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 t="shared" si="11"/>
        <v>19.814357379825008</v>
      </c>
      <c r="H150" s="16">
        <f t="shared" si="12"/>
        <v>0</v>
      </c>
      <c r="I150" s="16">
        <f t="shared" si="13"/>
        <v>0</v>
      </c>
      <c r="K150" s="16">
        <f>VLOOKUP($D150,'Growth rate'!$B$3:$S$93,8,FALSE)*VLOOKUP($F150,BY_IND_Demand_Drivers!$B$5:$J$100,7,FALSE)</f>
        <v>33.023928966375017</v>
      </c>
      <c r="L150" s="16">
        <f>VLOOKUP($D150,'Growth rate'!$B$3:$S$93,8,FALSE)*VLOOKUP($F150,BY_IND_Demand_Drivers!$B$5:$J$100,8,FALSE)</f>
        <v>0</v>
      </c>
      <c r="M150" s="16">
        <f>VLOOKUP($D150,'Growth rate'!$B$3:$S$93,8,FALSE)*VLOOKUP($F150,BY_IND_Demand_Drivers!$B$5:$J$100,9,FALSE)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 t="shared" si="11"/>
        <v>20.131387097902209</v>
      </c>
      <c r="H151" s="16">
        <f t="shared" si="12"/>
        <v>0</v>
      </c>
      <c r="I151" s="16">
        <f t="shared" si="13"/>
        <v>0</v>
      </c>
      <c r="K151" s="16">
        <f>VLOOKUP($D151,'Growth rate'!$B$3:$S$93,8,FALSE)*VLOOKUP($F151,BY_IND_Demand_Drivers!$B$5:$J$100,7,FALSE)</f>
        <v>33.552311829837016</v>
      </c>
      <c r="L151" s="16">
        <f>VLOOKUP($D151,'Growth rate'!$B$3:$S$93,8,FALSE)*VLOOKUP($F151,BY_IND_Demand_Drivers!$B$5:$J$100,8,FALSE)</f>
        <v>0</v>
      </c>
      <c r="M151" s="16">
        <f>VLOOKUP($D151,'Growth rate'!$B$3:$S$93,8,FALSE)*VLOOKUP($F151,BY_IND_Demand_Drivers!$B$5:$J$100,9,FALSE)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 t="shared" si="11"/>
        <v>20.453489291468646</v>
      </c>
      <c r="H152" s="16">
        <f t="shared" si="12"/>
        <v>0</v>
      </c>
      <c r="I152" s="16">
        <f t="shared" si="13"/>
        <v>0</v>
      </c>
      <c r="K152" s="16">
        <f>VLOOKUP($D152,'Growth rate'!$B$3:$S$93,8,FALSE)*VLOOKUP($F152,BY_IND_Demand_Drivers!$B$5:$J$100,7,FALSE)</f>
        <v>34.089148819114413</v>
      </c>
      <c r="L152" s="16">
        <f>VLOOKUP($D152,'Growth rate'!$B$3:$S$93,8,FALSE)*VLOOKUP($F152,BY_IND_Demand_Drivers!$B$5:$J$100,8,FALSE)</f>
        <v>0</v>
      </c>
      <c r="M152" s="16">
        <f>VLOOKUP($D152,'Growth rate'!$B$3:$S$93,8,FALSE)*VLOOKUP($F152,BY_IND_Demand_Drivers!$B$5:$J$100,9,FALSE)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 t="shared" si="11"/>
        <v>20.780745120132149</v>
      </c>
      <c r="H153" s="16">
        <f t="shared" si="12"/>
        <v>0</v>
      </c>
      <c r="I153" s="16">
        <f t="shared" si="13"/>
        <v>0</v>
      </c>
      <c r="K153" s="16">
        <f>VLOOKUP($D153,'Growth rate'!$B$3:$S$93,8,FALSE)*VLOOKUP($F153,BY_IND_Demand_Drivers!$B$5:$J$100,7,FALSE)</f>
        <v>34.634575200220247</v>
      </c>
      <c r="L153" s="16">
        <f>VLOOKUP($D153,'Growth rate'!$B$3:$S$93,8,FALSE)*VLOOKUP($F153,BY_IND_Demand_Drivers!$B$5:$J$100,8,FALSE)</f>
        <v>0</v>
      </c>
      <c r="M153" s="16">
        <f>VLOOKUP($D153,'Growth rate'!$B$3:$S$93,8,FALSE)*VLOOKUP($F153,BY_IND_Demand_Drivers!$B$5:$J$100,9,FALSE)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 t="shared" si="11"/>
        <v>21.113237042054259</v>
      </c>
      <c r="H154" s="16">
        <f t="shared" si="12"/>
        <v>0</v>
      </c>
      <c r="I154" s="16">
        <f t="shared" si="13"/>
        <v>0</v>
      </c>
      <c r="K154" s="16">
        <f>VLOOKUP($D154,'Growth rate'!$B$3:$S$93,8,FALSE)*VLOOKUP($F154,BY_IND_Demand_Drivers!$B$5:$J$100,7,FALSE)</f>
        <v>35.188728403423767</v>
      </c>
      <c r="L154" s="16">
        <f>VLOOKUP($D154,'Growth rate'!$B$3:$S$93,8,FALSE)*VLOOKUP($F154,BY_IND_Demand_Drivers!$B$5:$J$100,8,FALSE)</f>
        <v>0</v>
      </c>
      <c r="M154" s="16">
        <f>VLOOKUP($D154,'Growth rate'!$B$3:$S$93,8,FALSE)*VLOOKUP($F154,BY_IND_Demand_Drivers!$B$5:$J$100,9,FALSE)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 t="shared" si="11"/>
        <v>21.451048834727128</v>
      </c>
      <c r="H155" s="16">
        <f t="shared" si="12"/>
        <v>0</v>
      </c>
      <c r="I155" s="16">
        <f t="shared" si="13"/>
        <v>0</v>
      </c>
      <c r="K155" s="16">
        <f>VLOOKUP($D155,'Growth rate'!$B$3:$S$93,8,FALSE)*VLOOKUP($F155,BY_IND_Demand_Drivers!$B$5:$J$100,7,FALSE)</f>
        <v>35.751748057878551</v>
      </c>
      <c r="L155" s="16">
        <f>VLOOKUP($D155,'Growth rate'!$B$3:$S$93,8,FALSE)*VLOOKUP($F155,BY_IND_Demand_Drivers!$B$5:$J$100,8,FALSE)</f>
        <v>0</v>
      </c>
      <c r="M155" s="16">
        <f>VLOOKUP($D155,'Growth rate'!$B$3:$S$93,8,FALSE)*VLOOKUP($F155,BY_IND_Demand_Drivers!$B$5:$J$100,9,FALSE)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 t="shared" si="11"/>
        <v>21.794265616082765</v>
      </c>
      <c r="H156" s="16">
        <f t="shared" si="12"/>
        <v>0</v>
      </c>
      <c r="I156" s="16">
        <f t="shared" si="13"/>
        <v>0</v>
      </c>
      <c r="K156" s="16">
        <f>VLOOKUP($D156,'Growth rate'!$B$3:$S$93,8,FALSE)*VLOOKUP($F156,BY_IND_Demand_Drivers!$B$5:$J$100,7,FALSE)</f>
        <v>36.323776026804609</v>
      </c>
      <c r="L156" s="16">
        <f>VLOOKUP($D156,'Growth rate'!$B$3:$S$93,8,FALSE)*VLOOKUP($F156,BY_IND_Demand_Drivers!$B$5:$J$100,8,FALSE)</f>
        <v>0</v>
      </c>
      <c r="M156" s="16">
        <f>VLOOKUP($D156,'Growth rate'!$B$3:$S$93,8,FALSE)*VLOOKUP($F156,BY_IND_Demand_Drivers!$B$5:$J$100,9,FALSE)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 t="shared" si="11"/>
        <v>22.142973865940093</v>
      </c>
      <c r="H157" s="16">
        <f t="shared" si="12"/>
        <v>0</v>
      </c>
      <c r="I157" s="16">
        <f t="shared" si="13"/>
        <v>0</v>
      </c>
      <c r="K157" s="16">
        <f>VLOOKUP($D157,'Growth rate'!$B$3:$S$93,8,FALSE)*VLOOKUP($F157,BY_IND_Demand_Drivers!$B$5:$J$100,7,FALSE)</f>
        <v>36.904956443233488</v>
      </c>
      <c r="L157" s="16">
        <f>VLOOKUP($D157,'Growth rate'!$B$3:$S$93,8,FALSE)*VLOOKUP($F157,BY_IND_Demand_Drivers!$B$5:$J$100,8,FALSE)</f>
        <v>0</v>
      </c>
      <c r="M157" s="16">
        <f>VLOOKUP($D157,'Growth rate'!$B$3:$S$93,8,FALSE)*VLOOKUP($F157,BY_IND_Demand_Drivers!$B$5:$J$100,9,FALSE)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 t="shared" si="11"/>
        <v>22.497261447795132</v>
      </c>
      <c r="H158" s="16">
        <f t="shared" si="12"/>
        <v>0</v>
      </c>
      <c r="I158" s="16">
        <f t="shared" si="13"/>
        <v>0</v>
      </c>
      <c r="K158" s="16">
        <f>VLOOKUP($D158,'Growth rate'!$B$3:$S$93,8,FALSE)*VLOOKUP($F158,BY_IND_Demand_Drivers!$B$5:$J$100,7,FALSE)</f>
        <v>37.495435746325221</v>
      </c>
      <c r="L158" s="16">
        <f>VLOOKUP($D158,'Growth rate'!$B$3:$S$93,8,FALSE)*VLOOKUP($F158,BY_IND_Demand_Drivers!$B$5:$J$100,8,FALSE)</f>
        <v>0</v>
      </c>
      <c r="M158" s="16">
        <f>VLOOKUP($D158,'Growth rate'!$B$3:$S$93,8,FALSE)*VLOOKUP($F158,BY_IND_Demand_Drivers!$B$5:$J$100,9,FALSE)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 t="shared" si="11"/>
        <v>22.857217630959852</v>
      </c>
      <c r="H159" s="16">
        <f t="shared" si="12"/>
        <v>0</v>
      </c>
      <c r="I159" s="16">
        <f t="shared" si="13"/>
        <v>0</v>
      </c>
      <c r="K159" s="16">
        <f>VLOOKUP($D159,'Growth rate'!$B$3:$S$93,8,FALSE)*VLOOKUP($F159,BY_IND_Demand_Drivers!$B$5:$J$100,7,FALSE)</f>
        <v>38.095362718266422</v>
      </c>
      <c r="L159" s="16">
        <f>VLOOKUP($D159,'Growth rate'!$B$3:$S$93,8,FALSE)*VLOOKUP($F159,BY_IND_Demand_Drivers!$B$5:$J$100,8,FALSE)</f>
        <v>0</v>
      </c>
      <c r="M159" s="16">
        <f>VLOOKUP($D159,'Growth rate'!$B$3:$S$93,8,FALSE)*VLOOKUP($F159,BY_IND_Demand_Drivers!$B$5:$J$100,9,FALSE)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 t="shared" si="11"/>
        <v>23.222933113055213</v>
      </c>
      <c r="H160" s="16">
        <f t="shared" si="12"/>
        <v>0</v>
      </c>
      <c r="I160" s="16">
        <f t="shared" si="13"/>
        <v>0</v>
      </c>
      <c r="K160" s="16">
        <f>VLOOKUP($D160,'Growth rate'!$B$3:$S$93,8,FALSE)*VLOOKUP($F160,BY_IND_Demand_Drivers!$B$5:$J$100,7,FALSE)</f>
        <v>38.70488852175869</v>
      </c>
      <c r="L160" s="16">
        <f>VLOOKUP($D160,'Growth rate'!$B$3:$S$93,8,FALSE)*VLOOKUP($F160,BY_IND_Demand_Drivers!$B$5:$J$100,8,FALSE)</f>
        <v>0</v>
      </c>
      <c r="M160" s="16">
        <f>VLOOKUP($D160,'Growth rate'!$B$3:$S$93,8,FALSE)*VLOOKUP($F160,BY_IND_Demand_Drivers!$B$5:$J$100,9,FALSE)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 t="shared" si="11"/>
        <v>23.594500042864098</v>
      </c>
      <c r="H161" s="16">
        <f t="shared" si="12"/>
        <v>0</v>
      </c>
      <c r="I161" s="16">
        <f t="shared" si="13"/>
        <v>0</v>
      </c>
      <c r="K161" s="16">
        <f>VLOOKUP($D161,'Growth rate'!$B$3:$S$93,8,FALSE)*VLOOKUP($F161,BY_IND_Demand_Drivers!$B$5:$J$100,7,FALSE)</f>
        <v>39.324166738106832</v>
      </c>
      <c r="L161" s="16">
        <f>VLOOKUP($D161,'Growth rate'!$B$3:$S$93,8,FALSE)*VLOOKUP($F161,BY_IND_Demand_Drivers!$B$5:$J$100,8,FALSE)</f>
        <v>0</v>
      </c>
      <c r="M161" s="16">
        <f>VLOOKUP($D161,'Growth rate'!$B$3:$S$93,8,FALSE)*VLOOKUP($F161,BY_IND_Demand_Drivers!$B$5:$J$100,9,FALSE)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 t="shared" si="11"/>
        <v>23.972012043549928</v>
      </c>
      <c r="H162" s="16">
        <f t="shared" si="12"/>
        <v>0</v>
      </c>
      <c r="I162" s="16">
        <f t="shared" si="13"/>
        <v>0</v>
      </c>
      <c r="K162" s="16">
        <f>VLOOKUP($D162,'Growth rate'!$B$3:$S$93,8,FALSE)*VLOOKUP($F162,BY_IND_Demand_Drivers!$B$5:$J$100,7,FALSE)</f>
        <v>39.953353405916545</v>
      </c>
      <c r="L162" s="16">
        <f>VLOOKUP($D162,'Growth rate'!$B$3:$S$93,8,FALSE)*VLOOKUP($F162,BY_IND_Demand_Drivers!$B$5:$J$100,8,FALSE)</f>
        <v>0</v>
      </c>
      <c r="M162" s="16">
        <f>VLOOKUP($D162,'Growth rate'!$B$3:$S$93,8,FALSE)*VLOOKUP($F162,BY_IND_Demand_Drivers!$B$5:$J$100,9,FALSE)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 t="shared" si="11"/>
        <v>24.355564236246725</v>
      </c>
      <c r="H163" s="16">
        <f t="shared" si="12"/>
        <v>0</v>
      </c>
      <c r="I163" s="16">
        <f t="shared" si="13"/>
        <v>0</v>
      </c>
      <c r="K163" s="16">
        <f>VLOOKUP($D163,'Growth rate'!$B$3:$S$93,8,FALSE)*VLOOKUP($F163,BY_IND_Demand_Drivers!$B$5:$J$100,7,FALSE)</f>
        <v>40.592607060411211</v>
      </c>
      <c r="L163" s="16">
        <f>VLOOKUP($D163,'Growth rate'!$B$3:$S$93,8,FALSE)*VLOOKUP($F163,BY_IND_Demand_Drivers!$B$5:$J$100,8,FALSE)</f>
        <v>0</v>
      </c>
      <c r="M163" s="16">
        <f>VLOOKUP($D163,'Growth rate'!$B$3:$S$93,8,FALSE)*VLOOKUP($F163,BY_IND_Demand_Drivers!$B$5:$J$100,9,FALSE)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 t="shared" si="11"/>
        <v>24.745253264026672</v>
      </c>
      <c r="H164" s="16">
        <f t="shared" si="12"/>
        <v>0</v>
      </c>
      <c r="I164" s="16">
        <f t="shared" si="13"/>
        <v>0</v>
      </c>
      <c r="K164" s="16">
        <f>VLOOKUP($D164,'Growth rate'!$B$3:$S$93,8,FALSE)*VLOOKUP($F164,BY_IND_Demand_Drivers!$B$5:$J$100,7,FALSE)</f>
        <v>41.242088773377787</v>
      </c>
      <c r="L164" s="16">
        <f>VLOOKUP($D164,'Growth rate'!$B$3:$S$93,8,FALSE)*VLOOKUP($F164,BY_IND_Demand_Drivers!$B$5:$J$100,8,FALSE)</f>
        <v>0</v>
      </c>
      <c r="M164" s="16">
        <f>VLOOKUP($D164,'Growth rate'!$B$3:$S$93,8,FALSE)*VLOOKUP($F164,BY_IND_Demand_Drivers!$B$5:$J$100,9,FALSE)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 t="shared" si="11"/>
        <v>25.141177316251095</v>
      </c>
      <c r="H165" s="16">
        <f t="shared" si="12"/>
        <v>0</v>
      </c>
      <c r="I165" s="16">
        <f t="shared" si="13"/>
        <v>0</v>
      </c>
      <c r="K165" s="16">
        <f>VLOOKUP($D165,'Growth rate'!$B$3:$S$93,8,FALSE)*VLOOKUP($F165,BY_IND_Demand_Drivers!$B$5:$J$100,7,FALSE)</f>
        <v>41.901962193751828</v>
      </c>
      <c r="L165" s="16">
        <f>VLOOKUP($D165,'Growth rate'!$B$3:$S$93,8,FALSE)*VLOOKUP($F165,BY_IND_Demand_Drivers!$B$5:$J$100,8,FALSE)</f>
        <v>0</v>
      </c>
      <c r="M165" s="16">
        <f>VLOOKUP($D165,'Growth rate'!$B$3:$S$93,8,FALSE)*VLOOKUP($F165,BY_IND_Demand_Drivers!$B$5:$J$100,9,FALSE)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 t="shared" si="11"/>
        <v>25.543436153311124</v>
      </c>
      <c r="H166" s="16">
        <f t="shared" si="12"/>
        <v>0</v>
      </c>
      <c r="I166" s="16">
        <f t="shared" si="13"/>
        <v>0</v>
      </c>
      <c r="K166" s="16">
        <f>VLOOKUP($D166,'Growth rate'!$B$3:$S$93,8,FALSE)*VLOOKUP($F166,BY_IND_Demand_Drivers!$B$5:$J$100,7,FALSE)</f>
        <v>42.572393588851874</v>
      </c>
      <c r="L166" s="16">
        <f>VLOOKUP($D166,'Growth rate'!$B$3:$S$93,8,FALSE)*VLOOKUP($F166,BY_IND_Demand_Drivers!$B$5:$J$100,8,FALSE)</f>
        <v>0</v>
      </c>
      <c r="M166" s="16">
        <f>VLOOKUP($D166,'Growth rate'!$B$3:$S$93,8,FALSE)*VLOOKUP($F166,BY_IND_Demand_Drivers!$B$5:$J$100,9,FALSE)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 t="shared" si="11"/>
        <v>25.952131131764098</v>
      </c>
      <c r="H167" s="16">
        <f t="shared" si="12"/>
        <v>0</v>
      </c>
      <c r="I167" s="16">
        <f t="shared" si="13"/>
        <v>0</v>
      </c>
      <c r="K167" s="16">
        <f>VLOOKUP($D167,'Growth rate'!$B$3:$S$93,8,FALSE)*VLOOKUP($F167,BY_IND_Demand_Drivers!$B$5:$J$100,7,FALSE)</f>
        <v>43.253551886273499</v>
      </c>
      <c r="L167" s="16">
        <f>VLOOKUP($D167,'Growth rate'!$B$3:$S$93,8,FALSE)*VLOOKUP($F167,BY_IND_Demand_Drivers!$B$5:$J$100,8,FALSE)</f>
        <v>0</v>
      </c>
      <c r="M167" s="16">
        <f>VLOOKUP($D167,'Growth rate'!$B$3:$S$93,8,FALSE)*VLOOKUP($F167,BY_IND_Demand_Drivers!$B$5:$J$100,9,FALSE)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 t="shared" si="11"/>
        <v>3.8541831683168302</v>
      </c>
      <c r="H168" s="16">
        <f t="shared" si="12"/>
        <v>0</v>
      </c>
      <c r="I168" s="16">
        <f t="shared" si="13"/>
        <v>0</v>
      </c>
      <c r="K168" s="16">
        <f>VLOOKUP($D168,'Growth rate'!$B$3:$S$93,8,FALSE)*VLOOKUP($F168,BY_IND_Demand_Drivers!$B$5:$J$100,7,FALSE)</f>
        <v>3.8541831683168302</v>
      </c>
      <c r="L168" s="16">
        <f>VLOOKUP($D168,'Growth rate'!$B$3:$S$93,8,FALSE)*VLOOKUP($F168,BY_IND_Demand_Drivers!$B$5:$J$100,8,FALSE)</f>
        <v>0</v>
      </c>
      <c r="M168" s="16">
        <f>VLOOKUP($D168,'Growth rate'!$B$3:$S$93,8,FALSE)*VLOOKUP($F168,BY_IND_Demand_Drivers!$B$5:$J$100,9,FALSE)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 t="shared" si="11"/>
        <v>4.0336190353566002</v>
      </c>
      <c r="H169" s="16">
        <f t="shared" si="12"/>
        <v>0</v>
      </c>
      <c r="I169" s="16">
        <f t="shared" si="13"/>
        <v>0</v>
      </c>
      <c r="K169" s="16">
        <f>VLOOKUP($D169,'Growth rate'!$B$3:$S$93,8,FALSE)*VLOOKUP($F169,BY_IND_Demand_Drivers!$B$5:$J$100,7,FALSE)</f>
        <v>4.0336190353566002</v>
      </c>
      <c r="L169" s="16">
        <f>VLOOKUP($D169,'Growth rate'!$B$3:$S$93,8,FALSE)*VLOOKUP($F169,BY_IND_Demand_Drivers!$B$5:$J$100,8,FALSE)</f>
        <v>0</v>
      </c>
      <c r="M169" s="16">
        <f>VLOOKUP($D169,'Growth rate'!$B$3:$S$93,8,FALSE)*VLOOKUP($F169,BY_IND_Demand_Drivers!$B$5:$J$100,9,FALSE)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 t="shared" si="11"/>
        <v>4.2130549023963697</v>
      </c>
      <c r="H170" s="16">
        <f t="shared" si="12"/>
        <v>0</v>
      </c>
      <c r="I170" s="16">
        <f t="shared" si="13"/>
        <v>0</v>
      </c>
      <c r="K170" s="16">
        <f>VLOOKUP($D170,'Growth rate'!$B$3:$S$93,8,FALSE)*VLOOKUP($F170,BY_IND_Demand_Drivers!$B$5:$J$100,7,FALSE)</f>
        <v>4.2130549023963697</v>
      </c>
      <c r="L170" s="16">
        <f>VLOOKUP($D170,'Growth rate'!$B$3:$S$93,8,FALSE)*VLOOKUP($F170,BY_IND_Demand_Drivers!$B$5:$J$100,8,FALSE)</f>
        <v>0</v>
      </c>
      <c r="M170" s="16">
        <f>VLOOKUP($D170,'Growth rate'!$B$3:$S$93,8,FALSE)*VLOOKUP($F170,BY_IND_Demand_Drivers!$B$5:$J$100,9,FALSE)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 t="shared" si="11"/>
        <v>4.3924907694361393</v>
      </c>
      <c r="H171" s="16">
        <f t="shared" si="12"/>
        <v>0</v>
      </c>
      <c r="I171" s="16">
        <f t="shared" si="13"/>
        <v>0</v>
      </c>
      <c r="K171" s="16">
        <f>VLOOKUP($D171,'Growth rate'!$B$3:$S$93,8,FALSE)*VLOOKUP($F171,BY_IND_Demand_Drivers!$B$5:$J$100,7,FALSE)</f>
        <v>4.3924907694361393</v>
      </c>
      <c r="L171" s="16">
        <f>VLOOKUP($D171,'Growth rate'!$B$3:$S$93,8,FALSE)*VLOOKUP($F171,BY_IND_Demand_Drivers!$B$5:$J$100,8,FALSE)</f>
        <v>0</v>
      </c>
      <c r="M171" s="16">
        <f>VLOOKUP($D171,'Growth rate'!$B$3:$S$93,8,FALSE)*VLOOKUP($F171,BY_IND_Demand_Drivers!$B$5:$J$100,9,FALSE)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 t="shared" si="11"/>
        <v>4.5719266364759088</v>
      </c>
      <c r="H172" s="16">
        <f t="shared" si="12"/>
        <v>0</v>
      </c>
      <c r="I172" s="16">
        <f t="shared" si="13"/>
        <v>0</v>
      </c>
      <c r="K172" s="16">
        <f>VLOOKUP($D172,'Growth rate'!$B$3:$S$93,8,FALSE)*VLOOKUP($F172,BY_IND_Demand_Drivers!$B$5:$J$100,7,FALSE)</f>
        <v>4.5719266364759088</v>
      </c>
      <c r="L172" s="16">
        <f>VLOOKUP($D172,'Growth rate'!$B$3:$S$93,8,FALSE)*VLOOKUP($F172,BY_IND_Demand_Drivers!$B$5:$J$100,8,FALSE)</f>
        <v>0</v>
      </c>
      <c r="M172" s="16">
        <f>VLOOKUP($D172,'Growth rate'!$B$3:$S$93,8,FALSE)*VLOOKUP($F172,BY_IND_Demand_Drivers!$B$5:$J$100,9,FALSE)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 t="shared" si="11"/>
        <v>4.7513625035156792</v>
      </c>
      <c r="H173" s="16">
        <f t="shared" si="12"/>
        <v>0</v>
      </c>
      <c r="I173" s="16">
        <f t="shared" si="13"/>
        <v>0</v>
      </c>
      <c r="K173" s="16">
        <f>VLOOKUP($D173,'Growth rate'!$B$3:$S$93,8,FALSE)*VLOOKUP($F173,BY_IND_Demand_Drivers!$B$5:$J$100,7,FALSE)</f>
        <v>4.7513625035156792</v>
      </c>
      <c r="L173" s="16">
        <f>VLOOKUP($D173,'Growth rate'!$B$3:$S$93,8,FALSE)*VLOOKUP($F173,BY_IND_Demand_Drivers!$B$5:$J$100,8,FALSE)</f>
        <v>0</v>
      </c>
      <c r="M173" s="16">
        <f>VLOOKUP($D173,'Growth rate'!$B$3:$S$93,8,FALSE)*VLOOKUP($F173,BY_IND_Demand_Drivers!$B$5:$J$100,9,FALSE)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 t="shared" si="11"/>
        <v>4.4377185334999041</v>
      </c>
      <c r="H174" s="16">
        <f t="shared" si="12"/>
        <v>0</v>
      </c>
      <c r="I174" s="16">
        <f t="shared" si="13"/>
        <v>0</v>
      </c>
      <c r="K174" s="16">
        <f>VLOOKUP($D174,'Growth rate'!$B$3:$S$93,8,FALSE)*VLOOKUP($F174,BY_IND_Demand_Drivers!$B$5:$J$100,7,FALSE)</f>
        <v>4.9307983705554488</v>
      </c>
      <c r="L174" s="16">
        <f>VLOOKUP($D174,'Growth rate'!$B$3:$S$93,8,FALSE)*VLOOKUP($F174,BY_IND_Demand_Drivers!$B$5:$J$100,8,FALSE)</f>
        <v>0</v>
      </c>
      <c r="M174" s="16">
        <f>VLOOKUP($D174,'Growth rate'!$B$3:$S$93,8,FALSE)*VLOOKUP($F174,BY_IND_Demand_Drivers!$B$5:$J$100,9,FALSE)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 t="shared" si="11"/>
        <v>4.5481084714597442</v>
      </c>
      <c r="H175" s="16">
        <f t="shared" si="12"/>
        <v>0</v>
      </c>
      <c r="I175" s="16">
        <f t="shared" si="13"/>
        <v>0</v>
      </c>
      <c r="K175" s="16">
        <f>VLOOKUP($D175,'Growth rate'!$B$3:$S$93,8,FALSE)*VLOOKUP($F175,BY_IND_Demand_Drivers!$B$5:$J$100,7,FALSE)</f>
        <v>5.1102342375952183</v>
      </c>
      <c r="L175" s="16">
        <f>VLOOKUP($D175,'Growth rate'!$B$3:$S$93,8,FALSE)*VLOOKUP($F175,BY_IND_Demand_Drivers!$B$5:$J$100,8,FALSE)</f>
        <v>0</v>
      </c>
      <c r="M175" s="16">
        <f>VLOOKUP($D175,'Growth rate'!$B$3:$S$93,8,FALSE)*VLOOKUP($F175,BY_IND_Demand_Drivers!$B$5:$J$100,9,FALSE)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 t="shared" si="11"/>
        <v>4.6549096920787898</v>
      </c>
      <c r="H176" s="16">
        <f t="shared" si="12"/>
        <v>0</v>
      </c>
      <c r="I176" s="16">
        <f t="shared" si="13"/>
        <v>0</v>
      </c>
      <c r="K176" s="16">
        <f>VLOOKUP($D176,'Growth rate'!$B$3:$S$93,8,FALSE)*VLOOKUP($F176,BY_IND_Demand_Drivers!$B$5:$J$100,7,FALSE)</f>
        <v>5.2896701046349879</v>
      </c>
      <c r="L176" s="16">
        <f>VLOOKUP($D176,'Growth rate'!$B$3:$S$93,8,FALSE)*VLOOKUP($F176,BY_IND_Demand_Drivers!$B$5:$J$100,8,FALSE)</f>
        <v>0</v>
      </c>
      <c r="M176" s="16">
        <f>VLOOKUP($D176,'Growth rate'!$B$3:$S$93,8,FALSE)*VLOOKUP($F176,BY_IND_Demand_Drivers!$B$5:$J$100,9,FALSE)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 t="shared" si="11"/>
        <v>4.7581221953570401</v>
      </c>
      <c r="H177" s="16">
        <f t="shared" si="12"/>
        <v>0</v>
      </c>
      <c r="I177" s="16">
        <f t="shared" si="13"/>
        <v>0</v>
      </c>
      <c r="K177" s="16">
        <f>VLOOKUP($D177,'Growth rate'!$B$3:$S$93,8,FALSE)*VLOOKUP($F177,BY_IND_Demand_Drivers!$B$5:$J$100,7,FALSE)</f>
        <v>5.4691059716747583</v>
      </c>
      <c r="L177" s="16">
        <f>VLOOKUP($D177,'Growth rate'!$B$3:$S$93,8,FALSE)*VLOOKUP($F177,BY_IND_Demand_Drivers!$B$5:$J$100,8,FALSE)</f>
        <v>0</v>
      </c>
      <c r="M177" s="16">
        <f>VLOOKUP($D177,'Growth rate'!$B$3:$S$93,8,FALSE)*VLOOKUP($F177,BY_IND_Demand_Drivers!$B$5:$J$100,9,FALSE)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 t="shared" si="11"/>
        <v>4.8577459812944941</v>
      </c>
      <c r="H178" s="16">
        <f t="shared" si="12"/>
        <v>0</v>
      </c>
      <c r="I178" s="16">
        <f t="shared" si="13"/>
        <v>0</v>
      </c>
      <c r="K178" s="16">
        <f>VLOOKUP($D178,'Growth rate'!$B$3:$S$93,8,FALSE)*VLOOKUP($F178,BY_IND_Demand_Drivers!$B$5:$J$100,7,FALSE)</f>
        <v>5.6485418387145279</v>
      </c>
      <c r="L178" s="16">
        <f>VLOOKUP($D178,'Growth rate'!$B$3:$S$93,8,FALSE)*VLOOKUP($F178,BY_IND_Demand_Drivers!$B$5:$J$100,8,FALSE)</f>
        <v>0</v>
      </c>
      <c r="M178" s="16">
        <f>VLOOKUP($D178,'Growth rate'!$B$3:$S$93,8,FALSE)*VLOOKUP($F178,BY_IND_Demand_Drivers!$B$5:$J$100,9,FALSE)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 t="shared" si="11"/>
        <v>4.9537810498911528</v>
      </c>
      <c r="H179" s="16">
        <f t="shared" si="12"/>
        <v>0</v>
      </c>
      <c r="I179" s="16">
        <f t="shared" si="13"/>
        <v>0</v>
      </c>
      <c r="K179" s="16">
        <f>VLOOKUP($D179,'Growth rate'!$B$3:$S$93,8,FALSE)*VLOOKUP($F179,BY_IND_Demand_Drivers!$B$5:$J$100,7,FALSE)</f>
        <v>5.8279777057542974</v>
      </c>
      <c r="L179" s="16">
        <f>VLOOKUP($D179,'Growth rate'!$B$3:$S$93,8,FALSE)*VLOOKUP($F179,BY_IND_Demand_Drivers!$B$5:$J$100,8,FALSE)</f>
        <v>0</v>
      </c>
      <c r="M179" s="16">
        <f>VLOOKUP($D179,'Growth rate'!$B$3:$S$93,8,FALSE)*VLOOKUP($F179,BY_IND_Demand_Drivers!$B$5:$J$100,9,FALSE)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 t="shared" si="11"/>
        <v>5.0312088672150317</v>
      </c>
      <c r="H180" s="16">
        <f t="shared" si="12"/>
        <v>0</v>
      </c>
      <c r="I180" s="16">
        <f t="shared" si="13"/>
        <v>0</v>
      </c>
      <c r="K180" s="16">
        <f>VLOOKUP($D180,'Growth rate'!$B$3:$S$93,8,FALSE)*VLOOKUP($F180,BY_IND_Demand_Drivers!$B$5:$J$100,7,FALSE)</f>
        <v>6.0074135727940678</v>
      </c>
      <c r="L180" s="16">
        <f>VLOOKUP($D180,'Growth rate'!$B$3:$S$93,8,FALSE)*VLOOKUP($F180,BY_IND_Demand_Drivers!$B$5:$J$100,8,FALSE)</f>
        <v>0</v>
      </c>
      <c r="M180" s="16">
        <f>VLOOKUP($D180,'Growth rate'!$B$3:$S$93,8,FALSE)*VLOOKUP($F180,BY_IND_Demand_Drivers!$B$5:$J$100,9,FALSE)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 t="shared" si="11"/>
        <v>5.104150787862916</v>
      </c>
      <c r="H181" s="16">
        <f t="shared" si="12"/>
        <v>0</v>
      </c>
      <c r="I181" s="16">
        <f t="shared" si="13"/>
        <v>0</v>
      </c>
      <c r="K181" s="16">
        <f>VLOOKUP($D181,'Growth rate'!$B$3:$S$93,8,FALSE)*VLOOKUP($F181,BY_IND_Demand_Drivers!$B$5:$J$100,7,FALSE)</f>
        <v>6.1868494398338383</v>
      </c>
      <c r="L181" s="16">
        <f>VLOOKUP($D181,'Growth rate'!$B$3:$S$93,8,FALSE)*VLOOKUP($F181,BY_IND_Demand_Drivers!$B$5:$J$100,8,FALSE)</f>
        <v>0</v>
      </c>
      <c r="M181" s="16">
        <f>VLOOKUP($D181,'Growth rate'!$B$3:$S$93,8,FALSE)*VLOOKUP($F181,BY_IND_Demand_Drivers!$B$5:$J$100,9,FALSE)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 t="shared" si="11"/>
        <v>5.1726068118348065</v>
      </c>
      <c r="H182" s="16">
        <f t="shared" si="12"/>
        <v>0</v>
      </c>
      <c r="I182" s="16">
        <f t="shared" si="13"/>
        <v>0</v>
      </c>
      <c r="K182" s="16">
        <f>VLOOKUP($D182,'Growth rate'!$B$3:$S$93,8,FALSE)*VLOOKUP($F182,BY_IND_Demand_Drivers!$B$5:$J$100,7,FALSE)</f>
        <v>6.3662853068736078</v>
      </c>
      <c r="L182" s="16">
        <f>VLOOKUP($D182,'Growth rate'!$B$3:$S$93,8,FALSE)*VLOOKUP($F182,BY_IND_Demand_Drivers!$B$5:$J$100,8,FALSE)</f>
        <v>0</v>
      </c>
      <c r="M182" s="16">
        <f>VLOOKUP($D182,'Growth rate'!$B$3:$S$93,8,FALSE)*VLOOKUP($F182,BY_IND_Demand_Drivers!$B$5:$J$100,9,FALSE)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 t="shared" si="11"/>
        <v>5.2365769391307015</v>
      </c>
      <c r="H183" s="16">
        <f t="shared" si="12"/>
        <v>0</v>
      </c>
      <c r="I183" s="16">
        <f t="shared" si="13"/>
        <v>0</v>
      </c>
      <c r="K183" s="16">
        <f>VLOOKUP($D183,'Growth rate'!$B$3:$S$93,8,FALSE)*VLOOKUP($F183,BY_IND_Demand_Drivers!$B$5:$J$100,7,FALSE)</f>
        <v>6.5457211739133774</v>
      </c>
      <c r="L183" s="16">
        <f>VLOOKUP($D183,'Growth rate'!$B$3:$S$93,8,FALSE)*VLOOKUP($F183,BY_IND_Demand_Drivers!$B$5:$J$100,8,FALSE)</f>
        <v>0</v>
      </c>
      <c r="M183" s="16">
        <f>VLOOKUP($D183,'Growth rate'!$B$3:$S$93,8,FALSE)*VLOOKUP($F183,BY_IND_Demand_Drivers!$B$5:$J$100,9,FALSE)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 t="shared" si="11"/>
        <v>5.2960611697506028</v>
      </c>
      <c r="H184" s="16">
        <f t="shared" si="12"/>
        <v>0</v>
      </c>
      <c r="I184" s="16">
        <f t="shared" si="13"/>
        <v>0</v>
      </c>
      <c r="K184" s="16">
        <f>VLOOKUP($D184,'Growth rate'!$B$3:$S$93,8,FALSE)*VLOOKUP($F184,BY_IND_Demand_Drivers!$B$5:$J$100,7,FALSE)</f>
        <v>6.7251570409531469</v>
      </c>
      <c r="L184" s="16">
        <f>VLOOKUP($D184,'Growth rate'!$B$3:$S$93,8,FALSE)*VLOOKUP($F184,BY_IND_Demand_Drivers!$B$5:$J$100,8,FALSE)</f>
        <v>0</v>
      </c>
      <c r="M184" s="16">
        <f>VLOOKUP($D184,'Growth rate'!$B$3:$S$93,8,FALSE)*VLOOKUP($F184,BY_IND_Demand_Drivers!$B$5:$J$100,9,FALSE)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 t="shared" si="11"/>
        <v>5.3510595036945103</v>
      </c>
      <c r="H185" s="16">
        <f t="shared" si="12"/>
        <v>0</v>
      </c>
      <c r="I185" s="16">
        <f t="shared" si="13"/>
        <v>0</v>
      </c>
      <c r="K185" s="16">
        <f>VLOOKUP($D185,'Growth rate'!$B$3:$S$93,8,FALSE)*VLOOKUP($F185,BY_IND_Demand_Drivers!$B$5:$J$100,7,FALSE)</f>
        <v>6.9045929079929174</v>
      </c>
      <c r="L185" s="16">
        <f>VLOOKUP($D185,'Growth rate'!$B$3:$S$93,8,FALSE)*VLOOKUP($F185,BY_IND_Demand_Drivers!$B$5:$J$100,8,FALSE)</f>
        <v>0</v>
      </c>
      <c r="M185" s="16">
        <f>VLOOKUP($D185,'Growth rate'!$B$3:$S$93,8,FALSE)*VLOOKUP($F185,BY_IND_Demand_Drivers!$B$5:$J$100,9,FALSE)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 t="shared" si="11"/>
        <v>5.4015719409624232</v>
      </c>
      <c r="H186" s="16">
        <f t="shared" si="12"/>
        <v>0</v>
      </c>
      <c r="I186" s="16">
        <f t="shared" si="13"/>
        <v>0</v>
      </c>
      <c r="K186" s="16">
        <f>VLOOKUP($D186,'Growth rate'!$B$3:$S$93,8,FALSE)*VLOOKUP($F186,BY_IND_Demand_Drivers!$B$5:$J$100,7,FALSE)</f>
        <v>7.0840287750326869</v>
      </c>
      <c r="L186" s="16">
        <f>VLOOKUP($D186,'Growth rate'!$B$3:$S$93,8,FALSE)*VLOOKUP($F186,BY_IND_Demand_Drivers!$B$5:$J$100,8,FALSE)</f>
        <v>0</v>
      </c>
      <c r="M186" s="16">
        <f>VLOOKUP($D186,'Growth rate'!$B$3:$S$93,8,FALSE)*VLOOKUP($F186,BY_IND_Demand_Drivers!$B$5:$J$100,9,FALSE)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 t="shared" si="11"/>
        <v>5.4475984815543423</v>
      </c>
      <c r="H187" s="16">
        <f t="shared" si="12"/>
        <v>0</v>
      </c>
      <c r="I187" s="16">
        <f t="shared" si="13"/>
        <v>0</v>
      </c>
      <c r="K187" s="16">
        <f>VLOOKUP($D187,'Growth rate'!$B$3:$S$93,8,FALSE)*VLOOKUP($F187,BY_IND_Demand_Drivers!$B$5:$J$100,7,FALSE)</f>
        <v>7.2634646420724565</v>
      </c>
      <c r="L187" s="16">
        <f>VLOOKUP($D187,'Growth rate'!$B$3:$S$93,8,FALSE)*VLOOKUP($F187,BY_IND_Demand_Drivers!$B$5:$J$100,8,FALSE)</f>
        <v>0</v>
      </c>
      <c r="M187" s="16">
        <f>VLOOKUP($D187,'Growth rate'!$B$3:$S$93,8,FALSE)*VLOOKUP($F187,BY_IND_Demand_Drivers!$B$5:$J$100,9,FALSE)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 t="shared" si="11"/>
        <v>5.4891391254702659</v>
      </c>
      <c r="H188" s="16">
        <f t="shared" si="12"/>
        <v>0</v>
      </c>
      <c r="I188" s="16">
        <f t="shared" si="13"/>
        <v>0</v>
      </c>
      <c r="K188" s="16">
        <f>VLOOKUP($D188,'Growth rate'!$B$3:$S$93,8,FALSE)*VLOOKUP($F188,BY_IND_Demand_Drivers!$B$5:$J$100,7,FALSE)</f>
        <v>7.442900509112226</v>
      </c>
      <c r="L188" s="16">
        <f>VLOOKUP($D188,'Growth rate'!$B$3:$S$93,8,FALSE)*VLOOKUP($F188,BY_IND_Demand_Drivers!$B$5:$J$100,8,FALSE)</f>
        <v>0</v>
      </c>
      <c r="M188" s="16">
        <f>VLOOKUP($D188,'Growth rate'!$B$3:$S$93,8,FALSE)*VLOOKUP($F188,BY_IND_Demand_Drivers!$B$5:$J$100,9,FALSE)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 t="shared" si="11"/>
        <v>5.5261938727101976</v>
      </c>
      <c r="H189" s="16">
        <f t="shared" si="12"/>
        <v>0</v>
      </c>
      <c r="I189" s="16">
        <f t="shared" si="13"/>
        <v>0</v>
      </c>
      <c r="K189" s="16">
        <f>VLOOKUP($D189,'Growth rate'!$B$3:$S$93,8,FALSE)*VLOOKUP($F189,BY_IND_Demand_Drivers!$B$5:$J$100,7,FALSE)</f>
        <v>7.6223363761519964</v>
      </c>
      <c r="L189" s="16">
        <f>VLOOKUP($D189,'Growth rate'!$B$3:$S$93,8,FALSE)*VLOOKUP($F189,BY_IND_Demand_Drivers!$B$5:$J$100,8,FALSE)</f>
        <v>0</v>
      </c>
      <c r="M189" s="16">
        <f>VLOOKUP($D189,'Growth rate'!$B$3:$S$93,8,FALSE)*VLOOKUP($F189,BY_IND_Demand_Drivers!$B$5:$J$100,9,FALSE)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 t="shared" si="11"/>
        <v>5.5587627232741319</v>
      </c>
      <c r="H190" s="16">
        <f t="shared" si="12"/>
        <v>0</v>
      </c>
      <c r="I190" s="16">
        <f t="shared" si="13"/>
        <v>0</v>
      </c>
      <c r="K190" s="16">
        <f>VLOOKUP($D190,'Growth rate'!$B$3:$S$93,8,FALSE)*VLOOKUP($F190,BY_IND_Demand_Drivers!$B$5:$J$100,7,FALSE)</f>
        <v>7.8017722431917651</v>
      </c>
      <c r="L190" s="16">
        <f>VLOOKUP($D190,'Growth rate'!$B$3:$S$93,8,FALSE)*VLOOKUP($F190,BY_IND_Demand_Drivers!$B$5:$J$100,8,FALSE)</f>
        <v>0</v>
      </c>
      <c r="M190" s="16">
        <f>VLOOKUP($D190,'Growth rate'!$B$3:$S$93,8,FALSE)*VLOOKUP($F190,BY_IND_Demand_Drivers!$B$5:$J$100,9,FALSE)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 t="shared" si="11"/>
        <v>5.5868456771620751</v>
      </c>
      <c r="H191" s="16">
        <f t="shared" si="12"/>
        <v>0</v>
      </c>
      <c r="I191" s="16">
        <f t="shared" si="13"/>
        <v>0</v>
      </c>
      <c r="K191" s="16">
        <f>VLOOKUP($D191,'Growth rate'!$B$3:$S$93,8,FALSE)*VLOOKUP($F191,BY_IND_Demand_Drivers!$B$5:$J$100,7,FALSE)</f>
        <v>7.9812081102315364</v>
      </c>
      <c r="L191" s="16">
        <f>VLOOKUP($D191,'Growth rate'!$B$3:$S$93,8,FALSE)*VLOOKUP($F191,BY_IND_Demand_Drivers!$B$5:$J$100,8,FALSE)</f>
        <v>0</v>
      </c>
      <c r="M191" s="16">
        <f>VLOOKUP($D191,'Growth rate'!$B$3:$S$93,8,FALSE)*VLOOKUP($F191,BY_IND_Demand_Drivers!$B$5:$J$100,9,FALSE)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 t="shared" si="11"/>
        <v>5.6104427343740229</v>
      </c>
      <c r="H192" s="16">
        <f t="shared" si="12"/>
        <v>0</v>
      </c>
      <c r="I192" s="16">
        <f t="shared" si="13"/>
        <v>0</v>
      </c>
      <c r="K192" s="16">
        <f>VLOOKUP($D192,'Growth rate'!$B$3:$S$93,8,FALSE)*VLOOKUP($F192,BY_IND_Demand_Drivers!$B$5:$J$100,7,FALSE)</f>
        <v>8.160643977271306</v>
      </c>
      <c r="L192" s="16">
        <f>VLOOKUP($D192,'Growth rate'!$B$3:$S$93,8,FALSE)*VLOOKUP($F192,BY_IND_Demand_Drivers!$B$5:$J$100,8,FALSE)</f>
        <v>0</v>
      </c>
      <c r="M192" s="16">
        <f>VLOOKUP($D192,'Growth rate'!$B$3:$S$93,8,FALSE)*VLOOKUP($F192,BY_IND_Demand_Drivers!$B$5:$J$100,9,FALSE)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 t="shared" si="11"/>
        <v>5.629553894909975</v>
      </c>
      <c r="H193" s="16">
        <f t="shared" si="12"/>
        <v>0</v>
      </c>
      <c r="I193" s="16">
        <f t="shared" si="13"/>
        <v>0</v>
      </c>
      <c r="K193" s="16">
        <f>VLOOKUP($D193,'Growth rate'!$B$3:$S$93,8,FALSE)*VLOOKUP($F193,BY_IND_Demand_Drivers!$B$5:$J$100,7,FALSE)</f>
        <v>8.3400798443110755</v>
      </c>
      <c r="L193" s="16">
        <f>VLOOKUP($D193,'Growth rate'!$B$3:$S$93,8,FALSE)*VLOOKUP($F193,BY_IND_Demand_Drivers!$B$5:$J$100,8,FALSE)</f>
        <v>0</v>
      </c>
      <c r="M193" s="16">
        <f>VLOOKUP($D193,'Growth rate'!$B$3:$S$93,8,FALSE)*VLOOKUP($F193,BY_IND_Demand_Drivers!$B$5:$J$100,9,FALSE)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 t="shared" si="11"/>
        <v>5.6441791587699344</v>
      </c>
      <c r="H194" s="16">
        <f t="shared" si="12"/>
        <v>0</v>
      </c>
      <c r="I194" s="16">
        <f t="shared" si="13"/>
        <v>0</v>
      </c>
      <c r="K194" s="16">
        <f>VLOOKUP($D194,'Growth rate'!$B$3:$S$93,8,FALSE)*VLOOKUP($F194,BY_IND_Demand_Drivers!$B$5:$J$100,7,FALSE)</f>
        <v>8.5195157113508451</v>
      </c>
      <c r="L194" s="16">
        <f>VLOOKUP($D194,'Growth rate'!$B$3:$S$93,8,FALSE)*VLOOKUP($F194,BY_IND_Demand_Drivers!$B$5:$J$100,8,FALSE)</f>
        <v>0</v>
      </c>
      <c r="M194" s="16">
        <f>VLOOKUP($D194,'Growth rate'!$B$3:$S$93,8,FALSE)*VLOOKUP($F194,BY_IND_Demand_Drivers!$B$5:$J$100,9,FALSE)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 t="shared" si="11"/>
        <v>5.6543185259538991</v>
      </c>
      <c r="H195" s="16">
        <f t="shared" si="12"/>
        <v>0</v>
      </c>
      <c r="I195" s="16">
        <f t="shared" si="13"/>
        <v>0</v>
      </c>
      <c r="K195" s="16">
        <f>VLOOKUP($D195,'Growth rate'!$B$3:$S$93,8,FALSE)*VLOOKUP($F195,BY_IND_Demand_Drivers!$B$5:$J$100,7,FALSE)</f>
        <v>8.6989515783906146</v>
      </c>
      <c r="L195" s="16">
        <f>VLOOKUP($D195,'Growth rate'!$B$3:$S$93,8,FALSE)*VLOOKUP($F195,BY_IND_Demand_Drivers!$B$5:$J$100,8,FALSE)</f>
        <v>0</v>
      </c>
      <c r="M195" s="16">
        <f>VLOOKUP($D195,'Growth rate'!$B$3:$S$93,8,FALSE)*VLOOKUP($F195,BY_IND_Demand_Drivers!$B$5:$J$100,9,FALSE)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 t="shared" si="11"/>
        <v>5.6599719964618709</v>
      </c>
      <c r="H196" s="16">
        <f t="shared" si="12"/>
        <v>0</v>
      </c>
      <c r="I196" s="16">
        <f t="shared" si="13"/>
        <v>0</v>
      </c>
      <c r="K196" s="16">
        <f>VLOOKUP($D196,'Growth rate'!$B$3:$S$93,8,FALSE)*VLOOKUP($F196,BY_IND_Demand_Drivers!$B$5:$J$100,7,FALSE)</f>
        <v>8.8783874454303859</v>
      </c>
      <c r="L196" s="16">
        <f>VLOOKUP($D196,'Growth rate'!$B$3:$S$93,8,FALSE)*VLOOKUP($F196,BY_IND_Demand_Drivers!$B$5:$J$100,8,FALSE)</f>
        <v>0</v>
      </c>
      <c r="M196" s="16">
        <f>VLOOKUP($D196,'Growth rate'!$B$3:$S$93,8,FALSE)*VLOOKUP($F196,BY_IND_Demand_Drivers!$B$5:$J$100,9,FALSE)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 t="shared" ref="G197:G260" si="17">K197*$N197</f>
        <v>5.6611395702938472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rate'!$B$3:$S$93,8,FALSE)*VLOOKUP($F197,BY_IND_Demand_Drivers!$B$5:$J$100,7,FALSE)</f>
        <v>9.0578233124701555</v>
      </c>
      <c r="L197" s="16">
        <f>VLOOKUP($D197,'Growth rate'!$B$3:$S$93,8,FALSE)*VLOOKUP($F197,BY_IND_Demand_Drivers!$B$5:$J$100,8,FALSE)</f>
        <v>0</v>
      </c>
      <c r="M197" s="16">
        <f>VLOOKUP($D197,'Growth rate'!$B$3:$S$93,8,FALSE)*VLOOKUP($F197,BY_IND_Demand_Drivers!$B$5:$J$100,9,FALSE)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 t="shared" si="17"/>
        <v>5.6578212474498288</v>
      </c>
      <c r="H198" s="16">
        <f t="shared" si="18"/>
        <v>0</v>
      </c>
      <c r="I198" s="16">
        <f t="shared" si="19"/>
        <v>0</v>
      </c>
      <c r="K198" s="16">
        <f>VLOOKUP($D198,'Growth rate'!$B$3:$S$93,8,FALSE)*VLOOKUP($F198,BY_IND_Demand_Drivers!$B$5:$J$100,7,FALSE)</f>
        <v>9.237259179509925</v>
      </c>
      <c r="L198" s="16">
        <f>VLOOKUP($D198,'Growth rate'!$B$3:$S$93,8,FALSE)*VLOOKUP($F198,BY_IND_Demand_Drivers!$B$5:$J$100,8,FALSE)</f>
        <v>0</v>
      </c>
      <c r="M198" s="16">
        <f>VLOOKUP($D198,'Growth rate'!$B$3:$S$93,8,FALSE)*VLOOKUP($F198,BY_IND_Demand_Drivers!$B$5:$J$100,9,FALSE)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 t="shared" si="17"/>
        <v>5.6500170279298167</v>
      </c>
      <c r="H199" s="16">
        <f t="shared" si="18"/>
        <v>0</v>
      </c>
      <c r="I199" s="16">
        <f t="shared" si="19"/>
        <v>0</v>
      </c>
      <c r="K199" s="16">
        <f>VLOOKUP($D199,'Growth rate'!$B$3:$S$93,8,FALSE)*VLOOKUP($F199,BY_IND_Demand_Drivers!$B$5:$J$100,7,FALSE)</f>
        <v>9.4166950465496946</v>
      </c>
      <c r="L199" s="16">
        <f>VLOOKUP($D199,'Growth rate'!$B$3:$S$93,8,FALSE)*VLOOKUP($F199,BY_IND_Demand_Drivers!$B$5:$J$100,8,FALSE)</f>
        <v>0</v>
      </c>
      <c r="M199" s="16">
        <f>VLOOKUP($D199,'Growth rate'!$B$3:$S$93,8,FALSE)*VLOOKUP($F199,BY_IND_Demand_Drivers!$B$5:$J$100,9,FALSE)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 t="shared" si="17"/>
        <v>5.7404173003766941</v>
      </c>
      <c r="H200" s="16">
        <f t="shared" si="18"/>
        <v>0</v>
      </c>
      <c r="I200" s="16">
        <f t="shared" si="19"/>
        <v>0</v>
      </c>
      <c r="K200" s="16">
        <f>VLOOKUP($D200,'Growth rate'!$B$3:$S$93,8,FALSE)*VLOOKUP($F200,BY_IND_Demand_Drivers!$B$5:$J$100,7,FALSE)</f>
        <v>9.5673621672944904</v>
      </c>
      <c r="L200" s="16">
        <f>VLOOKUP($D200,'Growth rate'!$B$3:$S$93,8,FALSE)*VLOOKUP($F200,BY_IND_Demand_Drivers!$B$5:$J$100,8,FALSE)</f>
        <v>0</v>
      </c>
      <c r="M200" s="16">
        <f>VLOOKUP($D200,'Growth rate'!$B$3:$S$93,8,FALSE)*VLOOKUP($F200,BY_IND_Demand_Drivers!$B$5:$J$100,9,FALSE)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 t="shared" si="17"/>
        <v>5.8322639771827207</v>
      </c>
      <c r="H201" s="16">
        <f t="shared" si="18"/>
        <v>0</v>
      </c>
      <c r="I201" s="16">
        <f t="shared" si="19"/>
        <v>0</v>
      </c>
      <c r="K201" s="16">
        <f>VLOOKUP($D201,'Growth rate'!$B$3:$S$93,8,FALSE)*VLOOKUP($F201,BY_IND_Demand_Drivers!$B$5:$J$100,7,FALSE)</f>
        <v>9.7204399619712021</v>
      </c>
      <c r="L201" s="16">
        <f>VLOOKUP($D201,'Growth rate'!$B$3:$S$93,8,FALSE)*VLOOKUP($F201,BY_IND_Demand_Drivers!$B$5:$J$100,8,FALSE)</f>
        <v>0</v>
      </c>
      <c r="M201" s="16">
        <f>VLOOKUP($D201,'Growth rate'!$B$3:$S$93,8,FALSE)*VLOOKUP($F201,BY_IND_Demand_Drivers!$B$5:$J$100,9,FALSE)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 t="shared" si="17"/>
        <v>5.9255802008176444</v>
      </c>
      <c r="H202" s="16">
        <f t="shared" si="18"/>
        <v>0</v>
      </c>
      <c r="I202" s="16">
        <f t="shared" si="19"/>
        <v>0</v>
      </c>
      <c r="K202" s="16">
        <f>VLOOKUP($D202,'Growth rate'!$B$3:$S$93,8,FALSE)*VLOOKUP($F202,BY_IND_Demand_Drivers!$B$5:$J$100,7,FALSE)</f>
        <v>9.8759670013627403</v>
      </c>
      <c r="L202" s="16">
        <f>VLOOKUP($D202,'Growth rate'!$B$3:$S$93,8,FALSE)*VLOOKUP($F202,BY_IND_Demand_Drivers!$B$5:$J$100,8,FALSE)</f>
        <v>0</v>
      </c>
      <c r="M202" s="16">
        <f>VLOOKUP($D202,'Growth rate'!$B$3:$S$93,8,FALSE)*VLOOKUP($F202,BY_IND_Demand_Drivers!$B$5:$J$100,9,FALSE)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 t="shared" si="17"/>
        <v>6.0203894840307273</v>
      </c>
      <c r="H203" s="16">
        <f t="shared" si="18"/>
        <v>0</v>
      </c>
      <c r="I203" s="16">
        <f t="shared" si="19"/>
        <v>0</v>
      </c>
      <c r="K203" s="16">
        <f>VLOOKUP($D203,'Growth rate'!$B$3:$S$93,8,FALSE)*VLOOKUP($F203,BY_IND_Demand_Drivers!$B$5:$J$100,7,FALSE)</f>
        <v>10.033982473384546</v>
      </c>
      <c r="L203" s="16">
        <f>VLOOKUP($D203,'Growth rate'!$B$3:$S$93,8,FALSE)*VLOOKUP($F203,BY_IND_Demand_Drivers!$B$5:$J$100,8,FALSE)</f>
        <v>0</v>
      </c>
      <c r="M203" s="16">
        <f>VLOOKUP($D203,'Growth rate'!$B$3:$S$93,8,FALSE)*VLOOKUP($F203,BY_IND_Demand_Drivers!$B$5:$J$100,9,FALSE)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 t="shared" si="17"/>
        <v>6.116715715775217</v>
      </c>
      <c r="H204" s="16">
        <f t="shared" si="18"/>
        <v>0</v>
      </c>
      <c r="I204" s="16">
        <f t="shared" si="19"/>
        <v>0</v>
      </c>
      <c r="K204" s="16">
        <f>VLOOKUP($D204,'Growth rate'!$B$3:$S$93,8,FALSE)*VLOOKUP($F204,BY_IND_Demand_Drivers!$B$5:$J$100,7,FALSE)</f>
        <v>10.194526192958696</v>
      </c>
      <c r="L204" s="16">
        <f>VLOOKUP($D204,'Growth rate'!$B$3:$S$93,8,FALSE)*VLOOKUP($F204,BY_IND_Demand_Drivers!$B$5:$J$100,8,FALSE)</f>
        <v>0</v>
      </c>
      <c r="M204" s="16">
        <f>VLOOKUP($D204,'Growth rate'!$B$3:$S$93,8,FALSE)*VLOOKUP($F204,BY_IND_Demand_Drivers!$B$5:$J$100,9,FALSE)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 t="shared" si="17"/>
        <v>6.2145831672276204</v>
      </c>
      <c r="H205" s="16">
        <f t="shared" si="18"/>
        <v>0</v>
      </c>
      <c r="I205" s="16">
        <f t="shared" si="19"/>
        <v>0</v>
      </c>
      <c r="K205" s="16">
        <f>VLOOKUP($D205,'Growth rate'!$B$3:$S$93,8,FALSE)*VLOOKUP($F205,BY_IND_Demand_Drivers!$B$5:$J$100,7,FALSE)</f>
        <v>10.357638612046035</v>
      </c>
      <c r="L205" s="16">
        <f>VLOOKUP($D205,'Growth rate'!$B$3:$S$93,8,FALSE)*VLOOKUP($F205,BY_IND_Demand_Drivers!$B$5:$J$100,8,FALSE)</f>
        <v>0</v>
      </c>
      <c r="M205" s="16">
        <f>VLOOKUP($D205,'Growth rate'!$B$3:$S$93,8,FALSE)*VLOOKUP($F205,BY_IND_Demand_Drivers!$B$5:$J$100,9,FALSE)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 t="shared" si="17"/>
        <v>6.3140164979032631</v>
      </c>
      <c r="H206" s="16">
        <f t="shared" si="18"/>
        <v>0</v>
      </c>
      <c r="I206" s="16">
        <f t="shared" si="19"/>
        <v>0</v>
      </c>
      <c r="K206" s="16">
        <f>VLOOKUP($D206,'Growth rate'!$B$3:$S$93,8,FALSE)*VLOOKUP($F206,BY_IND_Demand_Drivers!$B$5:$J$100,7,FALSE)</f>
        <v>10.523360829838772</v>
      </c>
      <c r="L206" s="16">
        <f>VLOOKUP($D206,'Growth rate'!$B$3:$S$93,8,FALSE)*VLOOKUP($F206,BY_IND_Demand_Drivers!$B$5:$J$100,8,FALSE)</f>
        <v>0</v>
      </c>
      <c r="M206" s="16">
        <f>VLOOKUP($D206,'Growth rate'!$B$3:$S$93,8,FALSE)*VLOOKUP($F206,BY_IND_Demand_Drivers!$B$5:$J$100,9,FALSE)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 t="shared" si="17"/>
        <v>6.4150407618697169</v>
      </c>
      <c r="H207" s="16">
        <f t="shared" si="18"/>
        <v>0</v>
      </c>
      <c r="I207" s="16">
        <f t="shared" si="19"/>
        <v>0</v>
      </c>
      <c r="K207" s="16">
        <f>VLOOKUP($D207,'Growth rate'!$B$3:$S$93,8,FALSE)*VLOOKUP($F207,BY_IND_Demand_Drivers!$B$5:$J$100,7,FALSE)</f>
        <v>10.691734603116196</v>
      </c>
      <c r="L207" s="16">
        <f>VLOOKUP($D207,'Growth rate'!$B$3:$S$93,8,FALSE)*VLOOKUP($F207,BY_IND_Demand_Drivers!$B$5:$J$100,8,FALSE)</f>
        <v>0</v>
      </c>
      <c r="M207" s="16">
        <f>VLOOKUP($D207,'Growth rate'!$B$3:$S$93,8,FALSE)*VLOOKUP($F207,BY_IND_Demand_Drivers!$B$5:$J$100,9,FALSE)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 t="shared" si="17"/>
        <v>6.5176814140596306</v>
      </c>
      <c r="H208" s="16">
        <f t="shared" si="18"/>
        <v>0</v>
      </c>
      <c r="I208" s="16">
        <f t="shared" si="19"/>
        <v>0</v>
      </c>
      <c r="K208" s="16">
        <f>VLOOKUP($D208,'Growth rate'!$B$3:$S$93,8,FALSE)*VLOOKUP($F208,BY_IND_Demand_Drivers!$B$5:$J$100,7,FALSE)</f>
        <v>10.862802356766052</v>
      </c>
      <c r="L208" s="16">
        <f>VLOOKUP($D208,'Growth rate'!$B$3:$S$93,8,FALSE)*VLOOKUP($F208,BY_IND_Demand_Drivers!$B$5:$J$100,8,FALSE)</f>
        <v>0</v>
      </c>
      <c r="M208" s="16">
        <f>VLOOKUP($D208,'Growth rate'!$B$3:$S$93,8,FALSE)*VLOOKUP($F208,BY_IND_Demand_Drivers!$B$5:$J$100,9,FALSE)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 t="shared" si="17"/>
        <v>6.6219643166845863</v>
      </c>
      <c r="H209" s="16">
        <f t="shared" si="18"/>
        <v>0</v>
      </c>
      <c r="I209" s="16">
        <f t="shared" si="19"/>
        <v>0</v>
      </c>
      <c r="K209" s="16">
        <f>VLOOKUP($D209,'Growth rate'!$B$3:$S$93,8,FALSE)*VLOOKUP($F209,BY_IND_Demand_Drivers!$B$5:$J$100,7,FALSE)</f>
        <v>11.03660719447431</v>
      </c>
      <c r="L209" s="16">
        <f>VLOOKUP($D209,'Growth rate'!$B$3:$S$93,8,FALSE)*VLOOKUP($F209,BY_IND_Demand_Drivers!$B$5:$J$100,8,FALSE)</f>
        <v>0</v>
      </c>
      <c r="M209" s="16">
        <f>VLOOKUP($D209,'Growth rate'!$B$3:$S$93,8,FALSE)*VLOOKUP($F209,BY_IND_Demand_Drivers!$B$5:$J$100,9,FALSE)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 t="shared" si="17"/>
        <v>6.7279157457515391</v>
      </c>
      <c r="H210" s="16">
        <f t="shared" si="18"/>
        <v>0</v>
      </c>
      <c r="I210" s="16">
        <f t="shared" si="19"/>
        <v>0</v>
      </c>
      <c r="K210" s="16">
        <f>VLOOKUP($D210,'Growth rate'!$B$3:$S$93,8,FALSE)*VLOOKUP($F210,BY_IND_Demand_Drivers!$B$5:$J$100,7,FALSE)</f>
        <v>11.213192909585899</v>
      </c>
      <c r="L210" s="16">
        <f>VLOOKUP($D210,'Growth rate'!$B$3:$S$93,8,FALSE)*VLOOKUP($F210,BY_IND_Demand_Drivers!$B$5:$J$100,8,FALSE)</f>
        <v>0</v>
      </c>
      <c r="M210" s="16">
        <f>VLOOKUP($D210,'Growth rate'!$B$3:$S$93,8,FALSE)*VLOOKUP($F210,BY_IND_Demand_Drivers!$B$5:$J$100,9,FALSE)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 t="shared" si="17"/>
        <v>6.8355623976835638</v>
      </c>
      <c r="H211" s="16">
        <f t="shared" si="18"/>
        <v>0</v>
      </c>
      <c r="I211" s="16">
        <f t="shared" si="19"/>
        <v>0</v>
      </c>
      <c r="K211" s="16">
        <f>VLOOKUP($D211,'Growth rate'!$B$3:$S$93,8,FALSE)*VLOOKUP($F211,BY_IND_Demand_Drivers!$B$5:$J$100,7,FALSE)</f>
        <v>11.392603996139274</v>
      </c>
      <c r="L211" s="16">
        <f>VLOOKUP($D211,'Growth rate'!$B$3:$S$93,8,FALSE)*VLOOKUP($F211,BY_IND_Demand_Drivers!$B$5:$J$100,8,FALSE)</f>
        <v>0</v>
      </c>
      <c r="M211" s="16">
        <f>VLOOKUP($D211,'Growth rate'!$B$3:$S$93,8,FALSE)*VLOOKUP($F211,BY_IND_Demand_Drivers!$B$5:$J$100,9,FALSE)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 t="shared" si="17"/>
        <v>6.9449313960465009</v>
      </c>
      <c r="H212" s="16">
        <f t="shared" si="18"/>
        <v>0</v>
      </c>
      <c r="I212" s="16">
        <f t="shared" si="19"/>
        <v>0</v>
      </c>
      <c r="K212" s="16">
        <f>VLOOKUP($D212,'Growth rate'!$B$3:$S$93,8,FALSE)*VLOOKUP($F212,BY_IND_Demand_Drivers!$B$5:$J$100,7,FALSE)</f>
        <v>11.574885660077502</v>
      </c>
      <c r="L212" s="16">
        <f>VLOOKUP($D212,'Growth rate'!$B$3:$S$93,8,FALSE)*VLOOKUP($F212,BY_IND_Demand_Drivers!$B$5:$J$100,8,FALSE)</f>
        <v>0</v>
      </c>
      <c r="M212" s="16">
        <f>VLOOKUP($D212,'Growth rate'!$B$3:$S$93,8,FALSE)*VLOOKUP($F212,BY_IND_Demand_Drivers!$B$5:$J$100,9,FALSE)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 t="shared" si="17"/>
        <v>7.056050298383246</v>
      </c>
      <c r="H213" s="16">
        <f t="shared" si="18"/>
        <v>0</v>
      </c>
      <c r="I213" s="16">
        <f t="shared" si="19"/>
        <v>0</v>
      </c>
      <c r="K213" s="16">
        <f>VLOOKUP($D213,'Growth rate'!$B$3:$S$93,8,FALSE)*VLOOKUP($F213,BY_IND_Demand_Drivers!$B$5:$J$100,7,FALSE)</f>
        <v>11.760083830638743</v>
      </c>
      <c r="L213" s="16">
        <f>VLOOKUP($D213,'Growth rate'!$B$3:$S$93,8,FALSE)*VLOOKUP($F213,BY_IND_Demand_Drivers!$B$5:$J$100,8,FALSE)</f>
        <v>0</v>
      </c>
      <c r="M213" s="16">
        <f>VLOOKUP($D213,'Growth rate'!$B$3:$S$93,8,FALSE)*VLOOKUP($F213,BY_IND_Demand_Drivers!$B$5:$J$100,9,FALSE)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 t="shared" si="17"/>
        <v>7.1689471031573779</v>
      </c>
      <c r="H214" s="16">
        <f t="shared" si="18"/>
        <v>0</v>
      </c>
      <c r="I214" s="16">
        <f t="shared" si="19"/>
        <v>0</v>
      </c>
      <c r="K214" s="16">
        <f>VLOOKUP($D214,'Growth rate'!$B$3:$S$93,8,FALSE)*VLOOKUP($F214,BY_IND_Demand_Drivers!$B$5:$J$100,7,FALSE)</f>
        <v>11.948245171928964</v>
      </c>
      <c r="L214" s="16">
        <f>VLOOKUP($D214,'Growth rate'!$B$3:$S$93,8,FALSE)*VLOOKUP($F214,BY_IND_Demand_Drivers!$B$5:$J$100,8,FALSE)</f>
        <v>0</v>
      </c>
      <c r="M214" s="16">
        <f>VLOOKUP($D214,'Growth rate'!$B$3:$S$93,8,FALSE)*VLOOKUP($F214,BY_IND_Demand_Drivers!$B$5:$J$100,9,FALSE)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 t="shared" si="17"/>
        <v>7.2836502568078947</v>
      </c>
      <c r="H215" s="16">
        <f t="shared" si="18"/>
        <v>0</v>
      </c>
      <c r="I215" s="16">
        <f t="shared" si="19"/>
        <v>0</v>
      </c>
      <c r="K215" s="16">
        <f>VLOOKUP($D215,'Growth rate'!$B$3:$S$93,8,FALSE)*VLOOKUP($F215,BY_IND_Demand_Drivers!$B$5:$J$100,7,FALSE)</f>
        <v>12.139417094679825</v>
      </c>
      <c r="L215" s="16">
        <f>VLOOKUP($D215,'Growth rate'!$B$3:$S$93,8,FALSE)*VLOOKUP($F215,BY_IND_Demand_Drivers!$B$5:$J$100,8,FALSE)</f>
        <v>0</v>
      </c>
      <c r="M215" s="16">
        <f>VLOOKUP($D215,'Growth rate'!$B$3:$S$93,8,FALSE)*VLOOKUP($F215,BY_IND_Demand_Drivers!$B$5:$J$100,9,FALSE)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 t="shared" si="17"/>
        <v>7.4001886609168226</v>
      </c>
      <c r="H216" s="16">
        <f t="shared" si="18"/>
        <v>0</v>
      </c>
      <c r="I216" s="16">
        <f t="shared" si="19"/>
        <v>0</v>
      </c>
      <c r="K216" s="16">
        <f>VLOOKUP($D216,'Growth rate'!$B$3:$S$93,8,FALSE)*VLOOKUP($F216,BY_IND_Demand_Drivers!$B$5:$J$100,7,FALSE)</f>
        <v>12.333647768194705</v>
      </c>
      <c r="L216" s="16">
        <f>VLOOKUP($D216,'Growth rate'!$B$3:$S$93,8,FALSE)*VLOOKUP($F216,BY_IND_Demand_Drivers!$B$5:$J$100,8,FALSE)</f>
        <v>0</v>
      </c>
      <c r="M216" s="16">
        <f>VLOOKUP($D216,'Growth rate'!$B$3:$S$93,8,FALSE)*VLOOKUP($F216,BY_IND_Demand_Drivers!$B$5:$J$100,9,FALSE)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 t="shared" si="17"/>
        <v>7.5185916794914904</v>
      </c>
      <c r="H217" s="16">
        <f t="shared" si="18"/>
        <v>0</v>
      </c>
      <c r="I217" s="16">
        <f t="shared" si="19"/>
        <v>0</v>
      </c>
      <c r="K217" s="16">
        <f>VLOOKUP($D217,'Growth rate'!$B$3:$S$93,8,FALSE)*VLOOKUP($F217,BY_IND_Demand_Drivers!$B$5:$J$100,7,FALSE)</f>
        <v>12.530986132485818</v>
      </c>
      <c r="L217" s="16">
        <f>VLOOKUP($D217,'Growth rate'!$B$3:$S$93,8,FALSE)*VLOOKUP($F217,BY_IND_Demand_Drivers!$B$5:$J$100,8,FALSE)</f>
        <v>0</v>
      </c>
      <c r="M217" s="16">
        <f>VLOOKUP($D217,'Growth rate'!$B$3:$S$93,8,FALSE)*VLOOKUP($F217,BY_IND_Demand_Drivers!$B$5:$J$100,9,FALSE)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 t="shared" si="17"/>
        <v>7.6388891463633559</v>
      </c>
      <c r="H218" s="16">
        <f t="shared" si="18"/>
        <v>0</v>
      </c>
      <c r="I218" s="16">
        <f t="shared" si="19"/>
        <v>0</v>
      </c>
      <c r="K218" s="16">
        <f>VLOOKUP($D218,'Growth rate'!$B$3:$S$93,8,FALSE)*VLOOKUP($F218,BY_IND_Demand_Drivers!$B$5:$J$100,7,FALSE)</f>
        <v>12.731481910605593</v>
      </c>
      <c r="L218" s="16">
        <f>VLOOKUP($D218,'Growth rate'!$B$3:$S$93,8,FALSE)*VLOOKUP($F218,BY_IND_Demand_Drivers!$B$5:$J$100,8,FALSE)</f>
        <v>0</v>
      </c>
      <c r="M218" s="16">
        <f>VLOOKUP($D218,'Growth rate'!$B$3:$S$93,8,FALSE)*VLOOKUP($F218,BY_IND_Demand_Drivers!$B$5:$J$100,9,FALSE)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 t="shared" si="17"/>
        <v>7.7611113727051704</v>
      </c>
      <c r="H219" s="16">
        <f t="shared" si="18"/>
        <v>0</v>
      </c>
      <c r="I219" s="16">
        <f t="shared" si="19"/>
        <v>0</v>
      </c>
      <c r="K219" s="16">
        <f>VLOOKUP($D219,'Growth rate'!$B$3:$S$93,8,FALSE)*VLOOKUP($F219,BY_IND_Demand_Drivers!$B$5:$J$100,7,FALSE)</f>
        <v>12.935185621175284</v>
      </c>
      <c r="L219" s="16">
        <f>VLOOKUP($D219,'Growth rate'!$B$3:$S$93,8,FALSE)*VLOOKUP($F219,BY_IND_Demand_Drivers!$B$5:$J$100,8,FALSE)</f>
        <v>0</v>
      </c>
      <c r="M219" s="16">
        <f>VLOOKUP($D219,'Growth rate'!$B$3:$S$93,8,FALSE)*VLOOKUP($F219,BY_IND_Demand_Drivers!$B$5:$J$100,9,FALSE)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 t="shared" si="17"/>
        <v>7.8852891546684534</v>
      </c>
      <c r="H220" s="16">
        <f t="shared" si="18"/>
        <v>0</v>
      </c>
      <c r="I220" s="16">
        <f t="shared" si="19"/>
        <v>0</v>
      </c>
      <c r="K220" s="16">
        <f>VLOOKUP($D220,'Growth rate'!$B$3:$S$93,8,FALSE)*VLOOKUP($F220,BY_IND_Demand_Drivers!$B$5:$J$100,7,FALSE)</f>
        <v>13.14214859111409</v>
      </c>
      <c r="L220" s="16">
        <f>VLOOKUP($D220,'Growth rate'!$B$3:$S$93,8,FALSE)*VLOOKUP($F220,BY_IND_Demand_Drivers!$B$5:$J$100,8,FALSE)</f>
        <v>0</v>
      </c>
      <c r="M220" s="16">
        <f>VLOOKUP($D220,'Growth rate'!$B$3:$S$93,8,FALSE)*VLOOKUP($F220,BY_IND_Demand_Drivers!$B$5:$J$100,9,FALSE)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 t="shared" si="17"/>
        <v>8.0114537811431461</v>
      </c>
      <c r="H221" s="16">
        <f t="shared" si="18"/>
        <v>0</v>
      </c>
      <c r="I221" s="16">
        <f t="shared" si="19"/>
        <v>0</v>
      </c>
      <c r="K221" s="16">
        <f>VLOOKUP($D221,'Growth rate'!$B$3:$S$93,8,FALSE)*VLOOKUP($F221,BY_IND_Demand_Drivers!$B$5:$J$100,7,FALSE)</f>
        <v>13.352422968571911</v>
      </c>
      <c r="L221" s="16">
        <f>VLOOKUP($D221,'Growth rate'!$B$3:$S$93,8,FALSE)*VLOOKUP($F221,BY_IND_Demand_Drivers!$B$5:$J$100,8,FALSE)</f>
        <v>0</v>
      </c>
      <c r="M221" s="16">
        <f>VLOOKUP($D221,'Growth rate'!$B$3:$S$93,8,FALSE)*VLOOKUP($F221,BY_IND_Demand_Drivers!$B$5:$J$100,9,FALSE)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 t="shared" si="17"/>
        <v>8.1396370416414374</v>
      </c>
      <c r="H222" s="16">
        <f t="shared" si="18"/>
        <v>0</v>
      </c>
      <c r="I222" s="16">
        <f t="shared" si="19"/>
        <v>0</v>
      </c>
      <c r="K222" s="16">
        <f>VLOOKUP($D222,'Growth rate'!$B$3:$S$93,8,FALSE)*VLOOKUP($F222,BY_IND_Demand_Drivers!$B$5:$J$100,7,FALSE)</f>
        <v>13.566061736069063</v>
      </c>
      <c r="L222" s="16">
        <f>VLOOKUP($D222,'Growth rate'!$B$3:$S$93,8,FALSE)*VLOOKUP($F222,BY_IND_Demand_Drivers!$B$5:$J$100,8,FALSE)</f>
        <v>0</v>
      </c>
      <c r="M222" s="16">
        <f>VLOOKUP($D222,'Growth rate'!$B$3:$S$93,8,FALSE)*VLOOKUP($F222,BY_IND_Demand_Drivers!$B$5:$J$100,9,FALSE)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 t="shared" si="17"/>
        <v>8.2698712343077005</v>
      </c>
      <c r="H223" s="16">
        <f t="shared" si="18"/>
        <v>0</v>
      </c>
      <c r="I223" s="16">
        <f t="shared" si="19"/>
        <v>0</v>
      </c>
      <c r="K223" s="16">
        <f>VLOOKUP($D223,'Growth rate'!$B$3:$S$93,8,FALSE)*VLOOKUP($F223,BY_IND_Demand_Drivers!$B$5:$J$100,7,FALSE)</f>
        <v>13.783118723846167</v>
      </c>
      <c r="L223" s="16">
        <f>VLOOKUP($D223,'Growth rate'!$B$3:$S$93,8,FALSE)*VLOOKUP($F223,BY_IND_Demand_Drivers!$B$5:$J$100,8,FALSE)</f>
        <v>0</v>
      </c>
      <c r="M223" s="16">
        <f>VLOOKUP($D223,'Growth rate'!$B$3:$S$93,8,FALSE)*VLOOKUP($F223,BY_IND_Demand_Drivers!$B$5:$J$100,9,FALSE)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 t="shared" si="17"/>
        <v>8.4021891740566215</v>
      </c>
      <c r="H224" s="16">
        <f t="shared" si="18"/>
        <v>0</v>
      </c>
      <c r="I224" s="16">
        <f t="shared" si="19"/>
        <v>0</v>
      </c>
      <c r="K224" s="16">
        <f>VLOOKUP($D224,'Growth rate'!$B$3:$S$93,8,FALSE)*VLOOKUP($F224,BY_IND_Demand_Drivers!$B$5:$J$100,7,FALSE)</f>
        <v>14.003648623427704</v>
      </c>
      <c r="L224" s="16">
        <f>VLOOKUP($D224,'Growth rate'!$B$3:$S$93,8,FALSE)*VLOOKUP($F224,BY_IND_Demand_Drivers!$B$5:$J$100,8,FALSE)</f>
        <v>0</v>
      </c>
      <c r="M224" s="16">
        <f>VLOOKUP($D224,'Growth rate'!$B$3:$S$93,8,FALSE)*VLOOKUP($F224,BY_IND_Demand_Drivers!$B$5:$J$100,9,FALSE)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 t="shared" si="17"/>
        <v>8.5366242008415298</v>
      </c>
      <c r="H225" s="16">
        <f t="shared" si="18"/>
        <v>0</v>
      </c>
      <c r="I225" s="16">
        <f t="shared" si="19"/>
        <v>0</v>
      </c>
      <c r="K225" s="16">
        <f>VLOOKUP($D225,'Growth rate'!$B$3:$S$93,8,FALSE)*VLOOKUP($F225,BY_IND_Demand_Drivers!$B$5:$J$100,7,FALSE)</f>
        <v>14.22770700140255</v>
      </c>
      <c r="L225" s="16">
        <f>VLOOKUP($D225,'Growth rate'!$B$3:$S$93,8,FALSE)*VLOOKUP($F225,BY_IND_Demand_Drivers!$B$5:$J$100,8,FALSE)</f>
        <v>0</v>
      </c>
      <c r="M225" s="16">
        <f>VLOOKUP($D225,'Growth rate'!$B$3:$S$93,8,FALSE)*VLOOKUP($F225,BY_IND_Demand_Drivers!$B$5:$J$100,9,FALSE)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 t="shared" si="17"/>
        <v>8.6732101880549912</v>
      </c>
      <c r="H226" s="16">
        <f t="shared" si="18"/>
        <v>0</v>
      </c>
      <c r="I226" s="16">
        <f t="shared" si="19"/>
        <v>0</v>
      </c>
      <c r="K226" s="16">
        <f>VLOOKUP($D226,'Growth rate'!$B$3:$S$93,8,FALSE)*VLOOKUP($F226,BY_IND_Demand_Drivers!$B$5:$J$100,7,FALSE)</f>
        <v>14.455350313424987</v>
      </c>
      <c r="L226" s="16">
        <f>VLOOKUP($D226,'Growth rate'!$B$3:$S$93,8,FALSE)*VLOOKUP($F226,BY_IND_Demand_Drivers!$B$5:$J$100,8,FALSE)</f>
        <v>0</v>
      </c>
      <c r="M226" s="16">
        <f>VLOOKUP($D226,'Growth rate'!$B$3:$S$93,8,FALSE)*VLOOKUP($F226,BY_IND_Demand_Drivers!$B$5:$J$100,9,FALSE)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 t="shared" si="17"/>
        <v>8.811981551063873</v>
      </c>
      <c r="H227" s="16">
        <f t="shared" si="18"/>
        <v>0</v>
      </c>
      <c r="I227" s="16">
        <f t="shared" si="19"/>
        <v>0</v>
      </c>
      <c r="K227" s="16">
        <f>VLOOKUP($D227,'Growth rate'!$B$3:$S$93,8,FALSE)*VLOOKUP($F227,BY_IND_Demand_Drivers!$B$5:$J$100,7,FALSE)</f>
        <v>14.686635918439789</v>
      </c>
      <c r="L227" s="16">
        <f>VLOOKUP($D227,'Growth rate'!$B$3:$S$93,8,FALSE)*VLOOKUP($F227,BY_IND_Demand_Drivers!$B$5:$J$100,8,FALSE)</f>
        <v>0</v>
      </c>
      <c r="M227" s="16">
        <f>VLOOKUP($D227,'Growth rate'!$B$3:$S$93,8,FALSE)*VLOOKUP($F227,BY_IND_Demand_Drivers!$B$5:$J$100,9,FALSE)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 t="shared" si="17"/>
        <v>8.952973255880897</v>
      </c>
      <c r="H228" s="16">
        <f t="shared" si="18"/>
        <v>0</v>
      </c>
      <c r="I228" s="16">
        <f t="shared" si="19"/>
        <v>0</v>
      </c>
      <c r="K228" s="16">
        <f>VLOOKUP($D228,'Growth rate'!$B$3:$S$93,8,FALSE)*VLOOKUP($F228,BY_IND_Demand_Drivers!$B$5:$J$100,7,FALSE)</f>
        <v>14.921622093134829</v>
      </c>
      <c r="L228" s="16">
        <f>VLOOKUP($D228,'Growth rate'!$B$3:$S$93,8,FALSE)*VLOOKUP($F228,BY_IND_Demand_Drivers!$B$5:$J$100,8,FALSE)</f>
        <v>0</v>
      </c>
      <c r="M228" s="16">
        <f>VLOOKUP($D228,'Growth rate'!$B$3:$S$93,8,FALSE)*VLOOKUP($F228,BY_IND_Demand_Drivers!$B$5:$J$100,9,FALSE)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 t="shared" si="17"/>
        <v>9.0962208279749905</v>
      </c>
      <c r="H229" s="16">
        <f t="shared" si="18"/>
        <v>0</v>
      </c>
      <c r="I229" s="16">
        <f t="shared" si="19"/>
        <v>0</v>
      </c>
      <c r="K229" s="16">
        <f>VLOOKUP($D229,'Growth rate'!$B$3:$S$93,8,FALSE)*VLOOKUP($F229,BY_IND_Demand_Drivers!$B$5:$J$100,7,FALSE)</f>
        <v>15.160368046624985</v>
      </c>
      <c r="L229" s="16">
        <f>VLOOKUP($D229,'Growth rate'!$B$3:$S$93,8,FALSE)*VLOOKUP($F229,BY_IND_Demand_Drivers!$B$5:$J$100,8,FALSE)</f>
        <v>0</v>
      </c>
      <c r="M229" s="16">
        <f>VLOOKUP($D229,'Growth rate'!$B$3:$S$93,8,FALSE)*VLOOKUP($F229,BY_IND_Demand_Drivers!$B$5:$J$100,9,FALSE)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 t="shared" si="17"/>
        <v>9.2417603612225907</v>
      </c>
      <c r="H230" s="16">
        <f t="shared" si="18"/>
        <v>0</v>
      </c>
      <c r="I230" s="16">
        <f t="shared" si="19"/>
        <v>0</v>
      </c>
      <c r="K230" s="16">
        <f>VLOOKUP($D230,'Growth rate'!$B$3:$S$93,8,FALSE)*VLOOKUP($F230,BY_IND_Demand_Drivers!$B$5:$J$100,7,FALSE)</f>
        <v>15.402933935370985</v>
      </c>
      <c r="L230" s="16">
        <f>VLOOKUP($D230,'Growth rate'!$B$3:$S$93,8,FALSE)*VLOOKUP($F230,BY_IND_Demand_Drivers!$B$5:$J$100,8,FALSE)</f>
        <v>0</v>
      </c>
      <c r="M230" s="16">
        <f>VLOOKUP($D230,'Growth rate'!$B$3:$S$93,8,FALSE)*VLOOKUP($F230,BY_IND_Demand_Drivers!$B$5:$J$100,9,FALSE)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 t="shared" si="17"/>
        <v>9.3896285270021522</v>
      </c>
      <c r="H231" s="16">
        <f t="shared" si="18"/>
        <v>0</v>
      </c>
      <c r="I231" s="16">
        <f t="shared" si="19"/>
        <v>0</v>
      </c>
      <c r="K231" s="16">
        <f>VLOOKUP($D231,'Growth rate'!$B$3:$S$93,8,FALSE)*VLOOKUP($F231,BY_IND_Demand_Drivers!$B$5:$J$100,7,FALSE)</f>
        <v>15.649380878336922</v>
      </c>
      <c r="L231" s="16">
        <f>VLOOKUP($D231,'Growth rate'!$B$3:$S$93,8,FALSE)*VLOOKUP($F231,BY_IND_Demand_Drivers!$B$5:$J$100,8,FALSE)</f>
        <v>0</v>
      </c>
      <c r="M231" s="16">
        <f>VLOOKUP($D231,'Growth rate'!$B$3:$S$93,8,FALSE)*VLOOKUP($F231,BY_IND_Demand_Drivers!$B$5:$J$100,9,FALSE)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 t="shared" si="17"/>
        <v>9.5398625834341875</v>
      </c>
      <c r="H232" s="16">
        <f t="shared" si="18"/>
        <v>0</v>
      </c>
      <c r="I232" s="16">
        <f t="shared" si="19"/>
        <v>0</v>
      </c>
      <c r="K232" s="16">
        <f>VLOOKUP($D232,'Growth rate'!$B$3:$S$93,8,FALSE)*VLOOKUP($F232,BY_IND_Demand_Drivers!$B$5:$J$100,7,FALSE)</f>
        <v>15.899770972390312</v>
      </c>
      <c r="L232" s="16">
        <f>VLOOKUP($D232,'Growth rate'!$B$3:$S$93,8,FALSE)*VLOOKUP($F232,BY_IND_Demand_Drivers!$B$5:$J$100,8,FALSE)</f>
        <v>0</v>
      </c>
      <c r="M232" s="16">
        <f>VLOOKUP($D232,'Growth rate'!$B$3:$S$93,8,FALSE)*VLOOKUP($F232,BY_IND_Demand_Drivers!$B$5:$J$100,9,FALSE)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 t="shared" si="17"/>
        <v>9.6925003847691347</v>
      </c>
      <c r="H233" s="16">
        <f t="shared" si="18"/>
        <v>0</v>
      </c>
      <c r="I233" s="16">
        <f t="shared" si="19"/>
        <v>0</v>
      </c>
      <c r="K233" s="16">
        <f>VLOOKUP($D233,'Growth rate'!$B$3:$S$93,8,FALSE)*VLOOKUP($F233,BY_IND_Demand_Drivers!$B$5:$J$100,7,FALSE)</f>
        <v>16.154167307948558</v>
      </c>
      <c r="L233" s="16">
        <f>VLOOKUP($D233,'Growth rate'!$B$3:$S$93,8,FALSE)*VLOOKUP($F233,BY_IND_Demand_Drivers!$B$5:$J$100,8,FALSE)</f>
        <v>0</v>
      </c>
      <c r="M233" s="16">
        <f>VLOOKUP($D233,'Growth rate'!$B$3:$S$93,8,FALSE)*VLOOKUP($F233,BY_IND_Demand_Drivers!$B$5:$J$100,9,FALSE)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 t="shared" si="17"/>
        <v>9.847580390925442</v>
      </c>
      <c r="H234" s="16">
        <f t="shared" si="18"/>
        <v>0</v>
      </c>
      <c r="I234" s="16">
        <f t="shared" si="19"/>
        <v>0</v>
      </c>
      <c r="K234" s="16">
        <f>VLOOKUP($D234,'Growth rate'!$B$3:$S$93,8,FALSE)*VLOOKUP($F234,BY_IND_Demand_Drivers!$B$5:$J$100,7,FALSE)</f>
        <v>16.412633984875736</v>
      </c>
      <c r="L234" s="16">
        <f>VLOOKUP($D234,'Growth rate'!$B$3:$S$93,8,FALSE)*VLOOKUP($F234,BY_IND_Demand_Drivers!$B$5:$J$100,8,FALSE)</f>
        <v>0</v>
      </c>
      <c r="M234" s="16">
        <f>VLOOKUP($D234,'Growth rate'!$B$3:$S$93,8,FALSE)*VLOOKUP($F234,BY_IND_Demand_Drivers!$B$5:$J$100,9,FALSE)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 t="shared" si="17"/>
        <v>10.00514167718025</v>
      </c>
      <c r="H235" s="16">
        <f t="shared" si="18"/>
        <v>0</v>
      </c>
      <c r="I235" s="16">
        <f t="shared" si="19"/>
        <v>0</v>
      </c>
      <c r="K235" s="16">
        <f>VLOOKUP($D235,'Growth rate'!$B$3:$S$93,8,FALSE)*VLOOKUP($F235,BY_IND_Demand_Drivers!$B$5:$J$100,7,FALSE)</f>
        <v>16.675236128633749</v>
      </c>
      <c r="L235" s="16">
        <f>VLOOKUP($D235,'Growth rate'!$B$3:$S$93,8,FALSE)*VLOOKUP($F235,BY_IND_Demand_Drivers!$B$5:$J$100,8,FALSE)</f>
        <v>0</v>
      </c>
      <c r="M235" s="16">
        <f>VLOOKUP($D235,'Growth rate'!$B$3:$S$93,8,FALSE)*VLOOKUP($F235,BY_IND_Demand_Drivers!$B$5:$J$100,9,FALSE)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 t="shared" si="17"/>
        <v>10.16522394401513</v>
      </c>
      <c r="H236" s="16">
        <f t="shared" si="18"/>
        <v>0</v>
      </c>
      <c r="I236" s="16">
        <f t="shared" si="19"/>
        <v>0</v>
      </c>
      <c r="K236" s="16">
        <f>VLOOKUP($D236,'Growth rate'!$B$3:$S$93,8,FALSE)*VLOOKUP($F236,BY_IND_Demand_Drivers!$B$5:$J$100,7,FALSE)</f>
        <v>16.942039906691885</v>
      </c>
      <c r="L236" s="16">
        <f>VLOOKUP($D236,'Growth rate'!$B$3:$S$93,8,FALSE)*VLOOKUP($F236,BY_IND_Demand_Drivers!$B$5:$J$100,8,FALSE)</f>
        <v>0</v>
      </c>
      <c r="M236" s="16">
        <f>VLOOKUP($D236,'Growth rate'!$B$3:$S$93,8,FALSE)*VLOOKUP($F236,BY_IND_Demand_Drivers!$B$5:$J$100,9,FALSE)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 t="shared" si="17"/>
        <v>10.327867527119373</v>
      </c>
      <c r="H237" s="16">
        <f t="shared" si="18"/>
        <v>0</v>
      </c>
      <c r="I237" s="16">
        <f t="shared" si="19"/>
        <v>0</v>
      </c>
      <c r="K237" s="16">
        <f>VLOOKUP($D237,'Growth rate'!$B$3:$S$93,8,FALSE)*VLOOKUP($F237,BY_IND_Demand_Drivers!$B$5:$J$100,7,FALSE)</f>
        <v>17.213112545198957</v>
      </c>
      <c r="L237" s="16">
        <f>VLOOKUP($D237,'Growth rate'!$B$3:$S$93,8,FALSE)*VLOOKUP($F237,BY_IND_Demand_Drivers!$B$5:$J$100,8,FALSE)</f>
        <v>0</v>
      </c>
      <c r="M237" s="16">
        <f>VLOOKUP($D237,'Growth rate'!$B$3:$S$93,8,FALSE)*VLOOKUP($F237,BY_IND_Demand_Drivers!$B$5:$J$100,9,FALSE)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 t="shared" si="17"/>
        <v>10.493113407553285</v>
      </c>
      <c r="H238" s="16">
        <f t="shared" si="18"/>
        <v>0</v>
      </c>
      <c r="I238" s="16">
        <f t="shared" si="19"/>
        <v>0</v>
      </c>
      <c r="K238" s="16">
        <f>VLOOKUP($D238,'Growth rate'!$B$3:$S$93,8,FALSE)*VLOOKUP($F238,BY_IND_Demand_Drivers!$B$5:$J$100,7,FALSE)</f>
        <v>17.488522345922142</v>
      </c>
      <c r="L238" s="16">
        <f>VLOOKUP($D238,'Growth rate'!$B$3:$S$93,8,FALSE)*VLOOKUP($F238,BY_IND_Demand_Drivers!$B$5:$J$100,8,FALSE)</f>
        <v>0</v>
      </c>
      <c r="M238" s="16">
        <f>VLOOKUP($D238,'Growth rate'!$B$3:$S$93,8,FALSE)*VLOOKUP($F238,BY_IND_Demand_Drivers!$B$5:$J$100,9,FALSE)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 t="shared" si="17"/>
        <v>10.661003222074138</v>
      </c>
      <c r="H239" s="16">
        <f t="shared" si="18"/>
        <v>0</v>
      </c>
      <c r="I239" s="16">
        <f t="shared" si="19"/>
        <v>0</v>
      </c>
      <c r="K239" s="16">
        <f>VLOOKUP($D239,'Growth rate'!$B$3:$S$93,8,FALSE)*VLOOKUP($F239,BY_IND_Demand_Drivers!$B$5:$J$100,7,FALSE)</f>
        <v>17.768338703456898</v>
      </c>
      <c r="L239" s="16">
        <f>VLOOKUP($D239,'Growth rate'!$B$3:$S$93,8,FALSE)*VLOOKUP($F239,BY_IND_Demand_Drivers!$B$5:$J$100,8,FALSE)</f>
        <v>0</v>
      </c>
      <c r="M239" s="16">
        <f>VLOOKUP($D239,'Growth rate'!$B$3:$S$93,8,FALSE)*VLOOKUP($F239,BY_IND_Demand_Drivers!$B$5:$J$100,9,FALSE)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 t="shared" si="17"/>
        <v>10.831579273627327</v>
      </c>
      <c r="H240" s="16">
        <f t="shared" si="18"/>
        <v>0</v>
      </c>
      <c r="I240" s="16">
        <f t="shared" si="19"/>
        <v>0</v>
      </c>
      <c r="K240" s="16">
        <f>VLOOKUP($D240,'Growth rate'!$B$3:$S$93,8,FALSE)*VLOOKUP($F240,BY_IND_Demand_Drivers!$B$5:$J$100,7,FALSE)</f>
        <v>18.052632122712211</v>
      </c>
      <c r="L240" s="16">
        <f>VLOOKUP($D240,'Growth rate'!$B$3:$S$93,8,FALSE)*VLOOKUP($F240,BY_IND_Demand_Drivers!$B$5:$J$100,8,FALSE)</f>
        <v>0</v>
      </c>
      <c r="M240" s="16">
        <f>VLOOKUP($D240,'Growth rate'!$B$3:$S$93,8,FALSE)*VLOOKUP($F240,BY_IND_Demand_Drivers!$B$5:$J$100,9,FALSE)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 t="shared" si="17"/>
        <v>11.004884542005362</v>
      </c>
      <c r="H241" s="16">
        <f t="shared" si="18"/>
        <v>0</v>
      </c>
      <c r="I241" s="16">
        <f t="shared" si="19"/>
        <v>0</v>
      </c>
      <c r="K241" s="16">
        <f>VLOOKUP($D241,'Growth rate'!$B$3:$S$93,8,FALSE)*VLOOKUP($F241,BY_IND_Demand_Drivers!$B$5:$J$100,7,FALSE)</f>
        <v>18.341474236675605</v>
      </c>
      <c r="L241" s="16">
        <f>VLOOKUP($D241,'Growth rate'!$B$3:$S$93,8,FALSE)*VLOOKUP($F241,BY_IND_Demand_Drivers!$B$5:$J$100,8,FALSE)</f>
        <v>0</v>
      </c>
      <c r="M241" s="16">
        <f>VLOOKUP($D241,'Growth rate'!$B$3:$S$93,8,FALSE)*VLOOKUP($F241,BY_IND_Demand_Drivers!$B$5:$J$100,9,FALSE)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 t="shared" si="17"/>
        <v>11.180962694677449</v>
      </c>
      <c r="H242" s="16">
        <f t="shared" si="18"/>
        <v>0</v>
      </c>
      <c r="I242" s="16">
        <f t="shared" si="19"/>
        <v>0</v>
      </c>
      <c r="K242" s="16">
        <f>VLOOKUP($D242,'Growth rate'!$B$3:$S$93,8,FALSE)*VLOOKUP($F242,BY_IND_Demand_Drivers!$B$5:$J$100,7,FALSE)</f>
        <v>18.634937824462416</v>
      </c>
      <c r="L242" s="16">
        <f>VLOOKUP($D242,'Growth rate'!$B$3:$S$93,8,FALSE)*VLOOKUP($F242,BY_IND_Demand_Drivers!$B$5:$J$100,8,FALSE)</f>
        <v>0</v>
      </c>
      <c r="M242" s="16">
        <f>VLOOKUP($D242,'Growth rate'!$B$3:$S$93,8,FALSE)*VLOOKUP($F242,BY_IND_Demand_Drivers!$B$5:$J$100,9,FALSE)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 t="shared" si="17"/>
        <v>11.359858097792289</v>
      </c>
      <c r="H243" s="16">
        <f t="shared" si="18"/>
        <v>0</v>
      </c>
      <c r="I243" s="16">
        <f t="shared" si="19"/>
        <v>0</v>
      </c>
      <c r="K243" s="16">
        <f>VLOOKUP($D243,'Growth rate'!$B$3:$S$93,8,FALSE)*VLOOKUP($F243,BY_IND_Demand_Drivers!$B$5:$J$100,7,FALSE)</f>
        <v>18.933096829653817</v>
      </c>
      <c r="L243" s="16">
        <f>VLOOKUP($D243,'Growth rate'!$B$3:$S$93,8,FALSE)*VLOOKUP($F243,BY_IND_Demand_Drivers!$B$5:$J$100,8,FALSE)</f>
        <v>0</v>
      </c>
      <c r="M243" s="16">
        <f>VLOOKUP($D243,'Growth rate'!$B$3:$S$93,8,FALSE)*VLOOKUP($F243,BY_IND_Demand_Drivers!$B$5:$J$100,9,FALSE)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 t="shared" si="17"/>
        <v>11.541615827356965</v>
      </c>
      <c r="H244" s="16">
        <f t="shared" si="18"/>
        <v>0</v>
      </c>
      <c r="I244" s="16">
        <f t="shared" si="19"/>
        <v>0</v>
      </c>
      <c r="K244" s="16">
        <f>VLOOKUP($D244,'Growth rate'!$B$3:$S$93,8,FALSE)*VLOOKUP($F244,BY_IND_Demand_Drivers!$B$5:$J$100,7,FALSE)</f>
        <v>19.236026378928276</v>
      </c>
      <c r="L244" s="16">
        <f>VLOOKUP($D244,'Growth rate'!$B$3:$S$93,8,FALSE)*VLOOKUP($F244,BY_IND_Demand_Drivers!$B$5:$J$100,8,FALSE)</f>
        <v>0</v>
      </c>
      <c r="M244" s="16">
        <f>VLOOKUP($D244,'Growth rate'!$B$3:$S$93,8,FALSE)*VLOOKUP($F244,BY_IND_Demand_Drivers!$B$5:$J$100,9,FALSE)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 t="shared" si="17"/>
        <v>11.726281680594678</v>
      </c>
      <c r="H245" s="16">
        <f t="shared" si="18"/>
        <v>0</v>
      </c>
      <c r="I245" s="16">
        <f t="shared" si="19"/>
        <v>0</v>
      </c>
      <c r="K245" s="16">
        <f>VLOOKUP($D245,'Growth rate'!$B$3:$S$93,8,FALSE)*VLOOKUP($F245,BY_IND_Demand_Drivers!$B$5:$J$100,7,FALSE)</f>
        <v>19.543802800991131</v>
      </c>
      <c r="L245" s="16">
        <f>VLOOKUP($D245,'Growth rate'!$B$3:$S$93,8,FALSE)*VLOOKUP($F245,BY_IND_Demand_Drivers!$B$5:$J$100,8,FALSE)</f>
        <v>0</v>
      </c>
      <c r="M245" s="16">
        <f>VLOOKUP($D245,'Growth rate'!$B$3:$S$93,8,FALSE)*VLOOKUP($F245,BY_IND_Demand_Drivers!$B$5:$J$100,9,FALSE)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 t="shared" si="17"/>
        <v>11.913902187484192</v>
      </c>
      <c r="H246" s="16">
        <f t="shared" si="18"/>
        <v>0</v>
      </c>
      <c r="I246" s="16">
        <f t="shared" si="19"/>
        <v>0</v>
      </c>
      <c r="K246" s="16">
        <f>VLOOKUP($D246,'Growth rate'!$B$3:$S$93,8,FALSE)*VLOOKUP($F246,BY_IND_Demand_Drivers!$B$5:$J$100,7,FALSE)</f>
        <v>19.856503645806988</v>
      </c>
      <c r="L246" s="16">
        <f>VLOOKUP($D246,'Growth rate'!$B$3:$S$93,8,FALSE)*VLOOKUP($F246,BY_IND_Demand_Drivers!$B$5:$J$100,8,FALSE)</f>
        <v>0</v>
      </c>
      <c r="M246" s="16">
        <f>VLOOKUP($D246,'Growth rate'!$B$3:$S$93,8,FALSE)*VLOOKUP($F246,BY_IND_Demand_Drivers!$B$5:$J$100,9,FALSE)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 t="shared" si="17"/>
        <v>12.104524622483938</v>
      </c>
      <c r="H247" s="16">
        <f t="shared" si="18"/>
        <v>0</v>
      </c>
      <c r="I247" s="16">
        <f t="shared" si="19"/>
        <v>0</v>
      </c>
      <c r="K247" s="16">
        <f>VLOOKUP($D247,'Growth rate'!$B$3:$S$93,8,FALSE)*VLOOKUP($F247,BY_IND_Demand_Drivers!$B$5:$J$100,7,FALSE)</f>
        <v>20.174207704139896</v>
      </c>
      <c r="L247" s="16">
        <f>VLOOKUP($D247,'Growth rate'!$B$3:$S$93,8,FALSE)*VLOOKUP($F247,BY_IND_Demand_Drivers!$B$5:$J$100,8,FALSE)</f>
        <v>0</v>
      </c>
      <c r="M247" s="16">
        <f>VLOOKUP($D247,'Growth rate'!$B$3:$S$93,8,FALSE)*VLOOKUP($F247,BY_IND_Demand_Drivers!$B$5:$J$100,9,FALSE)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 t="shared" si="17"/>
        <v>12.298197016443686</v>
      </c>
      <c r="H248" s="16">
        <f t="shared" si="18"/>
        <v>0</v>
      </c>
      <c r="I248" s="16">
        <f t="shared" si="19"/>
        <v>0</v>
      </c>
      <c r="K248" s="16">
        <f>VLOOKUP($D248,'Growth rate'!$B$3:$S$93,8,FALSE)*VLOOKUP($F248,BY_IND_Demand_Drivers!$B$5:$J$100,7,FALSE)</f>
        <v>20.496995027406143</v>
      </c>
      <c r="L248" s="16">
        <f>VLOOKUP($D248,'Growth rate'!$B$3:$S$93,8,FALSE)*VLOOKUP($F248,BY_IND_Demand_Drivers!$B$5:$J$100,8,FALSE)</f>
        <v>0</v>
      </c>
      <c r="M248" s="16">
        <f>VLOOKUP($D248,'Growth rate'!$B$3:$S$93,8,FALSE)*VLOOKUP($F248,BY_IND_Demand_Drivers!$B$5:$J$100,9,FALSE)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 t="shared" si="17"/>
        <v>12.494968168706784</v>
      </c>
      <c r="H249" s="16">
        <f t="shared" si="18"/>
        <v>0</v>
      </c>
      <c r="I249" s="16">
        <f t="shared" si="19"/>
        <v>0</v>
      </c>
      <c r="K249" s="16">
        <f>VLOOKUP($D249,'Growth rate'!$B$3:$S$93,8,FALSE)*VLOOKUP($F249,BY_IND_Demand_Drivers!$B$5:$J$100,7,FALSE)</f>
        <v>20.824946947844641</v>
      </c>
      <c r="L249" s="16">
        <f>VLOOKUP($D249,'Growth rate'!$B$3:$S$93,8,FALSE)*VLOOKUP($F249,BY_IND_Demand_Drivers!$B$5:$J$100,8,FALSE)</f>
        <v>0</v>
      </c>
      <c r="M249" s="16">
        <f>VLOOKUP($D249,'Growth rate'!$B$3:$S$93,8,FALSE)*VLOOKUP($F249,BY_IND_Demand_Drivers!$B$5:$J$100,9,FALSE)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 t="shared" si="17"/>
        <v>19.302639184158402</v>
      </c>
      <c r="H250" s="16">
        <f t="shared" si="18"/>
        <v>0</v>
      </c>
      <c r="I250" s="16">
        <f t="shared" si="19"/>
        <v>0</v>
      </c>
      <c r="K250" s="16">
        <f>VLOOKUP($D250,'Growth rate'!$B$3:$S$93,8,FALSE)*VLOOKUP($F250,BY_IND_Demand_Drivers!$B$5:$J$100,7,FALSE)</f>
        <v>19.302639184158402</v>
      </c>
      <c r="L250" s="16">
        <f>VLOOKUP($D250,'Growth rate'!$B$3:$S$93,8,FALSE)*VLOOKUP($F250,BY_IND_Demand_Drivers!$B$5:$J$100,8,FALSE)</f>
        <v>0</v>
      </c>
      <c r="M250" s="16">
        <f>VLOOKUP($D250,'Growth rate'!$B$3:$S$93,8,FALSE)*VLOOKUP($F250,BY_IND_Demand_Drivers!$B$5:$J$100,9,FALSE)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 t="shared" si="17"/>
        <v>20.201295435536792</v>
      </c>
      <c r="H251" s="16">
        <f t="shared" si="18"/>
        <v>0</v>
      </c>
      <c r="I251" s="16">
        <f t="shared" si="19"/>
        <v>0</v>
      </c>
      <c r="K251" s="16">
        <f>VLOOKUP($D251,'Growth rate'!$B$3:$S$93,8,FALSE)*VLOOKUP($F251,BY_IND_Demand_Drivers!$B$5:$J$100,7,FALSE)</f>
        <v>20.201295435536792</v>
      </c>
      <c r="L251" s="16">
        <f>VLOOKUP($D251,'Growth rate'!$B$3:$S$93,8,FALSE)*VLOOKUP($F251,BY_IND_Demand_Drivers!$B$5:$J$100,8,FALSE)</f>
        <v>0</v>
      </c>
      <c r="M251" s="16">
        <f>VLOOKUP($D251,'Growth rate'!$B$3:$S$93,8,FALSE)*VLOOKUP($F251,BY_IND_Demand_Drivers!$B$5:$J$100,9,FALSE)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 t="shared" si="17"/>
        <v>21.099951686915187</v>
      </c>
      <c r="H252" s="16">
        <f t="shared" si="18"/>
        <v>0</v>
      </c>
      <c r="I252" s="16">
        <f t="shared" si="19"/>
        <v>0</v>
      </c>
      <c r="K252" s="16">
        <f>VLOOKUP($D252,'Growth rate'!$B$3:$S$93,8,FALSE)*VLOOKUP($F252,BY_IND_Demand_Drivers!$B$5:$J$100,7,FALSE)</f>
        <v>21.099951686915187</v>
      </c>
      <c r="L252" s="16">
        <f>VLOOKUP($D252,'Growth rate'!$B$3:$S$93,8,FALSE)*VLOOKUP($F252,BY_IND_Demand_Drivers!$B$5:$J$100,8,FALSE)</f>
        <v>0</v>
      </c>
      <c r="M252" s="16">
        <f>VLOOKUP($D252,'Growth rate'!$B$3:$S$93,8,FALSE)*VLOOKUP($F252,BY_IND_Demand_Drivers!$B$5:$J$100,9,FALSE)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 t="shared" si="17"/>
        <v>21.998607938293578</v>
      </c>
      <c r="H253" s="16">
        <f t="shared" si="18"/>
        <v>0</v>
      </c>
      <c r="I253" s="16">
        <f t="shared" si="19"/>
        <v>0</v>
      </c>
      <c r="K253" s="16">
        <f>VLOOKUP($D253,'Growth rate'!$B$3:$S$93,8,FALSE)*VLOOKUP($F253,BY_IND_Demand_Drivers!$B$5:$J$100,7,FALSE)</f>
        <v>21.998607938293578</v>
      </c>
      <c r="L253" s="16">
        <f>VLOOKUP($D253,'Growth rate'!$B$3:$S$93,8,FALSE)*VLOOKUP($F253,BY_IND_Demand_Drivers!$B$5:$J$100,8,FALSE)</f>
        <v>0</v>
      </c>
      <c r="M253" s="16">
        <f>VLOOKUP($D253,'Growth rate'!$B$3:$S$93,8,FALSE)*VLOOKUP($F253,BY_IND_Demand_Drivers!$B$5:$J$100,9,FALSE)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 t="shared" si="17"/>
        <v>22.897264189671969</v>
      </c>
      <c r="H254" s="16">
        <f t="shared" si="18"/>
        <v>0</v>
      </c>
      <c r="I254" s="16">
        <f t="shared" si="19"/>
        <v>0</v>
      </c>
      <c r="K254" s="16">
        <f>VLOOKUP($D254,'Growth rate'!$B$3:$S$93,8,FALSE)*VLOOKUP($F254,BY_IND_Demand_Drivers!$B$5:$J$100,7,FALSE)</f>
        <v>22.897264189671969</v>
      </c>
      <c r="L254" s="16">
        <f>VLOOKUP($D254,'Growth rate'!$B$3:$S$93,8,FALSE)*VLOOKUP($F254,BY_IND_Demand_Drivers!$B$5:$J$100,8,FALSE)</f>
        <v>0</v>
      </c>
      <c r="M254" s="16">
        <f>VLOOKUP($D254,'Growth rate'!$B$3:$S$93,8,FALSE)*VLOOKUP($F254,BY_IND_Demand_Drivers!$B$5:$J$100,9,FALSE)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 t="shared" si="17"/>
        <v>23.795920441050363</v>
      </c>
      <c r="H255" s="16">
        <f t="shared" si="18"/>
        <v>0</v>
      </c>
      <c r="I255" s="16">
        <f t="shared" si="19"/>
        <v>0</v>
      </c>
      <c r="K255" s="16">
        <f>VLOOKUP($D255,'Growth rate'!$B$3:$S$93,8,FALSE)*VLOOKUP($F255,BY_IND_Demand_Drivers!$B$5:$J$100,7,FALSE)</f>
        <v>23.795920441050363</v>
      </c>
      <c r="L255" s="16">
        <f>VLOOKUP($D255,'Growth rate'!$B$3:$S$93,8,FALSE)*VLOOKUP($F255,BY_IND_Demand_Drivers!$B$5:$J$100,8,FALSE)</f>
        <v>0</v>
      </c>
      <c r="M255" s="16">
        <f>VLOOKUP($D255,'Growth rate'!$B$3:$S$93,8,FALSE)*VLOOKUP($F255,BY_IND_Demand_Drivers!$B$5:$J$100,9,FALSE)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 t="shared" si="17"/>
        <v>22.225119023185879</v>
      </c>
      <c r="H256" s="16">
        <f t="shared" si="18"/>
        <v>0</v>
      </c>
      <c r="I256" s="16">
        <f t="shared" si="19"/>
        <v>0</v>
      </c>
      <c r="K256" s="16">
        <f>VLOOKUP($D256,'Growth rate'!$B$3:$S$93,8,FALSE)*VLOOKUP($F256,BY_IND_Demand_Drivers!$B$5:$J$100,7,FALSE)</f>
        <v>24.694576692428754</v>
      </c>
      <c r="L256" s="16">
        <f>VLOOKUP($D256,'Growth rate'!$B$3:$S$93,8,FALSE)*VLOOKUP($F256,BY_IND_Demand_Drivers!$B$5:$J$100,8,FALSE)</f>
        <v>0</v>
      </c>
      <c r="M256" s="16">
        <f>VLOOKUP($D256,'Growth rate'!$B$3:$S$93,8,FALSE)*VLOOKUP($F256,BY_IND_Demand_Drivers!$B$5:$J$100,9,FALSE)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 t="shared" si="17"/>
        <v>22.777977319988359</v>
      </c>
      <c r="H257" s="16">
        <f t="shared" si="18"/>
        <v>0</v>
      </c>
      <c r="I257" s="16">
        <f t="shared" si="19"/>
        <v>0</v>
      </c>
      <c r="K257" s="16">
        <f>VLOOKUP($D257,'Growth rate'!$B$3:$S$93,8,FALSE)*VLOOKUP($F257,BY_IND_Demand_Drivers!$B$5:$J$100,7,FALSE)</f>
        <v>25.593232943807145</v>
      </c>
      <c r="L257" s="16">
        <f>VLOOKUP($D257,'Growth rate'!$B$3:$S$93,8,FALSE)*VLOOKUP($F257,BY_IND_Demand_Drivers!$B$5:$J$100,8,FALSE)</f>
        <v>0</v>
      </c>
      <c r="M257" s="16">
        <f>VLOOKUP($D257,'Growth rate'!$B$3:$S$93,8,FALSE)*VLOOKUP($F257,BY_IND_Demand_Drivers!$B$5:$J$100,9,FALSE)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 t="shared" si="17"/>
        <v>23.312862491763276</v>
      </c>
      <c r="H258" s="16">
        <f t="shared" si="18"/>
        <v>0</v>
      </c>
      <c r="I258" s="16">
        <f t="shared" si="19"/>
        <v>0</v>
      </c>
      <c r="K258" s="16">
        <f>VLOOKUP($D258,'Growth rate'!$B$3:$S$93,8,FALSE)*VLOOKUP($F258,BY_IND_Demand_Drivers!$B$5:$J$100,7,FALSE)</f>
        <v>26.491889195185539</v>
      </c>
      <c r="L258" s="16">
        <f>VLOOKUP($D258,'Growth rate'!$B$3:$S$93,8,FALSE)*VLOOKUP($F258,BY_IND_Demand_Drivers!$B$5:$J$100,8,FALSE)</f>
        <v>0</v>
      </c>
      <c r="M258" s="16">
        <f>VLOOKUP($D258,'Growth rate'!$B$3:$S$93,8,FALSE)*VLOOKUP($F258,BY_IND_Demand_Drivers!$B$5:$J$100,9,FALSE)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 t="shared" si="17"/>
        <v>23.82977453851062</v>
      </c>
      <c r="H259" s="16">
        <f t="shared" si="18"/>
        <v>0</v>
      </c>
      <c r="I259" s="16">
        <f t="shared" si="19"/>
        <v>0</v>
      </c>
      <c r="K259" s="16">
        <f>VLOOKUP($D259,'Growth rate'!$B$3:$S$93,8,FALSE)*VLOOKUP($F259,BY_IND_Demand_Drivers!$B$5:$J$100,7,FALSE)</f>
        <v>27.39054544656393</v>
      </c>
      <c r="L259" s="16">
        <f>VLOOKUP($D259,'Growth rate'!$B$3:$S$93,8,FALSE)*VLOOKUP($F259,BY_IND_Demand_Drivers!$B$5:$J$100,8,FALSE)</f>
        <v>0</v>
      </c>
      <c r="M259" s="16">
        <f>VLOOKUP($D259,'Growth rate'!$B$3:$S$93,8,FALSE)*VLOOKUP($F259,BY_IND_Demand_Drivers!$B$5:$J$100,9,FALSE)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 t="shared" si="17"/>
        <v>24.328713460230396</v>
      </c>
      <c r="H260" s="16">
        <f t="shared" si="18"/>
        <v>0</v>
      </c>
      <c r="I260" s="16">
        <f t="shared" si="19"/>
        <v>0</v>
      </c>
      <c r="K260" s="16">
        <f>VLOOKUP($D260,'Growth rate'!$B$3:$S$93,8,FALSE)*VLOOKUP($F260,BY_IND_Demand_Drivers!$B$5:$J$100,7,FALSE)</f>
        <v>28.289201697942321</v>
      </c>
      <c r="L260" s="16">
        <f>VLOOKUP($D260,'Growth rate'!$B$3:$S$93,8,FALSE)*VLOOKUP($F260,BY_IND_Demand_Drivers!$B$5:$J$100,8,FALSE)</f>
        <v>0</v>
      </c>
      <c r="M260" s="16">
        <f>VLOOKUP($D260,'Growth rate'!$B$3:$S$93,8,FALSE)*VLOOKUP($F260,BY_IND_Demand_Drivers!$B$5:$J$100,9,FALSE)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 t="shared" ref="G261:G324" si="23">K261*$N261</f>
        <v>24.809679256922607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rate'!$B$3:$S$93,8,FALSE)*VLOOKUP($F261,BY_IND_Demand_Drivers!$B$5:$J$100,7,FALSE)</f>
        <v>29.187857949320716</v>
      </c>
      <c r="L261" s="16">
        <f>VLOOKUP($D261,'Growth rate'!$B$3:$S$93,8,FALSE)*VLOOKUP($F261,BY_IND_Demand_Drivers!$B$5:$J$100,8,FALSE)</f>
        <v>0</v>
      </c>
      <c r="M261" s="16">
        <f>VLOOKUP($D261,'Growth rate'!$B$3:$S$93,8,FALSE)*VLOOKUP($F261,BY_IND_Demand_Drivers!$B$5:$J$100,9,FALSE)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 t="shared" si="23"/>
        <v>25.197455643085505</v>
      </c>
      <c r="H262" s="16">
        <f t="shared" si="24"/>
        <v>0</v>
      </c>
      <c r="I262" s="16">
        <f t="shared" si="25"/>
        <v>0</v>
      </c>
      <c r="K262" s="16">
        <f>VLOOKUP($D262,'Growth rate'!$B$3:$S$93,8,FALSE)*VLOOKUP($F262,BY_IND_Demand_Drivers!$B$5:$J$100,7,FALSE)</f>
        <v>30.08651420069911</v>
      </c>
      <c r="L262" s="16">
        <f>VLOOKUP($D262,'Growth rate'!$B$3:$S$93,8,FALSE)*VLOOKUP($F262,BY_IND_Demand_Drivers!$B$5:$J$100,8,FALSE)</f>
        <v>0</v>
      </c>
      <c r="M262" s="16">
        <f>VLOOKUP($D262,'Growth rate'!$B$3:$S$93,8,FALSE)*VLOOKUP($F262,BY_IND_Demand_Drivers!$B$5:$J$100,9,FALSE)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 t="shared" si="23"/>
        <v>25.562765622963937</v>
      </c>
      <c r="H263" s="16">
        <f t="shared" si="24"/>
        <v>0</v>
      </c>
      <c r="I263" s="16">
        <f t="shared" si="25"/>
        <v>0</v>
      </c>
      <c r="K263" s="16">
        <f>VLOOKUP($D263,'Growth rate'!$B$3:$S$93,8,FALSE)*VLOOKUP($F263,BY_IND_Demand_Drivers!$B$5:$J$100,7,FALSE)</f>
        <v>30.985170452077501</v>
      </c>
      <c r="L263" s="16">
        <f>VLOOKUP($D263,'Growth rate'!$B$3:$S$93,8,FALSE)*VLOOKUP($F263,BY_IND_Demand_Drivers!$B$5:$J$100,8,FALSE)</f>
        <v>0</v>
      </c>
      <c r="M263" s="16">
        <f>VLOOKUP($D263,'Growth rate'!$B$3:$S$93,8,FALSE)*VLOOKUP($F263,BY_IND_Demand_Drivers!$B$5:$J$100,9,FALSE)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 t="shared" si="23"/>
        <v>25.905609196557915</v>
      </c>
      <c r="H264" s="16">
        <f t="shared" si="24"/>
        <v>0</v>
      </c>
      <c r="I264" s="16">
        <f t="shared" si="25"/>
        <v>0</v>
      </c>
      <c r="K264" s="16">
        <f>VLOOKUP($D264,'Growth rate'!$B$3:$S$93,8,FALSE)*VLOOKUP($F264,BY_IND_Demand_Drivers!$B$5:$J$100,7,FALSE)</f>
        <v>31.883826703455895</v>
      </c>
      <c r="L264" s="16">
        <f>VLOOKUP($D264,'Growth rate'!$B$3:$S$93,8,FALSE)*VLOOKUP($F264,BY_IND_Demand_Drivers!$B$5:$J$100,8,FALSE)</f>
        <v>0</v>
      </c>
      <c r="M264" s="16">
        <f>VLOOKUP($D264,'Growth rate'!$B$3:$S$93,8,FALSE)*VLOOKUP($F264,BY_IND_Demand_Drivers!$B$5:$J$100,9,FALSE)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 t="shared" si="23"/>
        <v>26.225986363867428</v>
      </c>
      <c r="H265" s="16">
        <f t="shared" si="24"/>
        <v>0</v>
      </c>
      <c r="I265" s="16">
        <f t="shared" si="25"/>
        <v>0</v>
      </c>
      <c r="K265" s="16">
        <f>VLOOKUP($D265,'Growth rate'!$B$3:$S$93,8,FALSE)*VLOOKUP($F265,BY_IND_Demand_Drivers!$B$5:$J$100,7,FALSE)</f>
        <v>32.782482954834286</v>
      </c>
      <c r="L265" s="16">
        <f>VLOOKUP($D265,'Growth rate'!$B$3:$S$93,8,FALSE)*VLOOKUP($F265,BY_IND_Demand_Drivers!$B$5:$J$100,8,FALSE)</f>
        <v>0</v>
      </c>
      <c r="M265" s="16">
        <f>VLOOKUP($D265,'Growth rate'!$B$3:$S$93,8,FALSE)*VLOOKUP($F265,BY_IND_Demand_Drivers!$B$5:$J$100,9,FALSE)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 t="shared" si="23"/>
        <v>26.523897124892482</v>
      </c>
      <c r="H266" s="16">
        <f t="shared" si="24"/>
        <v>0</v>
      </c>
      <c r="I266" s="16">
        <f t="shared" si="25"/>
        <v>0</v>
      </c>
      <c r="K266" s="16">
        <f>VLOOKUP($D266,'Growth rate'!$B$3:$S$93,8,FALSE)*VLOOKUP($F266,BY_IND_Demand_Drivers!$B$5:$J$100,7,FALSE)</f>
        <v>33.681139206212677</v>
      </c>
      <c r="L266" s="16">
        <f>VLOOKUP($D266,'Growth rate'!$B$3:$S$93,8,FALSE)*VLOOKUP($F266,BY_IND_Demand_Drivers!$B$5:$J$100,8,FALSE)</f>
        <v>0</v>
      </c>
      <c r="M266" s="16">
        <f>VLOOKUP($D266,'Growth rate'!$B$3:$S$93,8,FALSE)*VLOOKUP($F266,BY_IND_Demand_Drivers!$B$5:$J$100,9,FALSE)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 t="shared" si="23"/>
        <v>26.799341479633075</v>
      </c>
      <c r="H267" s="16">
        <f t="shared" si="24"/>
        <v>0</v>
      </c>
      <c r="I267" s="16">
        <f t="shared" si="25"/>
        <v>0</v>
      </c>
      <c r="K267" s="16">
        <f>VLOOKUP($D267,'Growth rate'!$B$3:$S$93,8,FALSE)*VLOOKUP($F267,BY_IND_Demand_Drivers!$B$5:$J$100,7,FALSE)</f>
        <v>34.579795457591068</v>
      </c>
      <c r="L267" s="16">
        <f>VLOOKUP($D267,'Growth rate'!$B$3:$S$93,8,FALSE)*VLOOKUP($F267,BY_IND_Demand_Drivers!$B$5:$J$100,8,FALSE)</f>
        <v>0</v>
      </c>
      <c r="M267" s="16">
        <f>VLOOKUP($D267,'Growth rate'!$B$3:$S$93,8,FALSE)*VLOOKUP($F267,BY_IND_Demand_Drivers!$B$5:$J$100,9,FALSE)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 t="shared" si="23"/>
        <v>27.052319428089209</v>
      </c>
      <c r="H268" s="16">
        <f t="shared" si="24"/>
        <v>0</v>
      </c>
      <c r="I268" s="16">
        <f t="shared" si="25"/>
        <v>0</v>
      </c>
      <c r="K268" s="16">
        <f>VLOOKUP($D268,'Growth rate'!$B$3:$S$93,8,FALSE)*VLOOKUP($F268,BY_IND_Demand_Drivers!$B$5:$J$100,7,FALSE)</f>
        <v>35.478451708969459</v>
      </c>
      <c r="L268" s="16">
        <f>VLOOKUP($D268,'Growth rate'!$B$3:$S$93,8,FALSE)*VLOOKUP($F268,BY_IND_Demand_Drivers!$B$5:$J$100,8,FALSE)</f>
        <v>0</v>
      </c>
      <c r="M268" s="16">
        <f>VLOOKUP($D268,'Growth rate'!$B$3:$S$93,8,FALSE)*VLOOKUP($F268,BY_IND_Demand_Drivers!$B$5:$J$100,9,FALSE)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 t="shared" si="23"/>
        <v>27.282830970260893</v>
      </c>
      <c r="H269" s="16">
        <f t="shared" si="24"/>
        <v>0</v>
      </c>
      <c r="I269" s="16">
        <f t="shared" si="25"/>
        <v>0</v>
      </c>
      <c r="K269" s="16">
        <f>VLOOKUP($D269,'Growth rate'!$B$3:$S$93,8,FALSE)*VLOOKUP($F269,BY_IND_Demand_Drivers!$B$5:$J$100,7,FALSE)</f>
        <v>36.377107960347857</v>
      </c>
      <c r="L269" s="16">
        <f>VLOOKUP($D269,'Growth rate'!$B$3:$S$93,8,FALSE)*VLOOKUP($F269,BY_IND_Demand_Drivers!$B$5:$J$100,8,FALSE)</f>
        <v>0</v>
      </c>
      <c r="M269" s="16">
        <f>VLOOKUP($D269,'Growth rate'!$B$3:$S$93,8,FALSE)*VLOOKUP($F269,BY_IND_Demand_Drivers!$B$5:$J$100,9,FALSE)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 t="shared" si="23"/>
        <v>27.490876106148104</v>
      </c>
      <c r="H270" s="16">
        <f t="shared" si="24"/>
        <v>0</v>
      </c>
      <c r="I270" s="16">
        <f t="shared" si="25"/>
        <v>0</v>
      </c>
      <c r="K270" s="16">
        <f>VLOOKUP($D270,'Growth rate'!$B$3:$S$93,8,FALSE)*VLOOKUP($F270,BY_IND_Demand_Drivers!$B$5:$J$100,7,FALSE)</f>
        <v>37.275764211726248</v>
      </c>
      <c r="L270" s="16">
        <f>VLOOKUP($D270,'Growth rate'!$B$3:$S$93,8,FALSE)*VLOOKUP($F270,BY_IND_Demand_Drivers!$B$5:$J$100,8,FALSE)</f>
        <v>0</v>
      </c>
      <c r="M270" s="16">
        <f>VLOOKUP($D270,'Growth rate'!$B$3:$S$93,8,FALSE)*VLOOKUP($F270,BY_IND_Demand_Drivers!$B$5:$J$100,9,FALSE)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 t="shared" si="23"/>
        <v>27.676454835750867</v>
      </c>
      <c r="H271" s="16">
        <f t="shared" si="24"/>
        <v>0</v>
      </c>
      <c r="I271" s="16">
        <f t="shared" si="25"/>
        <v>0</v>
      </c>
      <c r="K271" s="16">
        <f>VLOOKUP($D271,'Growth rate'!$B$3:$S$93,8,FALSE)*VLOOKUP($F271,BY_IND_Demand_Drivers!$B$5:$J$100,7,FALSE)</f>
        <v>38.174420463104646</v>
      </c>
      <c r="L271" s="16">
        <f>VLOOKUP($D271,'Growth rate'!$B$3:$S$93,8,FALSE)*VLOOKUP($F271,BY_IND_Demand_Drivers!$B$5:$J$100,8,FALSE)</f>
        <v>0</v>
      </c>
      <c r="M271" s="16">
        <f>VLOOKUP($D271,'Growth rate'!$B$3:$S$93,8,FALSE)*VLOOKUP($F271,BY_IND_Demand_Drivers!$B$5:$J$100,9,FALSE)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 t="shared" si="23"/>
        <v>27.839567159069155</v>
      </c>
      <c r="H272" s="16">
        <f t="shared" si="24"/>
        <v>0</v>
      </c>
      <c r="I272" s="16">
        <f t="shared" si="25"/>
        <v>0</v>
      </c>
      <c r="K272" s="16">
        <f>VLOOKUP($D272,'Growth rate'!$B$3:$S$93,8,FALSE)*VLOOKUP($F272,BY_IND_Demand_Drivers!$B$5:$J$100,7,FALSE)</f>
        <v>39.07307671448303</v>
      </c>
      <c r="L272" s="16">
        <f>VLOOKUP($D272,'Growth rate'!$B$3:$S$93,8,FALSE)*VLOOKUP($F272,BY_IND_Demand_Drivers!$B$5:$J$100,8,FALSE)</f>
        <v>0</v>
      </c>
      <c r="M272" s="16">
        <f>VLOOKUP($D272,'Growth rate'!$B$3:$S$93,8,FALSE)*VLOOKUP($F272,BY_IND_Demand_Drivers!$B$5:$J$100,9,FALSE)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 t="shared" si="23"/>
        <v>27.980213076102999</v>
      </c>
      <c r="H273" s="16">
        <f t="shared" si="24"/>
        <v>0</v>
      </c>
      <c r="I273" s="16">
        <f t="shared" si="25"/>
        <v>0</v>
      </c>
      <c r="K273" s="16">
        <f>VLOOKUP($D273,'Growth rate'!$B$3:$S$93,8,FALSE)*VLOOKUP($F273,BY_IND_Demand_Drivers!$B$5:$J$100,7,FALSE)</f>
        <v>39.971732965861428</v>
      </c>
      <c r="L273" s="16">
        <f>VLOOKUP($D273,'Growth rate'!$B$3:$S$93,8,FALSE)*VLOOKUP($F273,BY_IND_Demand_Drivers!$B$5:$J$100,8,FALSE)</f>
        <v>0</v>
      </c>
      <c r="M273" s="16">
        <f>VLOOKUP($D273,'Growth rate'!$B$3:$S$93,8,FALSE)*VLOOKUP($F273,BY_IND_Demand_Drivers!$B$5:$J$100,9,FALSE)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 t="shared" si="23"/>
        <v>28.098392586852377</v>
      </c>
      <c r="H274" s="16">
        <f t="shared" si="24"/>
        <v>0</v>
      </c>
      <c r="I274" s="16">
        <f t="shared" si="25"/>
        <v>0</v>
      </c>
      <c r="K274" s="16">
        <f>VLOOKUP($D274,'Growth rate'!$B$3:$S$93,8,FALSE)*VLOOKUP($F274,BY_IND_Demand_Drivers!$B$5:$J$100,7,FALSE)</f>
        <v>40.870389217239818</v>
      </c>
      <c r="L274" s="16">
        <f>VLOOKUP($D274,'Growth rate'!$B$3:$S$93,8,FALSE)*VLOOKUP($F274,BY_IND_Demand_Drivers!$B$5:$J$100,8,FALSE)</f>
        <v>0</v>
      </c>
      <c r="M274" s="16">
        <f>VLOOKUP($D274,'Growth rate'!$B$3:$S$93,8,FALSE)*VLOOKUP($F274,BY_IND_Demand_Drivers!$B$5:$J$100,9,FALSE)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 t="shared" si="23"/>
        <v>28.19410569131729</v>
      </c>
      <c r="H275" s="16">
        <f t="shared" si="24"/>
        <v>0</v>
      </c>
      <c r="I275" s="16">
        <f t="shared" si="25"/>
        <v>0</v>
      </c>
      <c r="K275" s="16">
        <f>VLOOKUP($D275,'Growth rate'!$B$3:$S$93,8,FALSE)*VLOOKUP($F275,BY_IND_Demand_Drivers!$B$5:$J$100,7,FALSE)</f>
        <v>41.769045468618209</v>
      </c>
      <c r="L275" s="16">
        <f>VLOOKUP($D275,'Growth rate'!$B$3:$S$93,8,FALSE)*VLOOKUP($F275,BY_IND_Demand_Drivers!$B$5:$J$100,8,FALSE)</f>
        <v>0</v>
      </c>
      <c r="M275" s="16">
        <f>VLOOKUP($D275,'Growth rate'!$B$3:$S$93,8,FALSE)*VLOOKUP($F275,BY_IND_Demand_Drivers!$B$5:$J$100,9,FALSE)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 t="shared" si="23"/>
        <v>28.267352389497745</v>
      </c>
      <c r="H276" s="16">
        <f t="shared" si="24"/>
        <v>0</v>
      </c>
      <c r="I276" s="16">
        <f t="shared" si="25"/>
        <v>0</v>
      </c>
      <c r="K276" s="16">
        <f>VLOOKUP($D276,'Growth rate'!$B$3:$S$93,8,FALSE)*VLOOKUP($F276,BY_IND_Demand_Drivers!$B$5:$J$100,7,FALSE)</f>
        <v>42.6677017199966</v>
      </c>
      <c r="L276" s="16">
        <f>VLOOKUP($D276,'Growth rate'!$B$3:$S$93,8,FALSE)*VLOOKUP($F276,BY_IND_Demand_Drivers!$B$5:$J$100,8,FALSE)</f>
        <v>0</v>
      </c>
      <c r="M276" s="16">
        <f>VLOOKUP($D276,'Growth rate'!$B$3:$S$93,8,FALSE)*VLOOKUP($F276,BY_IND_Demand_Drivers!$B$5:$J$100,9,FALSE)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 t="shared" si="23"/>
        <v>28.318132681393745</v>
      </c>
      <c r="H277" s="16">
        <f t="shared" si="24"/>
        <v>0</v>
      </c>
      <c r="I277" s="16">
        <f t="shared" si="25"/>
        <v>0</v>
      </c>
      <c r="K277" s="16">
        <f>VLOOKUP($D277,'Growth rate'!$B$3:$S$93,8,FALSE)*VLOOKUP($F277,BY_IND_Demand_Drivers!$B$5:$J$100,7,FALSE)</f>
        <v>43.566357971374998</v>
      </c>
      <c r="L277" s="16">
        <f>VLOOKUP($D277,'Growth rate'!$B$3:$S$93,8,FALSE)*VLOOKUP($F277,BY_IND_Demand_Drivers!$B$5:$J$100,8,FALSE)</f>
        <v>0</v>
      </c>
      <c r="M277" s="16">
        <f>VLOOKUP($D277,'Growth rate'!$B$3:$S$93,8,FALSE)*VLOOKUP($F277,BY_IND_Demand_Drivers!$B$5:$J$100,9,FALSE)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 t="shared" si="23"/>
        <v>28.346446567005284</v>
      </c>
      <c r="H278" s="16">
        <f t="shared" si="24"/>
        <v>0</v>
      </c>
      <c r="I278" s="16">
        <f t="shared" si="25"/>
        <v>0</v>
      </c>
      <c r="K278" s="16">
        <f>VLOOKUP($D278,'Growth rate'!$B$3:$S$93,8,FALSE)*VLOOKUP($F278,BY_IND_Demand_Drivers!$B$5:$J$100,7,FALSE)</f>
        <v>44.465014222753389</v>
      </c>
      <c r="L278" s="16">
        <f>VLOOKUP($D278,'Growth rate'!$B$3:$S$93,8,FALSE)*VLOOKUP($F278,BY_IND_Demand_Drivers!$B$5:$J$100,8,FALSE)</f>
        <v>0</v>
      </c>
      <c r="M278" s="16">
        <f>VLOOKUP($D278,'Growth rate'!$B$3:$S$93,8,FALSE)*VLOOKUP($F278,BY_IND_Demand_Drivers!$B$5:$J$100,9,FALSE)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 t="shared" si="23"/>
        <v>28.352294046332361</v>
      </c>
      <c r="H279" s="16">
        <f t="shared" si="24"/>
        <v>0</v>
      </c>
      <c r="I279" s="16">
        <f t="shared" si="25"/>
        <v>0</v>
      </c>
      <c r="K279" s="16">
        <f>VLOOKUP($D279,'Growth rate'!$B$3:$S$93,8,FALSE)*VLOOKUP($F279,BY_IND_Demand_Drivers!$B$5:$J$100,7,FALSE)</f>
        <v>45.36367047413178</v>
      </c>
      <c r="L279" s="16">
        <f>VLOOKUP($D279,'Growth rate'!$B$3:$S$93,8,FALSE)*VLOOKUP($F279,BY_IND_Demand_Drivers!$B$5:$J$100,8,FALSE)</f>
        <v>0</v>
      </c>
      <c r="M279" s="16">
        <f>VLOOKUP($D279,'Growth rate'!$B$3:$S$93,8,FALSE)*VLOOKUP($F279,BY_IND_Demand_Drivers!$B$5:$J$100,9,FALSE)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 t="shared" si="23"/>
        <v>28.335675119374976</v>
      </c>
      <c r="H280" s="16">
        <f t="shared" si="24"/>
        <v>0</v>
      </c>
      <c r="I280" s="16">
        <f t="shared" si="25"/>
        <v>0</v>
      </c>
      <c r="K280" s="16">
        <f>VLOOKUP($D280,'Growth rate'!$B$3:$S$93,8,FALSE)*VLOOKUP($F280,BY_IND_Demand_Drivers!$B$5:$J$100,7,FALSE)</f>
        <v>46.262326725510171</v>
      </c>
      <c r="L280" s="16">
        <f>VLOOKUP($D280,'Growth rate'!$B$3:$S$93,8,FALSE)*VLOOKUP($F280,BY_IND_Demand_Drivers!$B$5:$J$100,8,FALSE)</f>
        <v>0</v>
      </c>
      <c r="M280" s="16">
        <f>VLOOKUP($D280,'Growth rate'!$B$3:$S$93,8,FALSE)*VLOOKUP($F280,BY_IND_Demand_Drivers!$B$5:$J$100,9,FALSE)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 t="shared" si="23"/>
        <v>28.296589786133136</v>
      </c>
      <c r="H281" s="16">
        <f t="shared" si="24"/>
        <v>0</v>
      </c>
      <c r="I281" s="16">
        <f t="shared" si="25"/>
        <v>0</v>
      </c>
      <c r="K281" s="16">
        <f>VLOOKUP($D281,'Growth rate'!$B$3:$S$93,8,FALSE)*VLOOKUP($F281,BY_IND_Demand_Drivers!$B$5:$J$100,7,FALSE)</f>
        <v>47.160982976888562</v>
      </c>
      <c r="L281" s="16">
        <f>VLOOKUP($D281,'Growth rate'!$B$3:$S$93,8,FALSE)*VLOOKUP($F281,BY_IND_Demand_Drivers!$B$5:$J$100,8,FALSE)</f>
        <v>0</v>
      </c>
      <c r="M281" s="16">
        <f>VLOOKUP($D281,'Growth rate'!$B$3:$S$93,8,FALSE)*VLOOKUP($F281,BY_IND_Demand_Drivers!$B$5:$J$100,9,FALSE)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 t="shared" si="23"/>
        <v>28.749335222711267</v>
      </c>
      <c r="H282" s="16">
        <f t="shared" si="24"/>
        <v>0</v>
      </c>
      <c r="I282" s="16">
        <f t="shared" si="25"/>
        <v>0</v>
      </c>
      <c r="K282" s="16">
        <f>VLOOKUP($D282,'Growth rate'!$B$3:$S$93,8,FALSE)*VLOOKUP($F282,BY_IND_Demand_Drivers!$B$5:$J$100,7,FALSE)</f>
        <v>47.91555870451878</v>
      </c>
      <c r="L282" s="16">
        <f>VLOOKUP($D282,'Growth rate'!$B$3:$S$93,8,FALSE)*VLOOKUP($F282,BY_IND_Demand_Drivers!$B$5:$J$100,8,FALSE)</f>
        <v>0</v>
      </c>
      <c r="M282" s="16">
        <f>VLOOKUP($D282,'Growth rate'!$B$3:$S$93,8,FALSE)*VLOOKUP($F282,BY_IND_Demand_Drivers!$B$5:$J$100,9,FALSE)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 t="shared" si="23"/>
        <v>29.209324586274651</v>
      </c>
      <c r="H283" s="16">
        <f t="shared" si="24"/>
        <v>0</v>
      </c>
      <c r="I283" s="16">
        <f t="shared" si="25"/>
        <v>0</v>
      </c>
      <c r="K283" s="16">
        <f>VLOOKUP($D283,'Growth rate'!$B$3:$S$93,8,FALSE)*VLOOKUP($F283,BY_IND_Demand_Drivers!$B$5:$J$100,7,FALSE)</f>
        <v>48.682207643791088</v>
      </c>
      <c r="L283" s="16">
        <f>VLOOKUP($D283,'Growth rate'!$B$3:$S$93,8,FALSE)*VLOOKUP($F283,BY_IND_Demand_Drivers!$B$5:$J$100,8,FALSE)</f>
        <v>0</v>
      </c>
      <c r="M283" s="16">
        <f>VLOOKUP($D283,'Growth rate'!$B$3:$S$93,8,FALSE)*VLOOKUP($F283,BY_IND_Demand_Drivers!$B$5:$J$100,9,FALSE)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 t="shared" si="23"/>
        <v>29.67667377965504</v>
      </c>
      <c r="H284" s="16">
        <f t="shared" si="24"/>
        <v>0</v>
      </c>
      <c r="I284" s="16">
        <f t="shared" si="25"/>
        <v>0</v>
      </c>
      <c r="K284" s="16">
        <f>VLOOKUP($D284,'Growth rate'!$B$3:$S$93,8,FALSE)*VLOOKUP($F284,BY_IND_Demand_Drivers!$B$5:$J$100,7,FALSE)</f>
        <v>49.461122966091736</v>
      </c>
      <c r="L284" s="16">
        <f>VLOOKUP($D284,'Growth rate'!$B$3:$S$93,8,FALSE)*VLOOKUP($F284,BY_IND_Demand_Drivers!$B$5:$J$100,8,FALSE)</f>
        <v>0</v>
      </c>
      <c r="M284" s="16">
        <f>VLOOKUP($D284,'Growth rate'!$B$3:$S$93,8,FALSE)*VLOOKUP($F284,BY_IND_Demand_Drivers!$B$5:$J$100,9,FALSE)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 t="shared" si="23"/>
        <v>30.151500560129527</v>
      </c>
      <c r="H285" s="16">
        <f t="shared" si="24"/>
        <v>0</v>
      </c>
      <c r="I285" s="16">
        <f t="shared" si="25"/>
        <v>0</v>
      </c>
      <c r="K285" s="16">
        <f>VLOOKUP($D285,'Growth rate'!$B$3:$S$93,8,FALSE)*VLOOKUP($F285,BY_IND_Demand_Drivers!$B$5:$J$100,7,FALSE)</f>
        <v>50.252500933549214</v>
      </c>
      <c r="L285" s="16">
        <f>VLOOKUP($D285,'Growth rate'!$B$3:$S$93,8,FALSE)*VLOOKUP($F285,BY_IND_Demand_Drivers!$B$5:$J$100,8,FALSE)</f>
        <v>0</v>
      </c>
      <c r="M285" s="16">
        <f>VLOOKUP($D285,'Growth rate'!$B$3:$S$93,8,FALSE)*VLOOKUP($F285,BY_IND_Demand_Drivers!$B$5:$J$100,9,FALSE)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 t="shared" si="23"/>
        <v>30.63392456909159</v>
      </c>
      <c r="H286" s="16">
        <f t="shared" si="24"/>
        <v>0</v>
      </c>
      <c r="I286" s="16">
        <f t="shared" si="25"/>
        <v>0</v>
      </c>
      <c r="K286" s="16">
        <f>VLOOKUP($D286,'Growth rate'!$B$3:$S$93,8,FALSE)*VLOOKUP($F286,BY_IND_Demand_Drivers!$B$5:$J$100,7,FALSE)</f>
        <v>51.056540948485988</v>
      </c>
      <c r="L286" s="16">
        <f>VLOOKUP($D286,'Growth rate'!$B$3:$S$93,8,FALSE)*VLOOKUP($F286,BY_IND_Demand_Drivers!$B$5:$J$100,8,FALSE)</f>
        <v>0</v>
      </c>
      <c r="M286" s="16">
        <f>VLOOKUP($D286,'Growth rate'!$B$3:$S$93,8,FALSE)*VLOOKUP($F286,BY_IND_Demand_Drivers!$B$5:$J$100,9,FALSE)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 t="shared" si="23"/>
        <v>31.124067362197056</v>
      </c>
      <c r="H287" s="16">
        <f t="shared" si="24"/>
        <v>0</v>
      </c>
      <c r="I287" s="16">
        <f t="shared" si="25"/>
        <v>0</v>
      </c>
      <c r="K287" s="16">
        <f>VLOOKUP($D287,'Growth rate'!$B$3:$S$93,8,FALSE)*VLOOKUP($F287,BY_IND_Demand_Drivers!$B$5:$J$100,7,FALSE)</f>
        <v>51.873445603661764</v>
      </c>
      <c r="L287" s="16">
        <f>VLOOKUP($D287,'Growth rate'!$B$3:$S$93,8,FALSE)*VLOOKUP($F287,BY_IND_Demand_Drivers!$B$5:$J$100,8,FALSE)</f>
        <v>0</v>
      </c>
      <c r="M287" s="16">
        <f>VLOOKUP($D287,'Growth rate'!$B$3:$S$93,8,FALSE)*VLOOKUP($F287,BY_IND_Demand_Drivers!$B$5:$J$100,9,FALSE)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 t="shared" si="23"/>
        <v>31.622052439992213</v>
      </c>
      <c r="H288" s="16">
        <f t="shared" si="24"/>
        <v>0</v>
      </c>
      <c r="I288" s="16">
        <f t="shared" si="25"/>
        <v>0</v>
      </c>
      <c r="K288" s="16">
        <f>VLOOKUP($D288,'Growth rate'!$B$3:$S$93,8,FALSE)*VLOOKUP($F288,BY_IND_Demand_Drivers!$B$5:$J$100,7,FALSE)</f>
        <v>52.703420733320357</v>
      </c>
      <c r="L288" s="16">
        <f>VLOOKUP($D288,'Growth rate'!$B$3:$S$93,8,FALSE)*VLOOKUP($F288,BY_IND_Demand_Drivers!$B$5:$J$100,8,FALSE)</f>
        <v>0</v>
      </c>
      <c r="M288" s="16">
        <f>VLOOKUP($D288,'Growth rate'!$B$3:$S$93,8,FALSE)*VLOOKUP($F288,BY_IND_Demand_Drivers!$B$5:$J$100,9,FALSE)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 t="shared" si="23"/>
        <v>32.128005279032095</v>
      </c>
      <c r="H289" s="16">
        <f t="shared" si="24"/>
        <v>0</v>
      </c>
      <c r="I289" s="16">
        <f t="shared" si="25"/>
        <v>0</v>
      </c>
      <c r="K289" s="16">
        <f>VLOOKUP($D289,'Growth rate'!$B$3:$S$93,8,FALSE)*VLOOKUP($F289,BY_IND_Demand_Drivers!$B$5:$J$100,7,FALSE)</f>
        <v>53.54667546505349</v>
      </c>
      <c r="L289" s="16">
        <f>VLOOKUP($D289,'Growth rate'!$B$3:$S$93,8,FALSE)*VLOOKUP($F289,BY_IND_Demand_Drivers!$B$5:$J$100,8,FALSE)</f>
        <v>0</v>
      </c>
      <c r="M289" s="16">
        <f>VLOOKUP($D289,'Growth rate'!$B$3:$S$93,8,FALSE)*VLOOKUP($F289,BY_IND_Demand_Drivers!$B$5:$J$100,9,FALSE)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 t="shared" si="23"/>
        <v>32.642053363496601</v>
      </c>
      <c r="H290" s="16">
        <f t="shared" si="24"/>
        <v>0</v>
      </c>
      <c r="I290" s="16">
        <f t="shared" si="25"/>
        <v>0</v>
      </c>
      <c r="K290" s="16">
        <f>VLOOKUP($D290,'Growth rate'!$B$3:$S$93,8,FALSE)*VLOOKUP($F290,BY_IND_Demand_Drivers!$B$5:$J$100,7,FALSE)</f>
        <v>54.403422272494339</v>
      </c>
      <c r="L290" s="16">
        <f>VLOOKUP($D290,'Growth rate'!$B$3:$S$93,8,FALSE)*VLOOKUP($F290,BY_IND_Demand_Drivers!$B$5:$J$100,8,FALSE)</f>
        <v>0</v>
      </c>
      <c r="M290" s="16">
        <f>VLOOKUP($D290,'Growth rate'!$B$3:$S$93,8,FALSE)*VLOOKUP($F290,BY_IND_Demand_Drivers!$B$5:$J$100,9,FALSE)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 t="shared" si="23"/>
        <v>33.164326217312549</v>
      </c>
      <c r="H291" s="16">
        <f t="shared" si="24"/>
        <v>0</v>
      </c>
      <c r="I291" s="16">
        <f t="shared" si="25"/>
        <v>0</v>
      </c>
      <c r="K291" s="16">
        <f>VLOOKUP($D291,'Growth rate'!$B$3:$S$93,8,FALSE)*VLOOKUP($F291,BY_IND_Demand_Drivers!$B$5:$J$100,7,FALSE)</f>
        <v>55.273877028854251</v>
      </c>
      <c r="L291" s="16">
        <f>VLOOKUP($D291,'Growth rate'!$B$3:$S$93,8,FALSE)*VLOOKUP($F291,BY_IND_Demand_Drivers!$B$5:$J$100,8,FALSE)</f>
        <v>0</v>
      </c>
      <c r="M291" s="16">
        <f>VLOOKUP($D291,'Growth rate'!$B$3:$S$93,8,FALSE)*VLOOKUP($F291,BY_IND_Demand_Drivers!$B$5:$J$100,9,FALSE)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 t="shared" si="23"/>
        <v>33.694955436789549</v>
      </c>
      <c r="H292" s="16">
        <f t="shared" si="24"/>
        <v>0</v>
      </c>
      <c r="I292" s="16">
        <f t="shared" si="25"/>
        <v>0</v>
      </c>
      <c r="K292" s="16">
        <f>VLOOKUP($D292,'Growth rate'!$B$3:$S$93,8,FALSE)*VLOOKUP($F292,BY_IND_Demand_Drivers!$B$5:$J$100,7,FALSE)</f>
        <v>56.158259061315917</v>
      </c>
      <c r="L292" s="16">
        <f>VLOOKUP($D292,'Growth rate'!$B$3:$S$93,8,FALSE)*VLOOKUP($F292,BY_IND_Demand_Drivers!$B$5:$J$100,8,FALSE)</f>
        <v>0</v>
      </c>
      <c r="M292" s="16">
        <f>VLOOKUP($D292,'Growth rate'!$B$3:$S$93,8,FALSE)*VLOOKUP($F292,BY_IND_Demand_Drivers!$B$5:$J$100,9,FALSE)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 t="shared" si="23"/>
        <v>34.234074723778186</v>
      </c>
      <c r="H293" s="16">
        <f t="shared" si="24"/>
        <v>0</v>
      </c>
      <c r="I293" s="16">
        <f t="shared" si="25"/>
        <v>0</v>
      </c>
      <c r="K293" s="16">
        <f>VLOOKUP($D293,'Growth rate'!$B$3:$S$93,8,FALSE)*VLOOKUP($F293,BY_IND_Demand_Drivers!$B$5:$J$100,7,FALSE)</f>
        <v>57.056791206296978</v>
      </c>
      <c r="L293" s="16">
        <f>VLOOKUP($D293,'Growth rate'!$B$3:$S$93,8,FALSE)*VLOOKUP($F293,BY_IND_Demand_Drivers!$B$5:$J$100,8,FALSE)</f>
        <v>0</v>
      </c>
      <c r="M293" s="16">
        <f>VLOOKUP($D293,'Growth rate'!$B$3:$S$93,8,FALSE)*VLOOKUP($F293,BY_IND_Demand_Drivers!$B$5:$J$100,9,FALSE)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 t="shared" si="23"/>
        <v>34.781819919358632</v>
      </c>
      <c r="H294" s="16">
        <f t="shared" si="24"/>
        <v>0</v>
      </c>
      <c r="I294" s="16">
        <f t="shared" si="25"/>
        <v>0</v>
      </c>
      <c r="K294" s="16">
        <f>VLOOKUP($D294,'Growth rate'!$B$3:$S$93,8,FALSE)*VLOOKUP($F294,BY_IND_Demand_Drivers!$B$5:$J$100,7,FALSE)</f>
        <v>57.969699865597725</v>
      </c>
      <c r="L294" s="16">
        <f>VLOOKUP($D294,'Growth rate'!$B$3:$S$93,8,FALSE)*VLOOKUP($F294,BY_IND_Demand_Drivers!$B$5:$J$100,8,FALSE)</f>
        <v>0</v>
      </c>
      <c r="M294" s="16">
        <f>VLOOKUP($D294,'Growth rate'!$B$3:$S$93,8,FALSE)*VLOOKUP($F294,BY_IND_Demand_Drivers!$B$5:$J$100,9,FALSE)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 t="shared" si="23"/>
        <v>35.33832903806838</v>
      </c>
      <c r="H295" s="16">
        <f t="shared" si="24"/>
        <v>0</v>
      </c>
      <c r="I295" s="16">
        <f t="shared" si="25"/>
        <v>0</v>
      </c>
      <c r="K295" s="16">
        <f>VLOOKUP($D295,'Growth rate'!$B$3:$S$93,8,FALSE)*VLOOKUP($F295,BY_IND_Demand_Drivers!$B$5:$J$100,7,FALSE)</f>
        <v>58.897215063447298</v>
      </c>
      <c r="L295" s="16">
        <f>VLOOKUP($D295,'Growth rate'!$B$3:$S$93,8,FALSE)*VLOOKUP($F295,BY_IND_Demand_Drivers!$B$5:$J$100,8,FALSE)</f>
        <v>0</v>
      </c>
      <c r="M295" s="16">
        <f>VLOOKUP($D295,'Growth rate'!$B$3:$S$93,8,FALSE)*VLOOKUP($F295,BY_IND_Demand_Drivers!$B$5:$J$100,9,FALSE)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 t="shared" si="23"/>
        <v>35.903742302677472</v>
      </c>
      <c r="H296" s="16">
        <f t="shared" si="24"/>
        <v>0</v>
      </c>
      <c r="I296" s="16">
        <f t="shared" si="25"/>
        <v>0</v>
      </c>
      <c r="K296" s="16">
        <f>VLOOKUP($D296,'Growth rate'!$B$3:$S$93,8,FALSE)*VLOOKUP($F296,BY_IND_Demand_Drivers!$B$5:$J$100,7,FALSE)</f>
        <v>59.839570504462451</v>
      </c>
      <c r="L296" s="16">
        <f>VLOOKUP($D296,'Growth rate'!$B$3:$S$93,8,FALSE)*VLOOKUP($F296,BY_IND_Demand_Drivers!$B$5:$J$100,8,FALSE)</f>
        <v>0</v>
      </c>
      <c r="M296" s="16">
        <f>VLOOKUP($D296,'Growth rate'!$B$3:$S$93,8,FALSE)*VLOOKUP($F296,BY_IND_Demand_Drivers!$B$5:$J$100,9,FALSE)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 t="shared" si="23"/>
        <v>36.478202179520302</v>
      </c>
      <c r="H297" s="16">
        <f t="shared" si="24"/>
        <v>0</v>
      </c>
      <c r="I297" s="16">
        <f t="shared" si="25"/>
        <v>0</v>
      </c>
      <c r="K297" s="16">
        <f>VLOOKUP($D297,'Growth rate'!$B$3:$S$93,8,FALSE)*VLOOKUP($F297,BY_IND_Demand_Drivers!$B$5:$J$100,7,FALSE)</f>
        <v>60.797003632533844</v>
      </c>
      <c r="L297" s="16">
        <f>VLOOKUP($D297,'Growth rate'!$B$3:$S$93,8,FALSE)*VLOOKUP($F297,BY_IND_Demand_Drivers!$B$5:$J$100,8,FALSE)</f>
        <v>0</v>
      </c>
      <c r="M297" s="16">
        <f>VLOOKUP($D297,'Growth rate'!$B$3:$S$93,8,FALSE)*VLOOKUP($F297,BY_IND_Demand_Drivers!$B$5:$J$100,9,FALSE)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 t="shared" si="23"/>
        <v>37.061853414392637</v>
      </c>
      <c r="H298" s="16">
        <f t="shared" si="24"/>
        <v>0</v>
      </c>
      <c r="I298" s="16">
        <f t="shared" si="25"/>
        <v>0</v>
      </c>
      <c r="K298" s="16">
        <f>VLOOKUP($D298,'Growth rate'!$B$3:$S$93,8,FALSE)*VLOOKUP($F298,BY_IND_Demand_Drivers!$B$5:$J$100,7,FALSE)</f>
        <v>61.769755690654399</v>
      </c>
      <c r="L298" s="16">
        <f>VLOOKUP($D298,'Growth rate'!$B$3:$S$93,8,FALSE)*VLOOKUP($F298,BY_IND_Demand_Drivers!$B$5:$J$100,8,FALSE)</f>
        <v>0</v>
      </c>
      <c r="M298" s="16">
        <f>VLOOKUP($D298,'Growth rate'!$B$3:$S$93,8,FALSE)*VLOOKUP($F298,BY_IND_Demand_Drivers!$B$5:$J$100,9,FALSE)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 t="shared" si="23"/>
        <v>37.654843069022917</v>
      </c>
      <c r="H299" s="16">
        <f t="shared" si="24"/>
        <v>0</v>
      </c>
      <c r="I299" s="16">
        <f t="shared" si="25"/>
        <v>0</v>
      </c>
      <c r="K299" s="16">
        <f>VLOOKUP($D299,'Growth rate'!$B$3:$S$93,8,FALSE)*VLOOKUP($F299,BY_IND_Demand_Drivers!$B$5:$J$100,7,FALSE)</f>
        <v>62.758071781704864</v>
      </c>
      <c r="L299" s="16">
        <f>VLOOKUP($D299,'Growth rate'!$B$3:$S$93,8,FALSE)*VLOOKUP($F299,BY_IND_Demand_Drivers!$B$5:$J$100,8,FALSE)</f>
        <v>0</v>
      </c>
      <c r="M299" s="16">
        <f>VLOOKUP($D299,'Growth rate'!$B$3:$S$93,8,FALSE)*VLOOKUP($F299,BY_IND_Demand_Drivers!$B$5:$J$100,9,FALSE)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 t="shared" si="23"/>
        <v>38.257320558127283</v>
      </c>
      <c r="H300" s="16">
        <f t="shared" si="24"/>
        <v>0</v>
      </c>
      <c r="I300" s="16">
        <f t="shared" si="25"/>
        <v>0</v>
      </c>
      <c r="K300" s="16">
        <f>VLOOKUP($D300,'Growth rate'!$B$3:$S$93,8,FALSE)*VLOOKUP($F300,BY_IND_Demand_Drivers!$B$5:$J$100,7,FALSE)</f>
        <v>63.762200930212146</v>
      </c>
      <c r="L300" s="16">
        <f>VLOOKUP($D300,'Growth rate'!$B$3:$S$93,8,FALSE)*VLOOKUP($F300,BY_IND_Demand_Drivers!$B$5:$J$100,8,FALSE)</f>
        <v>0</v>
      </c>
      <c r="M300" s="16">
        <f>VLOOKUP($D300,'Growth rate'!$B$3:$S$93,8,FALSE)*VLOOKUP($F300,BY_IND_Demand_Drivers!$B$5:$J$100,9,FALSE)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 t="shared" si="23"/>
        <v>38.869437687057328</v>
      </c>
      <c r="H301" s="16">
        <f t="shared" si="24"/>
        <v>0</v>
      </c>
      <c r="I301" s="16">
        <f t="shared" si="25"/>
        <v>0</v>
      </c>
      <c r="K301" s="16">
        <f>VLOOKUP($D301,'Growth rate'!$B$3:$S$93,8,FALSE)*VLOOKUP($F301,BY_IND_Demand_Drivers!$B$5:$J$100,7,FALSE)</f>
        <v>64.782396145095547</v>
      </c>
      <c r="L301" s="16">
        <f>VLOOKUP($D301,'Growth rate'!$B$3:$S$93,8,FALSE)*VLOOKUP($F301,BY_IND_Demand_Drivers!$B$5:$J$100,8,FALSE)</f>
        <v>0</v>
      </c>
      <c r="M301" s="16">
        <f>VLOOKUP($D301,'Growth rate'!$B$3:$S$93,8,FALSE)*VLOOKUP($F301,BY_IND_Demand_Drivers!$B$5:$J$100,9,FALSE)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 t="shared" si="23"/>
        <v>39.491348690050252</v>
      </c>
      <c r="H302" s="16">
        <f t="shared" si="24"/>
        <v>0</v>
      </c>
      <c r="I302" s="16">
        <f t="shared" si="25"/>
        <v>0</v>
      </c>
      <c r="K302" s="16">
        <f>VLOOKUP($D302,'Growth rate'!$B$3:$S$93,8,FALSE)*VLOOKUP($F302,BY_IND_Demand_Drivers!$B$5:$J$100,7,FALSE)</f>
        <v>65.818914483417089</v>
      </c>
      <c r="L302" s="16">
        <f>VLOOKUP($D302,'Growth rate'!$B$3:$S$93,8,FALSE)*VLOOKUP($F302,BY_IND_Demand_Drivers!$B$5:$J$100,8,FALSE)</f>
        <v>0</v>
      </c>
      <c r="M302" s="16">
        <f>VLOOKUP($D302,'Growth rate'!$B$3:$S$93,8,FALSE)*VLOOKUP($F302,BY_IND_Demand_Drivers!$B$5:$J$100,9,FALSE)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 t="shared" si="23"/>
        <v>40.123210269091039</v>
      </c>
      <c r="H303" s="16">
        <f t="shared" si="24"/>
        <v>0</v>
      </c>
      <c r="I303" s="16">
        <f t="shared" si="25"/>
        <v>0</v>
      </c>
      <c r="K303" s="16">
        <f>VLOOKUP($D303,'Growth rate'!$B$3:$S$93,8,FALSE)*VLOOKUP($F303,BY_IND_Demand_Drivers!$B$5:$J$100,7,FALSE)</f>
        <v>66.872017115151735</v>
      </c>
      <c r="L303" s="16">
        <f>VLOOKUP($D303,'Growth rate'!$B$3:$S$93,8,FALSE)*VLOOKUP($F303,BY_IND_Demand_Drivers!$B$5:$J$100,8,FALSE)</f>
        <v>0</v>
      </c>
      <c r="M303" s="16">
        <f>VLOOKUP($D303,'Growth rate'!$B$3:$S$93,8,FALSE)*VLOOKUP($F303,BY_IND_Demand_Drivers!$B$5:$J$100,9,FALSE)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 t="shared" si="23"/>
        <v>40.765181633396502</v>
      </c>
      <c r="H304" s="16">
        <f t="shared" si="24"/>
        <v>0</v>
      </c>
      <c r="I304" s="16">
        <f t="shared" si="25"/>
        <v>0</v>
      </c>
      <c r="K304" s="16">
        <f>VLOOKUP($D304,'Growth rate'!$B$3:$S$93,8,FALSE)*VLOOKUP($F304,BY_IND_Demand_Drivers!$B$5:$J$100,7,FALSE)</f>
        <v>67.941969388994167</v>
      </c>
      <c r="L304" s="16">
        <f>VLOOKUP($D304,'Growth rate'!$B$3:$S$93,8,FALSE)*VLOOKUP($F304,BY_IND_Demand_Drivers!$B$5:$J$100,8,FALSE)</f>
        <v>0</v>
      </c>
      <c r="M304" s="16">
        <f>VLOOKUP($D304,'Growth rate'!$B$3:$S$93,8,FALSE)*VLOOKUP($F304,BY_IND_Demand_Drivers!$B$5:$J$100,9,FALSE)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 t="shared" si="23"/>
        <v>41.417424539530842</v>
      </c>
      <c r="H305" s="16">
        <f t="shared" si="24"/>
        <v>0</v>
      </c>
      <c r="I305" s="16">
        <f t="shared" si="25"/>
        <v>0</v>
      </c>
      <c r="K305" s="16">
        <f>VLOOKUP($D305,'Growth rate'!$B$3:$S$93,8,FALSE)*VLOOKUP($F305,BY_IND_Demand_Drivers!$B$5:$J$100,7,FALSE)</f>
        <v>69.029040899218074</v>
      </c>
      <c r="L305" s="16">
        <f>VLOOKUP($D305,'Growth rate'!$B$3:$S$93,8,FALSE)*VLOOKUP($F305,BY_IND_Demand_Drivers!$B$5:$J$100,8,FALSE)</f>
        <v>0</v>
      </c>
      <c r="M305" s="16">
        <f>VLOOKUP($D305,'Growth rate'!$B$3:$S$93,8,FALSE)*VLOOKUP($F305,BY_IND_Demand_Drivers!$B$5:$J$100,9,FALSE)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 t="shared" si="23"/>
        <v>42.080103332163326</v>
      </c>
      <c r="H306" s="16">
        <f t="shared" si="24"/>
        <v>0</v>
      </c>
      <c r="I306" s="16">
        <f t="shared" si="25"/>
        <v>0</v>
      </c>
      <c r="K306" s="16">
        <f>VLOOKUP($D306,'Growth rate'!$B$3:$S$93,8,FALSE)*VLOOKUP($F306,BY_IND_Demand_Drivers!$B$5:$J$100,7,FALSE)</f>
        <v>70.133505553605545</v>
      </c>
      <c r="L306" s="16">
        <f>VLOOKUP($D306,'Growth rate'!$B$3:$S$93,8,FALSE)*VLOOKUP($F306,BY_IND_Demand_Drivers!$B$5:$J$100,8,FALSE)</f>
        <v>0</v>
      </c>
      <c r="M306" s="16">
        <f>VLOOKUP($D306,'Growth rate'!$B$3:$S$93,8,FALSE)*VLOOKUP($F306,BY_IND_Demand_Drivers!$B$5:$J$100,9,FALSE)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 t="shared" si="23"/>
        <v>42.753384985477943</v>
      </c>
      <c r="H307" s="16">
        <f t="shared" si="24"/>
        <v>0</v>
      </c>
      <c r="I307" s="16">
        <f t="shared" si="25"/>
        <v>0</v>
      </c>
      <c r="K307" s="16">
        <f>VLOOKUP($D307,'Growth rate'!$B$3:$S$93,8,FALSE)*VLOOKUP($F307,BY_IND_Demand_Drivers!$B$5:$J$100,7,FALSE)</f>
        <v>71.255641642463246</v>
      </c>
      <c r="L307" s="16">
        <f>VLOOKUP($D307,'Growth rate'!$B$3:$S$93,8,FALSE)*VLOOKUP($F307,BY_IND_Demand_Drivers!$B$5:$J$100,8,FALSE)</f>
        <v>0</v>
      </c>
      <c r="M307" s="16">
        <f>VLOOKUP($D307,'Growth rate'!$B$3:$S$93,8,FALSE)*VLOOKUP($F307,BY_IND_Demand_Drivers!$B$5:$J$100,9,FALSE)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 t="shared" si="23"/>
        <v>43.437439145245584</v>
      </c>
      <c r="H308" s="16">
        <f t="shared" si="24"/>
        <v>0</v>
      </c>
      <c r="I308" s="16">
        <f t="shared" si="25"/>
        <v>0</v>
      </c>
      <c r="K308" s="16">
        <f>VLOOKUP($D308,'Growth rate'!$B$3:$S$93,8,FALSE)*VLOOKUP($F308,BY_IND_Demand_Drivers!$B$5:$J$100,7,FALSE)</f>
        <v>72.395731908742647</v>
      </c>
      <c r="L308" s="16">
        <f>VLOOKUP($D308,'Growth rate'!$B$3:$S$93,8,FALSE)*VLOOKUP($F308,BY_IND_Demand_Drivers!$B$5:$J$100,8,FALSE)</f>
        <v>0</v>
      </c>
      <c r="M308" s="16">
        <f>VLOOKUP($D308,'Growth rate'!$B$3:$S$93,8,FALSE)*VLOOKUP($F308,BY_IND_Demand_Drivers!$B$5:$J$100,9,FALSE)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 t="shared" si="23"/>
        <v>44.132438171569525</v>
      </c>
      <c r="H309" s="16">
        <f t="shared" si="24"/>
        <v>0</v>
      </c>
      <c r="I309" s="16">
        <f t="shared" si="25"/>
        <v>0</v>
      </c>
      <c r="K309" s="16">
        <f>VLOOKUP($D309,'Growth rate'!$B$3:$S$93,8,FALSE)*VLOOKUP($F309,BY_IND_Demand_Drivers!$B$5:$J$100,7,FALSE)</f>
        <v>73.554063619282545</v>
      </c>
      <c r="L309" s="16">
        <f>VLOOKUP($D309,'Growth rate'!$B$3:$S$93,8,FALSE)*VLOOKUP($F309,BY_IND_Demand_Drivers!$B$5:$J$100,8,FALSE)</f>
        <v>0</v>
      </c>
      <c r="M309" s="16">
        <f>VLOOKUP($D309,'Growth rate'!$B$3:$S$93,8,FALSE)*VLOOKUP($F309,BY_IND_Demand_Drivers!$B$5:$J$100,9,FALSE)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 t="shared" si="23"/>
        <v>44.838557182314652</v>
      </c>
      <c r="H310" s="16">
        <f t="shared" si="24"/>
        <v>0</v>
      </c>
      <c r="I310" s="16">
        <f t="shared" si="25"/>
        <v>0</v>
      </c>
      <c r="K310" s="16">
        <f>VLOOKUP($D310,'Growth rate'!$B$3:$S$93,8,FALSE)*VLOOKUP($F310,BY_IND_Demand_Drivers!$B$5:$J$100,7,FALSE)</f>
        <v>74.730928637191084</v>
      </c>
      <c r="L310" s="16">
        <f>VLOOKUP($D310,'Growth rate'!$B$3:$S$93,8,FALSE)*VLOOKUP($F310,BY_IND_Demand_Drivers!$B$5:$J$100,8,FALSE)</f>
        <v>0</v>
      </c>
      <c r="M310" s="16">
        <f>VLOOKUP($D310,'Growth rate'!$B$3:$S$93,8,FALSE)*VLOOKUP($F310,BY_IND_Demand_Drivers!$B$5:$J$100,9,FALSE)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 t="shared" si="23"/>
        <v>45.555974097231676</v>
      </c>
      <c r="H311" s="16">
        <f t="shared" si="24"/>
        <v>0</v>
      </c>
      <c r="I311" s="16">
        <f t="shared" si="25"/>
        <v>0</v>
      </c>
      <c r="K311" s="16">
        <f>VLOOKUP($D311,'Growth rate'!$B$3:$S$93,8,FALSE)*VLOOKUP($F311,BY_IND_Demand_Drivers!$B$5:$J$100,7,FALSE)</f>
        <v>75.926623495386124</v>
      </c>
      <c r="L311" s="16">
        <f>VLOOKUP($D311,'Growth rate'!$B$3:$S$93,8,FALSE)*VLOOKUP($F311,BY_IND_Demand_Drivers!$B$5:$J$100,8,FALSE)</f>
        <v>0</v>
      </c>
      <c r="M311" s="16">
        <f>VLOOKUP($D311,'Growth rate'!$B$3:$S$93,8,FALSE)*VLOOKUP($F311,BY_IND_Demand_Drivers!$B$5:$J$100,9,FALSE)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 t="shared" si="23"/>
        <v>46.284869682787388</v>
      </c>
      <c r="H312" s="16">
        <f t="shared" si="24"/>
        <v>0</v>
      </c>
      <c r="I312" s="16">
        <f t="shared" si="25"/>
        <v>0</v>
      </c>
      <c r="K312" s="16">
        <f>VLOOKUP($D312,'Growth rate'!$B$3:$S$93,8,FALSE)*VLOOKUP($F312,BY_IND_Demand_Drivers!$B$5:$J$100,7,FALSE)</f>
        <v>77.141449471312313</v>
      </c>
      <c r="L312" s="16">
        <f>VLOOKUP($D312,'Growth rate'!$B$3:$S$93,8,FALSE)*VLOOKUP($F312,BY_IND_Demand_Drivers!$B$5:$J$100,8,FALSE)</f>
        <v>0</v>
      </c>
      <c r="M312" s="16">
        <f>VLOOKUP($D312,'Growth rate'!$B$3:$S$93,8,FALSE)*VLOOKUP($F312,BY_IND_Demand_Drivers!$B$5:$J$100,9,FALSE)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 t="shared" si="23"/>
        <v>47.025427597711989</v>
      </c>
      <c r="H313" s="16">
        <f t="shared" si="24"/>
        <v>0</v>
      </c>
      <c r="I313" s="16">
        <f t="shared" si="25"/>
        <v>0</v>
      </c>
      <c r="K313" s="16">
        <f>VLOOKUP($D313,'Growth rate'!$B$3:$S$93,8,FALSE)*VLOOKUP($F313,BY_IND_Demand_Drivers!$B$5:$J$100,7,FALSE)</f>
        <v>78.375712662853317</v>
      </c>
      <c r="L313" s="16">
        <f>VLOOKUP($D313,'Growth rate'!$B$3:$S$93,8,FALSE)*VLOOKUP($F313,BY_IND_Demand_Drivers!$B$5:$J$100,8,FALSE)</f>
        <v>0</v>
      </c>
      <c r="M313" s="16">
        <f>VLOOKUP($D313,'Growth rate'!$B$3:$S$93,8,FALSE)*VLOOKUP($F313,BY_IND_Demand_Drivers!$B$5:$J$100,9,FALSE)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 t="shared" si="23"/>
        <v>47.777834439275374</v>
      </c>
      <c r="H314" s="16">
        <f t="shared" si="24"/>
        <v>0</v>
      </c>
      <c r="I314" s="16">
        <f t="shared" si="25"/>
        <v>0</v>
      </c>
      <c r="K314" s="16">
        <f>VLOOKUP($D314,'Growth rate'!$B$3:$S$93,8,FALSE)*VLOOKUP($F314,BY_IND_Demand_Drivers!$B$5:$J$100,7,FALSE)</f>
        <v>79.629724065458959</v>
      </c>
      <c r="L314" s="16">
        <f>VLOOKUP($D314,'Growth rate'!$B$3:$S$93,8,FALSE)*VLOOKUP($F314,BY_IND_Demand_Drivers!$B$5:$J$100,8,FALSE)</f>
        <v>0</v>
      </c>
      <c r="M314" s="16">
        <f>VLOOKUP($D314,'Growth rate'!$B$3:$S$93,8,FALSE)*VLOOKUP($F314,BY_IND_Demand_Drivers!$B$5:$J$100,9,FALSE)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 t="shared" si="23"/>
        <v>48.542279790303787</v>
      </c>
      <c r="H315" s="16">
        <f t="shared" si="24"/>
        <v>0</v>
      </c>
      <c r="I315" s="16">
        <f t="shared" si="25"/>
        <v>0</v>
      </c>
      <c r="K315" s="16">
        <f>VLOOKUP($D315,'Growth rate'!$B$3:$S$93,8,FALSE)*VLOOKUP($F315,BY_IND_Demand_Drivers!$B$5:$J$100,7,FALSE)</f>
        <v>80.903799650506315</v>
      </c>
      <c r="L315" s="16">
        <f>VLOOKUP($D315,'Growth rate'!$B$3:$S$93,8,FALSE)*VLOOKUP($F315,BY_IND_Demand_Drivers!$B$5:$J$100,8,FALSE)</f>
        <v>0</v>
      </c>
      <c r="M315" s="16">
        <f>VLOOKUP($D315,'Growth rate'!$B$3:$S$93,8,FALSE)*VLOOKUP($F315,BY_IND_Demand_Drivers!$B$5:$J$100,9,FALSE)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 t="shared" si="23"/>
        <v>49.318956266948646</v>
      </c>
      <c r="H316" s="16">
        <f t="shared" si="24"/>
        <v>0</v>
      </c>
      <c r="I316" s="16">
        <f t="shared" si="25"/>
        <v>0</v>
      </c>
      <c r="K316" s="16">
        <f>VLOOKUP($D316,'Growth rate'!$B$3:$S$93,8,FALSE)*VLOOKUP($F316,BY_IND_Demand_Drivers!$B$5:$J$100,7,FALSE)</f>
        <v>82.198260444914411</v>
      </c>
      <c r="L316" s="16">
        <f>VLOOKUP($D316,'Growth rate'!$B$3:$S$93,8,FALSE)*VLOOKUP($F316,BY_IND_Demand_Drivers!$B$5:$J$100,8,FALSE)</f>
        <v>0</v>
      </c>
      <c r="M316" s="16">
        <f>VLOOKUP($D316,'Growth rate'!$B$3:$S$93,8,FALSE)*VLOOKUP($F316,BY_IND_Demand_Drivers!$B$5:$J$100,9,FALSE)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 t="shared" si="23"/>
        <v>50.108059567219833</v>
      </c>
      <c r="H317" s="16">
        <f t="shared" si="24"/>
        <v>0</v>
      </c>
      <c r="I317" s="16">
        <f t="shared" si="25"/>
        <v>0</v>
      </c>
      <c r="K317" s="16">
        <f>VLOOKUP($D317,'Growth rate'!$B$3:$S$93,8,FALSE)*VLOOKUP($F317,BY_IND_Demand_Drivers!$B$5:$J$100,7,FALSE)</f>
        <v>83.513432612033057</v>
      </c>
      <c r="L317" s="16">
        <f>VLOOKUP($D317,'Growth rate'!$B$3:$S$93,8,FALSE)*VLOOKUP($F317,BY_IND_Demand_Drivers!$B$5:$J$100,8,FALSE)</f>
        <v>0</v>
      </c>
      <c r="M317" s="16">
        <f>VLOOKUP($D317,'Growth rate'!$B$3:$S$93,8,FALSE)*VLOOKUP($F317,BY_IND_Demand_Drivers!$B$5:$J$100,9,FALSE)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 t="shared" si="23"/>
        <v>50.909788520295344</v>
      </c>
      <c r="H318" s="16">
        <f t="shared" si="24"/>
        <v>0</v>
      </c>
      <c r="I318" s="16">
        <f t="shared" si="25"/>
        <v>0</v>
      </c>
      <c r="K318" s="16">
        <f>VLOOKUP($D318,'Growth rate'!$B$3:$S$93,8,FALSE)*VLOOKUP($F318,BY_IND_Demand_Drivers!$B$5:$J$100,7,FALSE)</f>
        <v>84.849647533825575</v>
      </c>
      <c r="L318" s="16">
        <f>VLOOKUP($D318,'Growth rate'!$B$3:$S$93,8,FALSE)*VLOOKUP($F318,BY_IND_Demand_Drivers!$B$5:$J$100,8,FALSE)</f>
        <v>0</v>
      </c>
      <c r="M318" s="16">
        <f>VLOOKUP($D318,'Growth rate'!$B$3:$S$93,8,FALSE)*VLOOKUP($F318,BY_IND_Demand_Drivers!$B$5:$J$100,9,FALSE)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 t="shared" si="23"/>
        <v>51.724345136620073</v>
      </c>
      <c r="H319" s="16">
        <f t="shared" si="24"/>
        <v>0</v>
      </c>
      <c r="I319" s="16">
        <f t="shared" si="25"/>
        <v>0</v>
      </c>
      <c r="K319" s="16">
        <f>VLOOKUP($D319,'Growth rate'!$B$3:$S$93,8,FALSE)*VLOOKUP($F319,BY_IND_Demand_Drivers!$B$5:$J$100,7,FALSE)</f>
        <v>86.207241894366788</v>
      </c>
      <c r="L319" s="16">
        <f>VLOOKUP($D319,'Growth rate'!$B$3:$S$93,8,FALSE)*VLOOKUP($F319,BY_IND_Demand_Drivers!$B$5:$J$100,8,FALSE)</f>
        <v>0</v>
      </c>
      <c r="M319" s="16">
        <f>VLOOKUP($D319,'Growth rate'!$B$3:$S$93,8,FALSE)*VLOOKUP($F319,BY_IND_Demand_Drivers!$B$5:$J$100,9,FALSE)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 t="shared" si="23"/>
        <v>52.551934658805997</v>
      </c>
      <c r="H320" s="16">
        <f t="shared" si="24"/>
        <v>0</v>
      </c>
      <c r="I320" s="16">
        <f t="shared" si="25"/>
        <v>0</v>
      </c>
      <c r="K320" s="16">
        <f>VLOOKUP($D320,'Growth rate'!$B$3:$S$93,8,FALSE)*VLOOKUP($F320,BY_IND_Demand_Drivers!$B$5:$J$100,7,FALSE)</f>
        <v>87.58655776467667</v>
      </c>
      <c r="L320" s="16">
        <f>VLOOKUP($D320,'Growth rate'!$B$3:$S$93,8,FALSE)*VLOOKUP($F320,BY_IND_Demand_Drivers!$B$5:$J$100,8,FALSE)</f>
        <v>0</v>
      </c>
      <c r="M320" s="16">
        <f>VLOOKUP($D320,'Growth rate'!$B$3:$S$93,8,FALSE)*VLOOKUP($F320,BY_IND_Demand_Drivers!$B$5:$J$100,9,FALSE)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 t="shared" si="23"/>
        <v>53.392765613346903</v>
      </c>
      <c r="H321" s="16">
        <f t="shared" si="24"/>
        <v>0</v>
      </c>
      <c r="I321" s="16">
        <f t="shared" si="25"/>
        <v>0</v>
      </c>
      <c r="K321" s="16">
        <f>VLOOKUP($D321,'Growth rate'!$B$3:$S$93,8,FALSE)*VLOOKUP($F321,BY_IND_Demand_Drivers!$B$5:$J$100,7,FALSE)</f>
        <v>88.987942688911502</v>
      </c>
      <c r="L321" s="16">
        <f>VLOOKUP($D321,'Growth rate'!$B$3:$S$93,8,FALSE)*VLOOKUP($F321,BY_IND_Demand_Drivers!$B$5:$J$100,8,FALSE)</f>
        <v>0</v>
      </c>
      <c r="M321" s="16">
        <f>VLOOKUP($D321,'Growth rate'!$B$3:$S$93,8,FALSE)*VLOOKUP($F321,BY_IND_Demand_Drivers!$B$5:$J$100,9,FALSE)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 t="shared" si="23"/>
        <v>54.247049863160449</v>
      </c>
      <c r="H322" s="16">
        <f t="shared" si="24"/>
        <v>0</v>
      </c>
      <c r="I322" s="16">
        <f t="shared" si="25"/>
        <v>0</v>
      </c>
      <c r="K322" s="16">
        <f>VLOOKUP($D322,'Growth rate'!$B$3:$S$93,8,FALSE)*VLOOKUP($F322,BY_IND_Demand_Drivers!$B$5:$J$100,7,FALSE)</f>
        <v>90.411749771934083</v>
      </c>
      <c r="L322" s="16">
        <f>VLOOKUP($D322,'Growth rate'!$B$3:$S$93,8,FALSE)*VLOOKUP($F322,BY_IND_Demand_Drivers!$B$5:$J$100,8,FALSE)</f>
        <v>0</v>
      </c>
      <c r="M322" s="16">
        <f>VLOOKUP($D322,'Growth rate'!$B$3:$S$93,8,FALSE)*VLOOKUP($F322,BY_IND_Demand_Drivers!$B$5:$J$100,9,FALSE)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 t="shared" si="23"/>
        <v>55.115002660971015</v>
      </c>
      <c r="H323" s="16">
        <f t="shared" si="24"/>
        <v>0</v>
      </c>
      <c r="I323" s="16">
        <f t="shared" si="25"/>
        <v>0</v>
      </c>
      <c r="K323" s="16">
        <f>VLOOKUP($D323,'Growth rate'!$B$3:$S$93,8,FALSE)*VLOOKUP($F323,BY_IND_Demand_Drivers!$B$5:$J$100,7,FALSE)</f>
        <v>91.858337768285026</v>
      </c>
      <c r="L323" s="16">
        <f>VLOOKUP($D323,'Growth rate'!$B$3:$S$93,8,FALSE)*VLOOKUP($F323,BY_IND_Demand_Drivers!$B$5:$J$100,8,FALSE)</f>
        <v>0</v>
      </c>
      <c r="M323" s="16">
        <f>VLOOKUP($D323,'Growth rate'!$B$3:$S$93,8,FALSE)*VLOOKUP($F323,BY_IND_Demand_Drivers!$B$5:$J$100,9,FALSE)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 t="shared" si="23"/>
        <v>55.996842703546562</v>
      </c>
      <c r="H324" s="16">
        <f t="shared" si="24"/>
        <v>0</v>
      </c>
      <c r="I324" s="16">
        <f t="shared" si="25"/>
        <v>0</v>
      </c>
      <c r="K324" s="16">
        <f>VLOOKUP($D324,'Growth rate'!$B$3:$S$93,8,FALSE)*VLOOKUP($F324,BY_IND_Demand_Drivers!$B$5:$J$100,7,FALSE)</f>
        <v>93.328071172577609</v>
      </c>
      <c r="L324" s="16">
        <f>VLOOKUP($D324,'Growth rate'!$B$3:$S$93,8,FALSE)*VLOOKUP($F324,BY_IND_Demand_Drivers!$B$5:$J$100,8,FALSE)</f>
        <v>0</v>
      </c>
      <c r="M324" s="16">
        <f>VLOOKUP($D324,'Growth rate'!$B$3:$S$93,8,FALSE)*VLOOKUP($F324,BY_IND_Demand_Drivers!$B$5:$J$100,9,FALSE)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 t="shared" ref="G325:G388" si="28">K325*$N325</f>
        <v>56.892792186803312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rate'!$B$3:$S$93,8,FALSE)*VLOOKUP($F325,BY_IND_Demand_Drivers!$B$5:$J$100,7,FALSE)</f>
        <v>94.821320311338852</v>
      </c>
      <c r="L325" s="16">
        <f>VLOOKUP($D325,'Growth rate'!$B$3:$S$93,8,FALSE)*VLOOKUP($F325,BY_IND_Demand_Drivers!$B$5:$J$100,8,FALSE)</f>
        <v>0</v>
      </c>
      <c r="M325" s="16">
        <f>VLOOKUP($D325,'Growth rate'!$B$3:$S$93,8,FALSE)*VLOOKUP($F325,BY_IND_Demand_Drivers!$B$5:$J$100,9,FALSE)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 t="shared" si="28"/>
        <v>57.80307686179215</v>
      </c>
      <c r="H326" s="16">
        <f t="shared" si="29"/>
        <v>0</v>
      </c>
      <c r="I326" s="16">
        <f t="shared" si="30"/>
        <v>0</v>
      </c>
      <c r="K326" s="16">
        <f>VLOOKUP($D326,'Growth rate'!$B$3:$S$93,8,FALSE)*VLOOKUP($F326,BY_IND_Demand_Drivers!$B$5:$J$100,7,FALSE)</f>
        <v>96.338461436320259</v>
      </c>
      <c r="L326" s="16">
        <f>VLOOKUP($D326,'Growth rate'!$B$3:$S$93,8,FALSE)*VLOOKUP($F326,BY_IND_Demand_Drivers!$B$5:$J$100,8,FALSE)</f>
        <v>0</v>
      </c>
      <c r="M326" s="16">
        <f>VLOOKUP($D326,'Growth rate'!$B$3:$S$93,8,FALSE)*VLOOKUP($F326,BY_IND_Demand_Drivers!$B$5:$J$100,9,FALSE)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 t="shared" si="28"/>
        <v>58.727926091580841</v>
      </c>
      <c r="H327" s="16">
        <f t="shared" si="29"/>
        <v>0</v>
      </c>
      <c r="I327" s="16">
        <f t="shared" si="30"/>
        <v>0</v>
      </c>
      <c r="K327" s="16">
        <f>VLOOKUP($D327,'Growth rate'!$B$3:$S$93,8,FALSE)*VLOOKUP($F327,BY_IND_Demand_Drivers!$B$5:$J$100,7,FALSE)</f>
        <v>97.879876819301401</v>
      </c>
      <c r="L327" s="16">
        <f>VLOOKUP($D327,'Growth rate'!$B$3:$S$93,8,FALSE)*VLOOKUP($F327,BY_IND_Demand_Drivers!$B$5:$J$100,8,FALSE)</f>
        <v>0</v>
      </c>
      <c r="M327" s="16">
        <f>VLOOKUP($D327,'Growth rate'!$B$3:$S$93,8,FALSE)*VLOOKUP($F327,BY_IND_Demand_Drivers!$B$5:$J$100,9,FALSE)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 t="shared" si="28"/>
        <v>59.667572909046129</v>
      </c>
      <c r="H328" s="16">
        <f t="shared" si="29"/>
        <v>0</v>
      </c>
      <c r="I328" s="16">
        <f t="shared" si="30"/>
        <v>0</v>
      </c>
      <c r="K328" s="16">
        <f>VLOOKUP($D328,'Growth rate'!$B$3:$S$93,8,FALSE)*VLOOKUP($F328,BY_IND_Demand_Drivers!$B$5:$J$100,7,FALSE)</f>
        <v>99.445954848410224</v>
      </c>
      <c r="L328" s="16">
        <f>VLOOKUP($D328,'Growth rate'!$B$3:$S$93,8,FALSE)*VLOOKUP($F328,BY_IND_Demand_Drivers!$B$5:$J$100,8,FALSE)</f>
        <v>0</v>
      </c>
      <c r="M328" s="16">
        <f>VLOOKUP($D328,'Growth rate'!$B$3:$S$93,8,FALSE)*VLOOKUP($F328,BY_IND_Demand_Drivers!$B$5:$J$100,9,FALSE)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 t="shared" si="28"/>
        <v>60.622254075590853</v>
      </c>
      <c r="H329" s="16">
        <f t="shared" si="29"/>
        <v>0</v>
      </c>
      <c r="I329" s="16">
        <f t="shared" si="30"/>
        <v>0</v>
      </c>
      <c r="K329" s="16">
        <f>VLOOKUP($D329,'Growth rate'!$B$3:$S$93,8,FALSE)*VLOOKUP($F329,BY_IND_Demand_Drivers!$B$5:$J$100,7,FALSE)</f>
        <v>101.03709012598476</v>
      </c>
      <c r="L329" s="16">
        <f>VLOOKUP($D329,'Growth rate'!$B$3:$S$93,8,FALSE)*VLOOKUP($F329,BY_IND_Demand_Drivers!$B$5:$J$100,8,FALSE)</f>
        <v>0</v>
      </c>
      <c r="M329" s="16">
        <f>VLOOKUP($D329,'Growth rate'!$B$3:$S$93,8,FALSE)*VLOOKUP($F329,BY_IND_Demand_Drivers!$B$5:$J$100,9,FALSE)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 t="shared" si="28"/>
        <v>61.592210140800333</v>
      </c>
      <c r="H330" s="16">
        <f t="shared" si="29"/>
        <v>0</v>
      </c>
      <c r="I330" s="16">
        <f t="shared" si="30"/>
        <v>0</v>
      </c>
      <c r="K330" s="16">
        <f>VLOOKUP($D330,'Growth rate'!$B$3:$S$93,8,FALSE)*VLOOKUP($F330,BY_IND_Demand_Drivers!$B$5:$J$100,7,FALSE)</f>
        <v>102.65368356800056</v>
      </c>
      <c r="L330" s="16">
        <f>VLOOKUP($D330,'Growth rate'!$B$3:$S$93,8,FALSE)*VLOOKUP($F330,BY_IND_Demand_Drivers!$B$5:$J$100,8,FALSE)</f>
        <v>0</v>
      </c>
      <c r="M330" s="16">
        <f>VLOOKUP($D330,'Growth rate'!$B$3:$S$93,8,FALSE)*VLOOKUP($F330,BY_IND_Demand_Drivers!$B$5:$J$100,9,FALSE)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 t="shared" si="28"/>
        <v>62.577685503053139</v>
      </c>
      <c r="H331" s="16">
        <f t="shared" si="29"/>
        <v>0</v>
      </c>
      <c r="I331" s="16">
        <f t="shared" si="30"/>
        <v>0</v>
      </c>
      <c r="K331" s="16">
        <f>VLOOKUP($D331,'Growth rate'!$B$3:$S$93,8,FALSE)*VLOOKUP($F331,BY_IND_Demand_Drivers!$B$5:$J$100,7,FALSE)</f>
        <v>104.29614250508857</v>
      </c>
      <c r="L331" s="16">
        <f>VLOOKUP($D331,'Growth rate'!$B$3:$S$93,8,FALSE)*VLOOKUP($F331,BY_IND_Demand_Drivers!$B$5:$J$100,8,FALSE)</f>
        <v>0</v>
      </c>
      <c r="M331" s="16">
        <f>VLOOKUP($D331,'Growth rate'!$B$3:$S$93,8,FALSE)*VLOOKUP($F331,BY_IND_Demand_Drivers!$B$5:$J$100,9,FALSE)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 t="shared" si="28"/>
        <v>42.992216982178199</v>
      </c>
      <c r="H332" s="16">
        <f t="shared" si="29"/>
        <v>0</v>
      </c>
      <c r="I332" s="16">
        <f t="shared" si="30"/>
        <v>0</v>
      </c>
      <c r="K332" s="16">
        <f>VLOOKUP($D332,'Growth rate'!$B$3:$S$93,8,FALSE)*VLOOKUP($F332,BY_IND_Demand_Drivers!$B$5:$J$100,7,FALSE)</f>
        <v>42.992216982178199</v>
      </c>
      <c r="L332" s="16">
        <f>VLOOKUP($D332,'Growth rate'!$B$3:$S$93,8,FALSE)*VLOOKUP($F332,BY_IND_Demand_Drivers!$B$5:$J$100,8,FALSE)</f>
        <v>0</v>
      </c>
      <c r="M332" s="16">
        <f>VLOOKUP($D332,'Growth rate'!$B$3:$S$93,8,FALSE)*VLOOKUP($F332,BY_IND_Demand_Drivers!$B$5:$J$100,9,FALSE)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 t="shared" si="28"/>
        <v>44.993768385747849</v>
      </c>
      <c r="H333" s="16">
        <f t="shared" si="29"/>
        <v>0</v>
      </c>
      <c r="I333" s="16">
        <f t="shared" si="30"/>
        <v>0</v>
      </c>
      <c r="K333" s="16">
        <f>VLOOKUP($D333,'Growth rate'!$B$3:$S$93,8,FALSE)*VLOOKUP($F333,BY_IND_Demand_Drivers!$B$5:$J$100,7,FALSE)</f>
        <v>44.993768385747849</v>
      </c>
      <c r="L333" s="16">
        <f>VLOOKUP($D333,'Growth rate'!$B$3:$S$93,8,FALSE)*VLOOKUP($F333,BY_IND_Demand_Drivers!$B$5:$J$100,8,FALSE)</f>
        <v>0</v>
      </c>
      <c r="M333" s="16">
        <f>VLOOKUP($D333,'Growth rate'!$B$3:$S$93,8,FALSE)*VLOOKUP($F333,BY_IND_Demand_Drivers!$B$5:$J$100,9,FALSE)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 t="shared" si="28"/>
        <v>46.995319789317492</v>
      </c>
      <c r="H334" s="16">
        <f t="shared" si="29"/>
        <v>0</v>
      </c>
      <c r="I334" s="16">
        <f t="shared" si="30"/>
        <v>0</v>
      </c>
      <c r="K334" s="16">
        <f>VLOOKUP($D334,'Growth rate'!$B$3:$S$93,8,FALSE)*VLOOKUP($F334,BY_IND_Demand_Drivers!$B$5:$J$100,7,FALSE)</f>
        <v>46.995319789317492</v>
      </c>
      <c r="L334" s="16">
        <f>VLOOKUP($D334,'Growth rate'!$B$3:$S$93,8,FALSE)*VLOOKUP($F334,BY_IND_Demand_Drivers!$B$5:$J$100,8,FALSE)</f>
        <v>0</v>
      </c>
      <c r="M334" s="16">
        <f>VLOOKUP($D334,'Growth rate'!$B$3:$S$93,8,FALSE)*VLOOKUP($F334,BY_IND_Demand_Drivers!$B$5:$J$100,9,FALSE)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 t="shared" si="28"/>
        <v>48.996871192887141</v>
      </c>
      <c r="H335" s="16">
        <f t="shared" si="29"/>
        <v>0</v>
      </c>
      <c r="I335" s="16">
        <f t="shared" si="30"/>
        <v>0</v>
      </c>
      <c r="K335" s="16">
        <f>VLOOKUP($D335,'Growth rate'!$B$3:$S$93,8,FALSE)*VLOOKUP($F335,BY_IND_Demand_Drivers!$B$5:$J$100,7,FALSE)</f>
        <v>48.996871192887141</v>
      </c>
      <c r="L335" s="16">
        <f>VLOOKUP($D335,'Growth rate'!$B$3:$S$93,8,FALSE)*VLOOKUP($F335,BY_IND_Demand_Drivers!$B$5:$J$100,8,FALSE)</f>
        <v>0</v>
      </c>
      <c r="M335" s="16">
        <f>VLOOKUP($D335,'Growth rate'!$B$3:$S$93,8,FALSE)*VLOOKUP($F335,BY_IND_Demand_Drivers!$B$5:$J$100,9,FALSE)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 t="shared" si="28"/>
        <v>50.998422596456784</v>
      </c>
      <c r="H336" s="16">
        <f t="shared" si="29"/>
        <v>0</v>
      </c>
      <c r="I336" s="16">
        <f t="shared" si="30"/>
        <v>0</v>
      </c>
      <c r="K336" s="16">
        <f>VLOOKUP($D336,'Growth rate'!$B$3:$S$93,8,FALSE)*VLOOKUP($F336,BY_IND_Demand_Drivers!$B$5:$J$100,7,FALSE)</f>
        <v>50.998422596456784</v>
      </c>
      <c r="L336" s="16">
        <f>VLOOKUP($D336,'Growth rate'!$B$3:$S$93,8,FALSE)*VLOOKUP($F336,BY_IND_Demand_Drivers!$B$5:$J$100,8,FALSE)</f>
        <v>0</v>
      </c>
      <c r="M336" s="16">
        <f>VLOOKUP($D336,'Growth rate'!$B$3:$S$93,8,FALSE)*VLOOKUP($F336,BY_IND_Demand_Drivers!$B$5:$J$100,9,FALSE)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 t="shared" si="28"/>
        <v>52.999974000026434</v>
      </c>
      <c r="H337" s="16">
        <f t="shared" si="29"/>
        <v>0</v>
      </c>
      <c r="I337" s="16">
        <f t="shared" si="30"/>
        <v>0</v>
      </c>
      <c r="K337" s="16">
        <f>VLOOKUP($D337,'Growth rate'!$B$3:$S$93,8,FALSE)*VLOOKUP($F337,BY_IND_Demand_Drivers!$B$5:$J$100,7,FALSE)</f>
        <v>52.999974000026434</v>
      </c>
      <c r="L337" s="16">
        <f>VLOOKUP($D337,'Growth rate'!$B$3:$S$93,8,FALSE)*VLOOKUP($F337,BY_IND_Demand_Drivers!$B$5:$J$100,8,FALSE)</f>
        <v>0</v>
      </c>
      <c r="M337" s="16">
        <f>VLOOKUP($D337,'Growth rate'!$B$3:$S$93,8,FALSE)*VLOOKUP($F337,BY_IND_Demand_Drivers!$B$5:$J$100,9,FALSE)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 t="shared" si="28"/>
        <v>49.501372863236469</v>
      </c>
      <c r="H338" s="16">
        <f t="shared" si="29"/>
        <v>0</v>
      </c>
      <c r="I338" s="16">
        <f t="shared" si="30"/>
        <v>0</v>
      </c>
      <c r="K338" s="16">
        <f>VLOOKUP($D338,'Growth rate'!$B$3:$S$93,8,FALSE)*VLOOKUP($F338,BY_IND_Demand_Drivers!$B$5:$J$100,7,FALSE)</f>
        <v>55.001525403596077</v>
      </c>
      <c r="L338" s="16">
        <f>VLOOKUP($D338,'Growth rate'!$B$3:$S$93,8,FALSE)*VLOOKUP($F338,BY_IND_Demand_Drivers!$B$5:$J$100,8,FALSE)</f>
        <v>0</v>
      </c>
      <c r="M338" s="16">
        <f>VLOOKUP($D338,'Growth rate'!$B$3:$S$93,8,FALSE)*VLOOKUP($F338,BY_IND_Demand_Drivers!$B$5:$J$100,9,FALSE)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 t="shared" si="28"/>
        <v>50.732738358377496</v>
      </c>
      <c r="H339" s="16">
        <f t="shared" si="29"/>
        <v>0</v>
      </c>
      <c r="I339" s="16">
        <f t="shared" si="30"/>
        <v>0</v>
      </c>
      <c r="K339" s="16">
        <f>VLOOKUP($D339,'Growth rate'!$B$3:$S$93,8,FALSE)*VLOOKUP($F339,BY_IND_Demand_Drivers!$B$5:$J$100,7,FALSE)</f>
        <v>57.003076807165726</v>
      </c>
      <c r="L339" s="16">
        <f>VLOOKUP($D339,'Growth rate'!$B$3:$S$93,8,FALSE)*VLOOKUP($F339,BY_IND_Demand_Drivers!$B$5:$J$100,8,FALSE)</f>
        <v>0</v>
      </c>
      <c r="M339" s="16">
        <f>VLOOKUP($D339,'Growth rate'!$B$3:$S$93,8,FALSE)*VLOOKUP($F339,BY_IND_Demand_Drivers!$B$5:$J$100,9,FALSE)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 t="shared" si="28"/>
        <v>51.924072825447126</v>
      </c>
      <c r="H340" s="16">
        <f t="shared" si="29"/>
        <v>0</v>
      </c>
      <c r="I340" s="16">
        <f t="shared" si="30"/>
        <v>0</v>
      </c>
      <c r="K340" s="16">
        <f>VLOOKUP($D340,'Growth rate'!$B$3:$S$93,8,FALSE)*VLOOKUP($F340,BY_IND_Demand_Drivers!$B$5:$J$100,7,FALSE)</f>
        <v>59.004628210735369</v>
      </c>
      <c r="L340" s="16">
        <f>VLOOKUP($D340,'Growth rate'!$B$3:$S$93,8,FALSE)*VLOOKUP($F340,BY_IND_Demand_Drivers!$B$5:$J$100,8,FALSE)</f>
        <v>0</v>
      </c>
      <c r="M340" s="16">
        <f>VLOOKUP($D340,'Growth rate'!$B$3:$S$93,8,FALSE)*VLOOKUP($F340,BY_IND_Demand_Drivers!$B$5:$J$100,9,FALSE)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 t="shared" si="28"/>
        <v>53.075376264445367</v>
      </c>
      <c r="H341" s="16">
        <f t="shared" si="29"/>
        <v>0</v>
      </c>
      <c r="I341" s="16">
        <f t="shared" si="30"/>
        <v>0</v>
      </c>
      <c r="K341" s="16">
        <f>VLOOKUP($D341,'Growth rate'!$B$3:$S$93,8,FALSE)*VLOOKUP($F341,BY_IND_Demand_Drivers!$B$5:$J$100,7,FALSE)</f>
        <v>61.006179614305019</v>
      </c>
      <c r="L341" s="16">
        <f>VLOOKUP($D341,'Growth rate'!$B$3:$S$93,8,FALSE)*VLOOKUP($F341,BY_IND_Demand_Drivers!$B$5:$J$100,8,FALSE)</f>
        <v>0</v>
      </c>
      <c r="M341" s="16">
        <f>VLOOKUP($D341,'Growth rate'!$B$3:$S$93,8,FALSE)*VLOOKUP($F341,BY_IND_Demand_Drivers!$B$5:$J$100,9,FALSE)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 t="shared" si="28"/>
        <v>54.186648675372211</v>
      </c>
      <c r="H342" s="16">
        <f t="shared" si="29"/>
        <v>0</v>
      </c>
      <c r="I342" s="16">
        <f t="shared" si="30"/>
        <v>0</v>
      </c>
      <c r="K342" s="16">
        <f>VLOOKUP($D342,'Growth rate'!$B$3:$S$93,8,FALSE)*VLOOKUP($F342,BY_IND_Demand_Drivers!$B$5:$J$100,7,FALSE)</f>
        <v>63.007731017874669</v>
      </c>
      <c r="L342" s="16">
        <f>VLOOKUP($D342,'Growth rate'!$B$3:$S$93,8,FALSE)*VLOOKUP($F342,BY_IND_Demand_Drivers!$B$5:$J$100,8,FALSE)</f>
        <v>0</v>
      </c>
      <c r="M342" s="16">
        <f>VLOOKUP($D342,'Growth rate'!$B$3:$S$93,8,FALSE)*VLOOKUP($F342,BY_IND_Demand_Drivers!$B$5:$J$100,9,FALSE)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 t="shared" si="28"/>
        <v>55.257890058227666</v>
      </c>
      <c r="H343" s="16">
        <f t="shared" si="29"/>
        <v>0</v>
      </c>
      <c r="I343" s="16">
        <f t="shared" si="30"/>
        <v>0</v>
      </c>
      <c r="K343" s="16">
        <f>VLOOKUP($D343,'Growth rate'!$B$3:$S$93,8,FALSE)*VLOOKUP($F343,BY_IND_Demand_Drivers!$B$5:$J$100,7,FALSE)</f>
        <v>65.009282421444311</v>
      </c>
      <c r="L343" s="16">
        <f>VLOOKUP($D343,'Growth rate'!$B$3:$S$93,8,FALSE)*VLOOKUP($F343,BY_IND_Demand_Drivers!$B$5:$J$100,8,FALSE)</f>
        <v>0</v>
      </c>
      <c r="M343" s="16">
        <f>VLOOKUP($D343,'Growth rate'!$B$3:$S$93,8,FALSE)*VLOOKUP($F343,BY_IND_Demand_Drivers!$B$5:$J$100,9,FALSE)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 t="shared" si="28"/>
        <v>56.121573328449195</v>
      </c>
      <c r="H344" s="16">
        <f t="shared" si="29"/>
        <v>0</v>
      </c>
      <c r="I344" s="16">
        <f t="shared" si="30"/>
        <v>0</v>
      </c>
      <c r="K344" s="16">
        <f>VLOOKUP($D344,'Growth rate'!$B$3:$S$93,8,FALSE)*VLOOKUP($F344,BY_IND_Demand_Drivers!$B$5:$J$100,7,FALSE)</f>
        <v>67.010833825013961</v>
      </c>
      <c r="L344" s="16">
        <f>VLOOKUP($D344,'Growth rate'!$B$3:$S$93,8,FALSE)*VLOOKUP($F344,BY_IND_Demand_Drivers!$B$5:$J$100,8,FALSE)</f>
        <v>0</v>
      </c>
      <c r="M344" s="16">
        <f>VLOOKUP($D344,'Growth rate'!$B$3:$S$93,8,FALSE)*VLOOKUP($F344,BY_IND_Demand_Drivers!$B$5:$J$100,9,FALSE)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 t="shared" si="28"/>
        <v>56.935217813581474</v>
      </c>
      <c r="H345" s="16">
        <f t="shared" si="29"/>
        <v>0</v>
      </c>
      <c r="I345" s="16">
        <f t="shared" si="30"/>
        <v>0</v>
      </c>
      <c r="K345" s="16">
        <f>VLOOKUP($D345,'Growth rate'!$B$3:$S$93,8,FALSE)*VLOOKUP($F345,BY_IND_Demand_Drivers!$B$5:$J$100,7,FALSE)</f>
        <v>69.012385228583611</v>
      </c>
      <c r="L345" s="16">
        <f>VLOOKUP($D345,'Growth rate'!$B$3:$S$93,8,FALSE)*VLOOKUP($F345,BY_IND_Demand_Drivers!$B$5:$J$100,8,FALSE)</f>
        <v>0</v>
      </c>
      <c r="M345" s="16">
        <f>VLOOKUP($D345,'Growth rate'!$B$3:$S$93,8,FALSE)*VLOOKUP($F345,BY_IND_Demand_Drivers!$B$5:$J$100,9,FALSE)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 t="shared" si="28"/>
        <v>57.698823513624525</v>
      </c>
      <c r="H346" s="16">
        <f t="shared" si="29"/>
        <v>0</v>
      </c>
      <c r="I346" s="16">
        <f t="shared" si="30"/>
        <v>0</v>
      </c>
      <c r="K346" s="16">
        <f>VLOOKUP($D346,'Growth rate'!$B$3:$S$93,8,FALSE)*VLOOKUP($F346,BY_IND_Demand_Drivers!$B$5:$J$100,7,FALSE)</f>
        <v>71.013936632153261</v>
      </c>
      <c r="L346" s="16">
        <f>VLOOKUP($D346,'Growth rate'!$B$3:$S$93,8,FALSE)*VLOOKUP($F346,BY_IND_Demand_Drivers!$B$5:$J$100,8,FALSE)</f>
        <v>0</v>
      </c>
      <c r="M346" s="16">
        <f>VLOOKUP($D346,'Growth rate'!$B$3:$S$93,8,FALSE)*VLOOKUP($F346,BY_IND_Demand_Drivers!$B$5:$J$100,9,FALSE)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 t="shared" si="28"/>
        <v>58.412390428578327</v>
      </c>
      <c r="H347" s="16">
        <f t="shared" si="29"/>
        <v>0</v>
      </c>
      <c r="I347" s="16">
        <f t="shared" si="30"/>
        <v>0</v>
      </c>
      <c r="K347" s="16">
        <f>VLOOKUP($D347,'Growth rate'!$B$3:$S$93,8,FALSE)*VLOOKUP($F347,BY_IND_Demand_Drivers!$B$5:$J$100,7,FALSE)</f>
        <v>73.01548803572291</v>
      </c>
      <c r="L347" s="16">
        <f>VLOOKUP($D347,'Growth rate'!$B$3:$S$93,8,FALSE)*VLOOKUP($F347,BY_IND_Demand_Drivers!$B$5:$J$100,8,FALSE)</f>
        <v>0</v>
      </c>
      <c r="M347" s="16">
        <f>VLOOKUP($D347,'Growth rate'!$B$3:$S$93,8,FALSE)*VLOOKUP($F347,BY_IND_Demand_Drivers!$B$5:$J$100,9,FALSE)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 t="shared" si="28"/>
        <v>59.075918558442886</v>
      </c>
      <c r="H348" s="16">
        <f t="shared" si="29"/>
        <v>0</v>
      </c>
      <c r="I348" s="16">
        <f t="shared" si="30"/>
        <v>0</v>
      </c>
      <c r="K348" s="16">
        <f>VLOOKUP($D348,'Growth rate'!$B$3:$S$93,8,FALSE)*VLOOKUP($F348,BY_IND_Demand_Drivers!$B$5:$J$100,7,FALSE)</f>
        <v>75.01703943929256</v>
      </c>
      <c r="L348" s="16">
        <f>VLOOKUP($D348,'Growth rate'!$B$3:$S$93,8,FALSE)*VLOOKUP($F348,BY_IND_Demand_Drivers!$B$5:$J$100,8,FALSE)</f>
        <v>0</v>
      </c>
      <c r="M348" s="16">
        <f>VLOOKUP($D348,'Growth rate'!$B$3:$S$93,8,FALSE)*VLOOKUP($F348,BY_IND_Demand_Drivers!$B$5:$J$100,9,FALSE)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 t="shared" si="28"/>
        <v>59.689407903218196</v>
      </c>
      <c r="H349" s="16">
        <f t="shared" si="29"/>
        <v>0</v>
      </c>
      <c r="I349" s="16">
        <f t="shared" si="30"/>
        <v>0</v>
      </c>
      <c r="K349" s="16">
        <f>VLOOKUP($D349,'Growth rate'!$B$3:$S$93,8,FALSE)*VLOOKUP($F349,BY_IND_Demand_Drivers!$B$5:$J$100,7,FALSE)</f>
        <v>77.018590842862196</v>
      </c>
      <c r="L349" s="16">
        <f>VLOOKUP($D349,'Growth rate'!$B$3:$S$93,8,FALSE)*VLOOKUP($F349,BY_IND_Demand_Drivers!$B$5:$J$100,8,FALSE)</f>
        <v>0</v>
      </c>
      <c r="M349" s="16">
        <f>VLOOKUP($D349,'Growth rate'!$B$3:$S$93,8,FALSE)*VLOOKUP($F349,BY_IND_Demand_Drivers!$B$5:$J$100,9,FALSE)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 t="shared" si="28"/>
        <v>60.252858462904278</v>
      </c>
      <c r="H350" s="16">
        <f t="shared" si="29"/>
        <v>0</v>
      </c>
      <c r="I350" s="16">
        <f t="shared" si="30"/>
        <v>0</v>
      </c>
      <c r="K350" s="16">
        <f>VLOOKUP($D350,'Growth rate'!$B$3:$S$93,8,FALSE)*VLOOKUP($F350,BY_IND_Demand_Drivers!$B$5:$J$100,7,FALSE)</f>
        <v>79.020142246431845</v>
      </c>
      <c r="L350" s="16">
        <f>VLOOKUP($D350,'Growth rate'!$B$3:$S$93,8,FALSE)*VLOOKUP($F350,BY_IND_Demand_Drivers!$B$5:$J$100,8,FALSE)</f>
        <v>0</v>
      </c>
      <c r="M350" s="16">
        <f>VLOOKUP($D350,'Growth rate'!$B$3:$S$93,8,FALSE)*VLOOKUP($F350,BY_IND_Demand_Drivers!$B$5:$J$100,9,FALSE)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 t="shared" si="28"/>
        <v>60.766270237501118</v>
      </c>
      <c r="H351" s="16">
        <f t="shared" si="29"/>
        <v>0</v>
      </c>
      <c r="I351" s="16">
        <f t="shared" si="30"/>
        <v>0</v>
      </c>
      <c r="K351" s="16">
        <f>VLOOKUP($D351,'Growth rate'!$B$3:$S$93,8,FALSE)*VLOOKUP($F351,BY_IND_Demand_Drivers!$B$5:$J$100,7,FALSE)</f>
        <v>81.021693650001495</v>
      </c>
      <c r="L351" s="16">
        <f>VLOOKUP($D351,'Growth rate'!$B$3:$S$93,8,FALSE)*VLOOKUP($F351,BY_IND_Demand_Drivers!$B$5:$J$100,8,FALSE)</f>
        <v>0</v>
      </c>
      <c r="M351" s="16">
        <f>VLOOKUP($D351,'Growth rate'!$B$3:$S$93,8,FALSE)*VLOOKUP($F351,BY_IND_Demand_Drivers!$B$5:$J$100,9,FALSE)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 t="shared" si="28"/>
        <v>61.229643227008715</v>
      </c>
      <c r="H352" s="16">
        <f t="shared" si="29"/>
        <v>0</v>
      </c>
      <c r="I352" s="16">
        <f t="shared" si="30"/>
        <v>0</v>
      </c>
      <c r="K352" s="16">
        <f>VLOOKUP($D352,'Growth rate'!$B$3:$S$93,8,FALSE)*VLOOKUP($F352,BY_IND_Demand_Drivers!$B$5:$J$100,7,FALSE)</f>
        <v>83.023245053571145</v>
      </c>
      <c r="L352" s="16">
        <f>VLOOKUP($D352,'Growth rate'!$B$3:$S$93,8,FALSE)*VLOOKUP($F352,BY_IND_Demand_Drivers!$B$5:$J$100,8,FALSE)</f>
        <v>0</v>
      </c>
      <c r="M352" s="16">
        <f>VLOOKUP($D352,'Growth rate'!$B$3:$S$93,8,FALSE)*VLOOKUP($F352,BY_IND_Demand_Drivers!$B$5:$J$100,9,FALSE)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 t="shared" si="28"/>
        <v>61.642977431427077</v>
      </c>
      <c r="H353" s="16">
        <f t="shared" si="29"/>
        <v>0</v>
      </c>
      <c r="I353" s="16">
        <f t="shared" si="30"/>
        <v>0</v>
      </c>
      <c r="K353" s="16">
        <f>VLOOKUP($D353,'Growth rate'!$B$3:$S$93,8,FALSE)*VLOOKUP($F353,BY_IND_Demand_Drivers!$B$5:$J$100,7,FALSE)</f>
        <v>85.024796457140795</v>
      </c>
      <c r="L353" s="16">
        <f>VLOOKUP($D353,'Growth rate'!$B$3:$S$93,8,FALSE)*VLOOKUP($F353,BY_IND_Demand_Drivers!$B$5:$J$100,8,FALSE)</f>
        <v>0</v>
      </c>
      <c r="M353" s="16">
        <f>VLOOKUP($D353,'Growth rate'!$B$3:$S$93,8,FALSE)*VLOOKUP($F353,BY_IND_Demand_Drivers!$B$5:$J$100,9,FALSE)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 t="shared" si="28"/>
        <v>62.006272850756176</v>
      </c>
      <c r="H354" s="16">
        <f t="shared" si="29"/>
        <v>0</v>
      </c>
      <c r="I354" s="16">
        <f t="shared" si="30"/>
        <v>0</v>
      </c>
      <c r="K354" s="16">
        <f>VLOOKUP($D354,'Growth rate'!$B$3:$S$93,8,FALSE)*VLOOKUP($F354,BY_IND_Demand_Drivers!$B$5:$J$100,7,FALSE)</f>
        <v>87.02634786071043</v>
      </c>
      <c r="L354" s="16">
        <f>VLOOKUP($D354,'Growth rate'!$B$3:$S$93,8,FALSE)*VLOOKUP($F354,BY_IND_Demand_Drivers!$B$5:$J$100,8,FALSE)</f>
        <v>0</v>
      </c>
      <c r="M354" s="16">
        <f>VLOOKUP($D354,'Growth rate'!$B$3:$S$93,8,FALSE)*VLOOKUP($F354,BY_IND_Demand_Drivers!$B$5:$J$100,9,FALSE)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 t="shared" si="28"/>
        <v>62.31952948499606</v>
      </c>
      <c r="H355" s="16">
        <f t="shared" si="29"/>
        <v>0</v>
      </c>
      <c r="I355" s="16">
        <f t="shared" si="30"/>
        <v>0</v>
      </c>
      <c r="K355" s="16">
        <f>VLOOKUP($D355,'Growth rate'!$B$3:$S$93,8,FALSE)*VLOOKUP($F355,BY_IND_Demand_Drivers!$B$5:$J$100,7,FALSE)</f>
        <v>89.027899264280094</v>
      </c>
      <c r="L355" s="16">
        <f>VLOOKUP($D355,'Growth rate'!$B$3:$S$93,8,FALSE)*VLOOKUP($F355,BY_IND_Demand_Drivers!$B$5:$J$100,8,FALSE)</f>
        <v>0</v>
      </c>
      <c r="M355" s="16">
        <f>VLOOKUP($D355,'Growth rate'!$B$3:$S$93,8,FALSE)*VLOOKUP($F355,BY_IND_Demand_Drivers!$B$5:$J$100,9,FALSE)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 t="shared" si="28"/>
        <v>62.582747334146688</v>
      </c>
      <c r="H356" s="16">
        <f t="shared" si="29"/>
        <v>0</v>
      </c>
      <c r="I356" s="16">
        <f t="shared" si="30"/>
        <v>0</v>
      </c>
      <c r="K356" s="16">
        <f>VLOOKUP($D356,'Growth rate'!$B$3:$S$93,8,FALSE)*VLOOKUP($F356,BY_IND_Demand_Drivers!$B$5:$J$100,7,FALSE)</f>
        <v>91.02945066784973</v>
      </c>
      <c r="L356" s="16">
        <f>VLOOKUP($D356,'Growth rate'!$B$3:$S$93,8,FALSE)*VLOOKUP($F356,BY_IND_Demand_Drivers!$B$5:$J$100,8,FALSE)</f>
        <v>0</v>
      </c>
      <c r="M356" s="16">
        <f>VLOOKUP($D356,'Growth rate'!$B$3:$S$93,8,FALSE)*VLOOKUP($F356,BY_IND_Demand_Drivers!$B$5:$J$100,9,FALSE)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 t="shared" si="28"/>
        <v>62.795926398208074</v>
      </c>
      <c r="H357" s="16">
        <f t="shared" si="29"/>
        <v>0</v>
      </c>
      <c r="I357" s="16">
        <f t="shared" si="30"/>
        <v>0</v>
      </c>
      <c r="K357" s="16">
        <f>VLOOKUP($D357,'Growth rate'!$B$3:$S$93,8,FALSE)*VLOOKUP($F357,BY_IND_Demand_Drivers!$B$5:$J$100,7,FALSE)</f>
        <v>93.03100207141938</v>
      </c>
      <c r="L357" s="16">
        <f>VLOOKUP($D357,'Growth rate'!$B$3:$S$93,8,FALSE)*VLOOKUP($F357,BY_IND_Demand_Drivers!$B$5:$J$100,8,FALSE)</f>
        <v>0</v>
      </c>
      <c r="M357" s="16">
        <f>VLOOKUP($D357,'Growth rate'!$B$3:$S$93,8,FALSE)*VLOOKUP($F357,BY_IND_Demand_Drivers!$B$5:$J$100,9,FALSE)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 t="shared" si="28"/>
        <v>62.959066677180232</v>
      </c>
      <c r="H358" s="16">
        <f t="shared" si="29"/>
        <v>0</v>
      </c>
      <c r="I358" s="16">
        <f t="shared" si="30"/>
        <v>0</v>
      </c>
      <c r="K358" s="16">
        <f>VLOOKUP($D358,'Growth rate'!$B$3:$S$93,8,FALSE)*VLOOKUP($F358,BY_IND_Demand_Drivers!$B$5:$J$100,7,FALSE)</f>
        <v>95.032553474989029</v>
      </c>
      <c r="L358" s="16">
        <f>VLOOKUP($D358,'Growth rate'!$B$3:$S$93,8,FALSE)*VLOOKUP($F358,BY_IND_Demand_Drivers!$B$5:$J$100,8,FALSE)</f>
        <v>0</v>
      </c>
      <c r="M358" s="16">
        <f>VLOOKUP($D358,'Growth rate'!$B$3:$S$93,8,FALSE)*VLOOKUP($F358,BY_IND_Demand_Drivers!$B$5:$J$100,9,FALSE)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 t="shared" si="28"/>
        <v>63.072168171063133</v>
      </c>
      <c r="H359" s="16">
        <f t="shared" si="29"/>
        <v>0</v>
      </c>
      <c r="I359" s="16">
        <f t="shared" si="30"/>
        <v>0</v>
      </c>
      <c r="K359" s="16">
        <f>VLOOKUP($D359,'Growth rate'!$B$3:$S$93,8,FALSE)*VLOOKUP($F359,BY_IND_Demand_Drivers!$B$5:$J$100,7,FALSE)</f>
        <v>97.034104878558679</v>
      </c>
      <c r="L359" s="16">
        <f>VLOOKUP($D359,'Growth rate'!$B$3:$S$93,8,FALSE)*VLOOKUP($F359,BY_IND_Demand_Drivers!$B$5:$J$100,8,FALSE)</f>
        <v>0</v>
      </c>
      <c r="M359" s="16">
        <f>VLOOKUP($D359,'Growth rate'!$B$3:$S$93,8,FALSE)*VLOOKUP($F359,BY_IND_Demand_Drivers!$B$5:$J$100,9,FALSE)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 t="shared" si="28"/>
        <v>63.135230879856806</v>
      </c>
      <c r="H360" s="16">
        <f t="shared" si="29"/>
        <v>0</v>
      </c>
      <c r="I360" s="16">
        <f t="shared" si="30"/>
        <v>0</v>
      </c>
      <c r="K360" s="16">
        <f>VLOOKUP($D360,'Growth rate'!$B$3:$S$93,8,FALSE)*VLOOKUP($F360,BY_IND_Demand_Drivers!$B$5:$J$100,7,FALSE)</f>
        <v>99.035656282128329</v>
      </c>
      <c r="L360" s="16">
        <f>VLOOKUP($D360,'Growth rate'!$B$3:$S$93,8,FALSE)*VLOOKUP($F360,BY_IND_Demand_Drivers!$B$5:$J$100,8,FALSE)</f>
        <v>0</v>
      </c>
      <c r="M360" s="16">
        <f>VLOOKUP($D360,'Growth rate'!$B$3:$S$93,8,FALSE)*VLOOKUP($F360,BY_IND_Demand_Drivers!$B$5:$J$100,9,FALSE)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 t="shared" si="28"/>
        <v>63.14825480356123</v>
      </c>
      <c r="H361" s="16">
        <f t="shared" si="29"/>
        <v>0</v>
      </c>
      <c r="I361" s="16">
        <f t="shared" si="30"/>
        <v>0</v>
      </c>
      <c r="K361" s="16">
        <f>VLOOKUP($D361,'Growth rate'!$B$3:$S$93,8,FALSE)*VLOOKUP($F361,BY_IND_Demand_Drivers!$B$5:$J$100,7,FALSE)</f>
        <v>101.03720768569796</v>
      </c>
      <c r="L361" s="16">
        <f>VLOOKUP($D361,'Growth rate'!$B$3:$S$93,8,FALSE)*VLOOKUP($F361,BY_IND_Demand_Drivers!$B$5:$J$100,8,FALSE)</f>
        <v>0</v>
      </c>
      <c r="M361" s="16">
        <f>VLOOKUP($D361,'Growth rate'!$B$3:$S$93,8,FALSE)*VLOOKUP($F361,BY_IND_Demand_Drivers!$B$5:$J$100,9,FALSE)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 t="shared" si="28"/>
        <v>63.111239942176404</v>
      </c>
      <c r="H362" s="16">
        <f t="shared" si="29"/>
        <v>0</v>
      </c>
      <c r="I362" s="16">
        <f t="shared" si="30"/>
        <v>0</v>
      </c>
      <c r="K362" s="16">
        <f>VLOOKUP($D362,'Growth rate'!$B$3:$S$93,8,FALSE)*VLOOKUP($F362,BY_IND_Demand_Drivers!$B$5:$J$100,7,FALSE)</f>
        <v>103.03875908926761</v>
      </c>
      <c r="L362" s="16">
        <f>VLOOKUP($D362,'Growth rate'!$B$3:$S$93,8,FALSE)*VLOOKUP($F362,BY_IND_Demand_Drivers!$B$5:$J$100,8,FALSE)</f>
        <v>0</v>
      </c>
      <c r="M362" s="16">
        <f>VLOOKUP($D362,'Growth rate'!$B$3:$S$93,8,FALSE)*VLOOKUP($F362,BY_IND_Demand_Drivers!$B$5:$J$100,9,FALSE)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 t="shared" si="28"/>
        <v>63.024186295702357</v>
      </c>
      <c r="H363" s="16">
        <f t="shared" si="29"/>
        <v>0</v>
      </c>
      <c r="I363" s="16">
        <f t="shared" si="30"/>
        <v>0</v>
      </c>
      <c r="K363" s="16">
        <f>VLOOKUP($D363,'Growth rate'!$B$3:$S$93,8,FALSE)*VLOOKUP($F363,BY_IND_Demand_Drivers!$B$5:$J$100,7,FALSE)</f>
        <v>105.04031049283726</v>
      </c>
      <c r="L363" s="16">
        <f>VLOOKUP($D363,'Growth rate'!$B$3:$S$93,8,FALSE)*VLOOKUP($F363,BY_IND_Demand_Drivers!$B$5:$J$100,8,FALSE)</f>
        <v>0</v>
      </c>
      <c r="M363" s="16">
        <f>VLOOKUP($D363,'Growth rate'!$B$3:$S$93,8,FALSE)*VLOOKUP($F363,BY_IND_Demand_Drivers!$B$5:$J$100,9,FALSE)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 t="shared" si="28"/>
        <v>64.032573276433595</v>
      </c>
      <c r="H364" s="16">
        <f t="shared" si="29"/>
        <v>0</v>
      </c>
      <c r="I364" s="16">
        <f t="shared" si="30"/>
        <v>0</v>
      </c>
      <c r="K364" s="16">
        <f>VLOOKUP($D364,'Growth rate'!$B$3:$S$93,8,FALSE)*VLOOKUP($F364,BY_IND_Demand_Drivers!$B$5:$J$100,7,FALSE)</f>
        <v>106.72095546072266</v>
      </c>
      <c r="L364" s="16">
        <f>VLOOKUP($D364,'Growth rate'!$B$3:$S$93,8,FALSE)*VLOOKUP($F364,BY_IND_Demand_Drivers!$B$5:$J$100,8,FALSE)</f>
        <v>0</v>
      </c>
      <c r="M364" s="16">
        <f>VLOOKUP($D364,'Growth rate'!$B$3:$S$93,8,FALSE)*VLOOKUP($F364,BY_IND_Demand_Drivers!$B$5:$J$100,9,FALSE)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 t="shared" si="28"/>
        <v>65.057094448856532</v>
      </c>
      <c r="H365" s="16">
        <f t="shared" si="29"/>
        <v>0</v>
      </c>
      <c r="I365" s="16">
        <f t="shared" si="30"/>
        <v>0</v>
      </c>
      <c r="K365" s="16">
        <f>VLOOKUP($D365,'Growth rate'!$B$3:$S$93,8,FALSE)*VLOOKUP($F365,BY_IND_Demand_Drivers!$B$5:$J$100,7,FALSE)</f>
        <v>108.42849074809423</v>
      </c>
      <c r="L365" s="16">
        <f>VLOOKUP($D365,'Growth rate'!$B$3:$S$93,8,FALSE)*VLOOKUP($F365,BY_IND_Demand_Drivers!$B$5:$J$100,8,FALSE)</f>
        <v>0</v>
      </c>
      <c r="M365" s="16">
        <f>VLOOKUP($D365,'Growth rate'!$B$3:$S$93,8,FALSE)*VLOOKUP($F365,BY_IND_Demand_Drivers!$B$5:$J$100,9,FALSE)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 t="shared" si="28"/>
        <v>66.098007960038231</v>
      </c>
      <c r="H366" s="16">
        <f t="shared" si="29"/>
        <v>0</v>
      </c>
      <c r="I366" s="16">
        <f t="shared" si="30"/>
        <v>0</v>
      </c>
      <c r="K366" s="16">
        <f>VLOOKUP($D366,'Growth rate'!$B$3:$S$93,8,FALSE)*VLOOKUP($F366,BY_IND_Demand_Drivers!$B$5:$J$100,7,FALSE)</f>
        <v>110.16334660006373</v>
      </c>
      <c r="L366" s="16">
        <f>VLOOKUP($D366,'Growth rate'!$B$3:$S$93,8,FALSE)*VLOOKUP($F366,BY_IND_Demand_Drivers!$B$5:$J$100,8,FALSE)</f>
        <v>0</v>
      </c>
      <c r="M366" s="16">
        <f>VLOOKUP($D366,'Growth rate'!$B$3:$S$93,8,FALSE)*VLOOKUP($F366,BY_IND_Demand_Drivers!$B$5:$J$100,9,FALSE)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 t="shared" si="28"/>
        <v>67.155576087398856</v>
      </c>
      <c r="H367" s="16">
        <f t="shared" si="29"/>
        <v>0</v>
      </c>
      <c r="I367" s="16">
        <f t="shared" si="30"/>
        <v>0</v>
      </c>
      <c r="K367" s="16">
        <f>VLOOKUP($D367,'Growth rate'!$B$3:$S$93,8,FALSE)*VLOOKUP($F367,BY_IND_Demand_Drivers!$B$5:$J$100,7,FALSE)</f>
        <v>111.92596014566476</v>
      </c>
      <c r="L367" s="16">
        <f>VLOOKUP($D367,'Growth rate'!$B$3:$S$93,8,FALSE)*VLOOKUP($F367,BY_IND_Demand_Drivers!$B$5:$J$100,8,FALSE)</f>
        <v>0</v>
      </c>
      <c r="M367" s="16">
        <f>VLOOKUP($D367,'Growth rate'!$B$3:$S$93,8,FALSE)*VLOOKUP($F367,BY_IND_Demand_Drivers!$B$5:$J$100,9,FALSE)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 t="shared" si="28"/>
        <v>68.230065304797222</v>
      </c>
      <c r="H368" s="16">
        <f t="shared" si="29"/>
        <v>0</v>
      </c>
      <c r="I368" s="16">
        <f t="shared" si="30"/>
        <v>0</v>
      </c>
      <c r="K368" s="16">
        <f>VLOOKUP($D368,'Growth rate'!$B$3:$S$93,8,FALSE)*VLOOKUP($F368,BY_IND_Demand_Drivers!$B$5:$J$100,7,FALSE)</f>
        <v>113.71677550799537</v>
      </c>
      <c r="L368" s="16">
        <f>VLOOKUP($D368,'Growth rate'!$B$3:$S$93,8,FALSE)*VLOOKUP($F368,BY_IND_Demand_Drivers!$B$5:$J$100,8,FALSE)</f>
        <v>0</v>
      </c>
      <c r="M368" s="16">
        <f>VLOOKUP($D368,'Growth rate'!$B$3:$S$93,8,FALSE)*VLOOKUP($F368,BY_IND_Demand_Drivers!$B$5:$J$100,9,FALSE)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 t="shared" si="28"/>
        <v>69.321746349673973</v>
      </c>
      <c r="H369" s="16">
        <f t="shared" si="29"/>
        <v>0</v>
      </c>
      <c r="I369" s="16">
        <f t="shared" si="30"/>
        <v>0</v>
      </c>
      <c r="K369" s="16">
        <f>VLOOKUP($D369,'Growth rate'!$B$3:$S$93,8,FALSE)*VLOOKUP($F369,BY_IND_Demand_Drivers!$B$5:$J$100,7,FALSE)</f>
        <v>115.5362439161233</v>
      </c>
      <c r="L369" s="16">
        <f>VLOOKUP($D369,'Growth rate'!$B$3:$S$93,8,FALSE)*VLOOKUP($F369,BY_IND_Demand_Drivers!$B$5:$J$100,8,FALSE)</f>
        <v>0</v>
      </c>
      <c r="M369" s="16">
        <f>VLOOKUP($D369,'Growth rate'!$B$3:$S$93,8,FALSE)*VLOOKUP($F369,BY_IND_Demand_Drivers!$B$5:$J$100,9,FALSE)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 t="shared" si="28"/>
        <v>70.430894291268771</v>
      </c>
      <c r="H370" s="16">
        <f t="shared" si="29"/>
        <v>0</v>
      </c>
      <c r="I370" s="16">
        <f t="shared" si="30"/>
        <v>0</v>
      </c>
      <c r="K370" s="16">
        <f>VLOOKUP($D370,'Growth rate'!$B$3:$S$93,8,FALSE)*VLOOKUP($F370,BY_IND_Demand_Drivers!$B$5:$J$100,7,FALSE)</f>
        <v>117.38482381878129</v>
      </c>
      <c r="L370" s="16">
        <f>VLOOKUP($D370,'Growth rate'!$B$3:$S$93,8,FALSE)*VLOOKUP($F370,BY_IND_Demand_Drivers!$B$5:$J$100,8,FALSE)</f>
        <v>0</v>
      </c>
      <c r="M370" s="16">
        <f>VLOOKUP($D370,'Growth rate'!$B$3:$S$93,8,FALSE)*VLOOKUP($F370,BY_IND_Demand_Drivers!$B$5:$J$100,9,FALSE)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 t="shared" si="28"/>
        <v>71.557788599929083</v>
      </c>
      <c r="H371" s="16">
        <f t="shared" si="29"/>
        <v>0</v>
      </c>
      <c r="I371" s="16">
        <f t="shared" si="30"/>
        <v>0</v>
      </c>
      <c r="K371" s="16">
        <f>VLOOKUP($D371,'Growth rate'!$B$3:$S$93,8,FALSE)*VLOOKUP($F371,BY_IND_Demand_Drivers!$B$5:$J$100,7,FALSE)</f>
        <v>119.2629809998818</v>
      </c>
      <c r="L371" s="16">
        <f>VLOOKUP($D371,'Growth rate'!$B$3:$S$93,8,FALSE)*VLOOKUP($F371,BY_IND_Demand_Drivers!$B$5:$J$100,8,FALSE)</f>
        <v>0</v>
      </c>
      <c r="M371" s="16">
        <f>VLOOKUP($D371,'Growth rate'!$B$3:$S$93,8,FALSE)*VLOOKUP($F371,BY_IND_Demand_Drivers!$B$5:$J$100,9,FALSE)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 t="shared" si="28"/>
        <v>72.702713217527929</v>
      </c>
      <c r="H372" s="16">
        <f t="shared" si="29"/>
        <v>0</v>
      </c>
      <c r="I372" s="16">
        <f t="shared" si="30"/>
        <v>0</v>
      </c>
      <c r="K372" s="16">
        <f>VLOOKUP($D372,'Growth rate'!$B$3:$S$93,8,FALSE)*VLOOKUP($F372,BY_IND_Demand_Drivers!$B$5:$J$100,7,FALSE)</f>
        <v>121.17118869587989</v>
      </c>
      <c r="L372" s="16">
        <f>VLOOKUP($D372,'Growth rate'!$B$3:$S$93,8,FALSE)*VLOOKUP($F372,BY_IND_Demand_Drivers!$B$5:$J$100,8,FALSE)</f>
        <v>0</v>
      </c>
      <c r="M372" s="16">
        <f>VLOOKUP($D372,'Growth rate'!$B$3:$S$93,8,FALSE)*VLOOKUP($F372,BY_IND_Demand_Drivers!$B$5:$J$100,9,FALSE)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 t="shared" si="28"/>
        <v>73.86595662900838</v>
      </c>
      <c r="H373" s="16">
        <f t="shared" si="29"/>
        <v>0</v>
      </c>
      <c r="I373" s="16">
        <f t="shared" si="30"/>
        <v>0</v>
      </c>
      <c r="K373" s="16">
        <f>VLOOKUP($D373,'Growth rate'!$B$3:$S$93,8,FALSE)*VLOOKUP($F373,BY_IND_Demand_Drivers!$B$5:$J$100,7,FALSE)</f>
        <v>123.10992771501398</v>
      </c>
      <c r="L373" s="16">
        <f>VLOOKUP($D373,'Growth rate'!$B$3:$S$93,8,FALSE)*VLOOKUP($F373,BY_IND_Demand_Drivers!$B$5:$J$100,8,FALSE)</f>
        <v>0</v>
      </c>
      <c r="M373" s="16">
        <f>VLOOKUP($D373,'Growth rate'!$B$3:$S$93,8,FALSE)*VLOOKUP($F373,BY_IND_Demand_Drivers!$B$5:$J$100,9,FALSE)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 t="shared" si="28"/>
        <v>75.047811935072517</v>
      </c>
      <c r="H374" s="16">
        <f t="shared" si="29"/>
        <v>0</v>
      </c>
      <c r="I374" s="16">
        <f t="shared" si="30"/>
        <v>0</v>
      </c>
      <c r="K374" s="16">
        <f>VLOOKUP($D374,'Growth rate'!$B$3:$S$93,8,FALSE)*VLOOKUP($F374,BY_IND_Demand_Drivers!$B$5:$J$100,7,FALSE)</f>
        <v>125.0796865584542</v>
      </c>
      <c r="L374" s="16">
        <f>VLOOKUP($D374,'Growth rate'!$B$3:$S$93,8,FALSE)*VLOOKUP($F374,BY_IND_Demand_Drivers!$B$5:$J$100,8,FALSE)</f>
        <v>0</v>
      </c>
      <c r="M374" s="16">
        <f>VLOOKUP($D374,'Growth rate'!$B$3:$S$93,8,FALSE)*VLOOKUP($F374,BY_IND_Demand_Drivers!$B$5:$J$100,9,FALSE)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 t="shared" si="28"/>
        <v>76.248576926033678</v>
      </c>
      <c r="H375" s="16">
        <f t="shared" si="29"/>
        <v>0</v>
      </c>
      <c r="I375" s="16">
        <f t="shared" si="30"/>
        <v>0</v>
      </c>
      <c r="K375" s="16">
        <f>VLOOKUP($D375,'Growth rate'!$B$3:$S$93,8,FALSE)*VLOOKUP($F375,BY_IND_Demand_Drivers!$B$5:$J$100,7,FALSE)</f>
        <v>127.08096154338948</v>
      </c>
      <c r="L375" s="16">
        <f>VLOOKUP($D375,'Growth rate'!$B$3:$S$93,8,FALSE)*VLOOKUP($F375,BY_IND_Demand_Drivers!$B$5:$J$100,8,FALSE)</f>
        <v>0</v>
      </c>
      <c r="M375" s="16">
        <f>VLOOKUP($D375,'Growth rate'!$B$3:$S$93,8,FALSE)*VLOOKUP($F375,BY_IND_Demand_Drivers!$B$5:$J$100,9,FALSE)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 t="shared" si="28"/>
        <v>77.468554156850217</v>
      </c>
      <c r="H376" s="16">
        <f t="shared" si="29"/>
        <v>0</v>
      </c>
      <c r="I376" s="16">
        <f t="shared" si="30"/>
        <v>0</v>
      </c>
      <c r="K376" s="16">
        <f>VLOOKUP($D376,'Growth rate'!$B$3:$S$93,8,FALSE)*VLOOKUP($F376,BY_IND_Demand_Drivers!$B$5:$J$100,7,FALSE)</f>
        <v>129.11425692808371</v>
      </c>
      <c r="L376" s="16">
        <f>VLOOKUP($D376,'Growth rate'!$B$3:$S$93,8,FALSE)*VLOOKUP($F376,BY_IND_Demand_Drivers!$B$5:$J$100,8,FALSE)</f>
        <v>0</v>
      </c>
      <c r="M376" s="16">
        <f>VLOOKUP($D376,'Growth rate'!$B$3:$S$93,8,FALSE)*VLOOKUP($F376,BY_IND_Demand_Drivers!$B$5:$J$100,9,FALSE)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 t="shared" si="28"/>
        <v>78.708051023359843</v>
      </c>
      <c r="H377" s="16">
        <f t="shared" si="29"/>
        <v>0</v>
      </c>
      <c r="I377" s="16">
        <f t="shared" si="30"/>
        <v>0</v>
      </c>
      <c r="K377" s="16">
        <f>VLOOKUP($D377,'Growth rate'!$B$3:$S$93,8,FALSE)*VLOOKUP($F377,BY_IND_Demand_Drivers!$B$5:$J$100,7,FALSE)</f>
        <v>131.18008503893307</v>
      </c>
      <c r="L377" s="16">
        <f>VLOOKUP($D377,'Growth rate'!$B$3:$S$93,8,FALSE)*VLOOKUP($F377,BY_IND_Demand_Drivers!$B$5:$J$100,8,FALSE)</f>
        <v>0</v>
      </c>
      <c r="M377" s="16">
        <f>VLOOKUP($D377,'Growth rate'!$B$3:$S$93,8,FALSE)*VLOOKUP($F377,BY_IND_Demand_Drivers!$B$5:$J$100,9,FALSE)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 t="shared" si="28"/>
        <v>79.967379839733582</v>
      </c>
      <c r="H378" s="16">
        <f t="shared" si="29"/>
        <v>0</v>
      </c>
      <c r="I378" s="16">
        <f t="shared" si="30"/>
        <v>0</v>
      </c>
      <c r="K378" s="16">
        <f>VLOOKUP($D378,'Growth rate'!$B$3:$S$93,8,FALSE)*VLOOKUP($F378,BY_IND_Demand_Drivers!$B$5:$J$100,7,FALSE)</f>
        <v>133.27896639955597</v>
      </c>
      <c r="L378" s="16">
        <f>VLOOKUP($D378,'Growth rate'!$B$3:$S$93,8,FALSE)*VLOOKUP($F378,BY_IND_Demand_Drivers!$B$5:$J$100,8,FALSE)</f>
        <v>0</v>
      </c>
      <c r="M378" s="16">
        <f>VLOOKUP($D378,'Growth rate'!$B$3:$S$93,8,FALSE)*VLOOKUP($F378,BY_IND_Demand_Drivers!$B$5:$J$100,9,FALSE)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 t="shared" si="28"/>
        <v>81.246857917169322</v>
      </c>
      <c r="H379" s="16">
        <f t="shared" si="29"/>
        <v>0</v>
      </c>
      <c r="I379" s="16">
        <f t="shared" si="30"/>
        <v>0</v>
      </c>
      <c r="K379" s="16">
        <f>VLOOKUP($D379,'Growth rate'!$B$3:$S$93,8,FALSE)*VLOOKUP($F379,BY_IND_Demand_Drivers!$B$5:$J$100,7,FALSE)</f>
        <v>135.41142986194887</v>
      </c>
      <c r="L379" s="16">
        <f>VLOOKUP($D379,'Growth rate'!$B$3:$S$93,8,FALSE)*VLOOKUP($F379,BY_IND_Demand_Drivers!$B$5:$J$100,8,FALSE)</f>
        <v>0</v>
      </c>
      <c r="M379" s="16">
        <f>VLOOKUP($D379,'Growth rate'!$B$3:$S$93,8,FALSE)*VLOOKUP($F379,BY_IND_Demand_Drivers!$B$5:$J$100,9,FALSE)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 t="shared" si="28"/>
        <v>82.546807643844048</v>
      </c>
      <c r="H380" s="16">
        <f t="shared" si="29"/>
        <v>0</v>
      </c>
      <c r="I380" s="16">
        <f t="shared" si="30"/>
        <v>0</v>
      </c>
      <c r="K380" s="16">
        <f>VLOOKUP($D380,'Growth rate'!$B$3:$S$93,8,FALSE)*VLOOKUP($F380,BY_IND_Demand_Drivers!$B$5:$J$100,7,FALSE)</f>
        <v>137.57801273974007</v>
      </c>
      <c r="L380" s="16">
        <f>VLOOKUP($D380,'Growth rate'!$B$3:$S$93,8,FALSE)*VLOOKUP($F380,BY_IND_Demand_Drivers!$B$5:$J$100,8,FALSE)</f>
        <v>0</v>
      </c>
      <c r="M380" s="16">
        <f>VLOOKUP($D380,'Growth rate'!$B$3:$S$93,8,FALSE)*VLOOKUP($F380,BY_IND_Demand_Drivers!$B$5:$J$100,9,FALSE)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 t="shared" si="28"/>
        <v>83.867556566145538</v>
      </c>
      <c r="H381" s="16">
        <f t="shared" si="29"/>
        <v>0</v>
      </c>
      <c r="I381" s="16">
        <f t="shared" si="30"/>
        <v>0</v>
      </c>
      <c r="K381" s="16">
        <f>VLOOKUP($D381,'Growth rate'!$B$3:$S$93,8,FALSE)*VLOOKUP($F381,BY_IND_Demand_Drivers!$B$5:$J$100,7,FALSE)</f>
        <v>139.77926094357591</v>
      </c>
      <c r="L381" s="16">
        <f>VLOOKUP($D381,'Growth rate'!$B$3:$S$93,8,FALSE)*VLOOKUP($F381,BY_IND_Demand_Drivers!$B$5:$J$100,8,FALSE)</f>
        <v>0</v>
      </c>
      <c r="M381" s="16">
        <f>VLOOKUP($D381,'Growth rate'!$B$3:$S$93,8,FALSE)*VLOOKUP($F381,BY_IND_Demand_Drivers!$B$5:$J$100,9,FALSE)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 t="shared" si="28"/>
        <v>85.209437471203884</v>
      </c>
      <c r="H382" s="16">
        <f t="shared" si="29"/>
        <v>0</v>
      </c>
      <c r="I382" s="16">
        <f t="shared" si="30"/>
        <v>0</v>
      </c>
      <c r="K382" s="16">
        <f>VLOOKUP($D382,'Growth rate'!$B$3:$S$93,8,FALSE)*VLOOKUP($F382,BY_IND_Demand_Drivers!$B$5:$J$100,7,FALSE)</f>
        <v>142.01572911867314</v>
      </c>
      <c r="L382" s="16">
        <f>VLOOKUP($D382,'Growth rate'!$B$3:$S$93,8,FALSE)*VLOOKUP($F382,BY_IND_Demand_Drivers!$B$5:$J$100,8,FALSE)</f>
        <v>0</v>
      </c>
      <c r="M382" s="16">
        <f>VLOOKUP($D382,'Growth rate'!$B$3:$S$93,8,FALSE)*VLOOKUP($F382,BY_IND_Demand_Drivers!$B$5:$J$100,9,FALSE)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 t="shared" si="28"/>
        <v>86.572788470743149</v>
      </c>
      <c r="H383" s="16">
        <f t="shared" si="29"/>
        <v>0</v>
      </c>
      <c r="I383" s="16">
        <f t="shared" si="30"/>
        <v>0</v>
      </c>
      <c r="K383" s="16">
        <f>VLOOKUP($D383,'Growth rate'!$B$3:$S$93,8,FALSE)*VLOOKUP($F383,BY_IND_Demand_Drivers!$B$5:$J$100,7,FALSE)</f>
        <v>144.28798078457191</v>
      </c>
      <c r="L383" s="16">
        <f>VLOOKUP($D383,'Growth rate'!$B$3:$S$93,8,FALSE)*VLOOKUP($F383,BY_IND_Demand_Drivers!$B$5:$J$100,8,FALSE)</f>
        <v>0</v>
      </c>
      <c r="M383" s="16">
        <f>VLOOKUP($D383,'Growth rate'!$B$3:$S$93,8,FALSE)*VLOOKUP($F383,BY_IND_Demand_Drivers!$B$5:$J$100,9,FALSE)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 t="shared" si="28"/>
        <v>87.95795308627504</v>
      </c>
      <c r="H384" s="16">
        <f t="shared" si="29"/>
        <v>0</v>
      </c>
      <c r="I384" s="16">
        <f t="shared" si="30"/>
        <v>0</v>
      </c>
      <c r="K384" s="16">
        <f>VLOOKUP($D384,'Growth rate'!$B$3:$S$93,8,FALSE)*VLOOKUP($F384,BY_IND_Demand_Drivers!$B$5:$J$100,7,FALSE)</f>
        <v>146.59658847712507</v>
      </c>
      <c r="L384" s="16">
        <f>VLOOKUP($D384,'Growth rate'!$B$3:$S$93,8,FALSE)*VLOOKUP($F384,BY_IND_Demand_Drivers!$B$5:$J$100,8,FALSE)</f>
        <v>0</v>
      </c>
      <c r="M384" s="16">
        <f>VLOOKUP($D384,'Growth rate'!$B$3:$S$93,8,FALSE)*VLOOKUP($F384,BY_IND_Demand_Drivers!$B$5:$J$100,9,FALSE)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 t="shared" si="28"/>
        <v>89.365280335655427</v>
      </c>
      <c r="H385" s="16">
        <f t="shared" si="29"/>
        <v>0</v>
      </c>
      <c r="I385" s="16">
        <f t="shared" si="30"/>
        <v>0</v>
      </c>
      <c r="K385" s="16">
        <f>VLOOKUP($D385,'Growth rate'!$B$3:$S$93,8,FALSE)*VLOOKUP($F385,BY_IND_Demand_Drivers!$B$5:$J$100,7,FALSE)</f>
        <v>148.94213389275905</v>
      </c>
      <c r="L385" s="16">
        <f>VLOOKUP($D385,'Growth rate'!$B$3:$S$93,8,FALSE)*VLOOKUP($F385,BY_IND_Demand_Drivers!$B$5:$J$100,8,FALSE)</f>
        <v>0</v>
      </c>
      <c r="M385" s="16">
        <f>VLOOKUP($D385,'Growth rate'!$B$3:$S$93,8,FALSE)*VLOOKUP($F385,BY_IND_Demand_Drivers!$B$5:$J$100,9,FALSE)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 t="shared" si="28"/>
        <v>90.795124821025922</v>
      </c>
      <c r="H386" s="16">
        <f t="shared" si="29"/>
        <v>0</v>
      </c>
      <c r="I386" s="16">
        <f t="shared" si="30"/>
        <v>0</v>
      </c>
      <c r="K386" s="16">
        <f>VLOOKUP($D386,'Growth rate'!$B$3:$S$93,8,FALSE)*VLOOKUP($F386,BY_IND_Demand_Drivers!$B$5:$J$100,7,FALSE)</f>
        <v>151.3252080350432</v>
      </c>
      <c r="L386" s="16">
        <f>VLOOKUP($D386,'Growth rate'!$B$3:$S$93,8,FALSE)*VLOOKUP($F386,BY_IND_Demand_Drivers!$B$5:$J$100,8,FALSE)</f>
        <v>0</v>
      </c>
      <c r="M386" s="16">
        <f>VLOOKUP($D386,'Growth rate'!$B$3:$S$93,8,FALSE)*VLOOKUP($F386,BY_IND_Demand_Drivers!$B$5:$J$100,9,FALSE)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 t="shared" si="28"/>
        <v>92.247846818162316</v>
      </c>
      <c r="H387" s="16">
        <f t="shared" si="29"/>
        <v>0</v>
      </c>
      <c r="I387" s="16">
        <f t="shared" si="30"/>
        <v>0</v>
      </c>
      <c r="K387" s="16">
        <f>VLOOKUP($D387,'Growth rate'!$B$3:$S$93,8,FALSE)*VLOOKUP($F387,BY_IND_Demand_Drivers!$B$5:$J$100,7,FALSE)</f>
        <v>153.74641136360387</v>
      </c>
      <c r="L387" s="16">
        <f>VLOOKUP($D387,'Growth rate'!$B$3:$S$93,8,FALSE)*VLOOKUP($F387,BY_IND_Demand_Drivers!$B$5:$J$100,8,FALSE)</f>
        <v>0</v>
      </c>
      <c r="M387" s="16">
        <f>VLOOKUP($D387,'Growth rate'!$B$3:$S$93,8,FALSE)*VLOOKUP($F387,BY_IND_Demand_Drivers!$B$5:$J$100,9,FALSE)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 t="shared" si="28"/>
        <v>93.723812367252904</v>
      </c>
      <c r="H388" s="16">
        <f t="shared" si="29"/>
        <v>0</v>
      </c>
      <c r="I388" s="16">
        <f t="shared" si="30"/>
        <v>0</v>
      </c>
      <c r="K388" s="16">
        <f>VLOOKUP($D388,'Growth rate'!$B$3:$S$93,8,FALSE)*VLOOKUP($F388,BY_IND_Demand_Drivers!$B$5:$J$100,7,FALSE)</f>
        <v>156.20635394542151</v>
      </c>
      <c r="L388" s="16">
        <f>VLOOKUP($D388,'Growth rate'!$B$3:$S$93,8,FALSE)*VLOOKUP($F388,BY_IND_Demand_Drivers!$B$5:$J$100,8,FALSE)</f>
        <v>0</v>
      </c>
      <c r="M388" s="16">
        <f>VLOOKUP($D388,'Growth rate'!$B$3:$S$93,8,FALSE)*VLOOKUP($F388,BY_IND_Demand_Drivers!$B$5:$J$100,9,FALSE)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 t="shared" ref="G389:G452" si="33">K389*$N389</f>
        <v>95.22339336512897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rate'!$B$3:$S$93,8,FALSE)*VLOOKUP($F389,BY_IND_Demand_Drivers!$B$5:$J$100,7,FALSE)</f>
        <v>158.70565560854828</v>
      </c>
      <c r="L389" s="16">
        <f>VLOOKUP($D389,'Growth rate'!$B$3:$S$93,8,FALSE)*VLOOKUP($F389,BY_IND_Demand_Drivers!$B$5:$J$100,8,FALSE)</f>
        <v>0</v>
      </c>
      <c r="M389" s="16">
        <f>VLOOKUP($D389,'Growth rate'!$B$3:$S$93,8,FALSE)*VLOOKUP($F389,BY_IND_Demand_Drivers!$B$5:$J$100,9,FALSE)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 t="shared" si="33"/>
        <v>96.746967658971016</v>
      </c>
      <c r="H390" s="16">
        <f t="shared" si="34"/>
        <v>0</v>
      </c>
      <c r="I390" s="16">
        <f t="shared" si="35"/>
        <v>0</v>
      </c>
      <c r="K390" s="16">
        <f>VLOOKUP($D390,'Growth rate'!$B$3:$S$93,8,FALSE)*VLOOKUP($F390,BY_IND_Demand_Drivers!$B$5:$J$100,7,FALSE)</f>
        <v>161.24494609828503</v>
      </c>
      <c r="L390" s="16">
        <f>VLOOKUP($D390,'Growth rate'!$B$3:$S$93,8,FALSE)*VLOOKUP($F390,BY_IND_Demand_Drivers!$B$5:$J$100,8,FALSE)</f>
        <v>0</v>
      </c>
      <c r="M390" s="16">
        <f>VLOOKUP($D390,'Growth rate'!$B$3:$S$93,8,FALSE)*VLOOKUP($F390,BY_IND_Demand_Drivers!$B$5:$J$100,9,FALSE)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 t="shared" si="33"/>
        <v>98.294919141514555</v>
      </c>
      <c r="H391" s="16">
        <f t="shared" si="34"/>
        <v>0</v>
      </c>
      <c r="I391" s="16">
        <f t="shared" si="35"/>
        <v>0</v>
      </c>
      <c r="K391" s="16">
        <f>VLOOKUP($D391,'Growth rate'!$B$3:$S$93,8,FALSE)*VLOOKUP($F391,BY_IND_Demand_Drivers!$B$5:$J$100,7,FALSE)</f>
        <v>163.8248652358576</v>
      </c>
      <c r="L391" s="16">
        <f>VLOOKUP($D391,'Growth rate'!$B$3:$S$93,8,FALSE)*VLOOKUP($F391,BY_IND_Demand_Drivers!$B$5:$J$100,8,FALSE)</f>
        <v>0</v>
      </c>
      <c r="M391" s="16">
        <f>VLOOKUP($D391,'Growth rate'!$B$3:$S$93,8,FALSE)*VLOOKUP($F391,BY_IND_Demand_Drivers!$B$5:$J$100,9,FALSE)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 t="shared" si="33"/>
        <v>99.867637847778809</v>
      </c>
      <c r="H392" s="16">
        <f t="shared" si="34"/>
        <v>0</v>
      </c>
      <c r="I392" s="16">
        <f t="shared" si="35"/>
        <v>0</v>
      </c>
      <c r="K392" s="16">
        <f>VLOOKUP($D392,'Growth rate'!$B$3:$S$93,8,FALSE)*VLOOKUP($F392,BY_IND_Demand_Drivers!$B$5:$J$100,7,FALSE)</f>
        <v>166.44606307963136</v>
      </c>
      <c r="L392" s="16">
        <f>VLOOKUP($D392,'Growth rate'!$B$3:$S$93,8,FALSE)*VLOOKUP($F392,BY_IND_Demand_Drivers!$B$5:$J$100,8,FALSE)</f>
        <v>0</v>
      </c>
      <c r="M392" s="16">
        <f>VLOOKUP($D392,'Growth rate'!$B$3:$S$93,8,FALSE)*VLOOKUP($F392,BY_IND_Demand_Drivers!$B$5:$J$100,9,FALSE)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 t="shared" si="33"/>
        <v>101.46552005334327</v>
      </c>
      <c r="H393" s="16">
        <f t="shared" si="34"/>
        <v>0</v>
      </c>
      <c r="I393" s="16">
        <f t="shared" si="35"/>
        <v>0</v>
      </c>
      <c r="K393" s="16">
        <f>VLOOKUP($D393,'Growth rate'!$B$3:$S$93,8,FALSE)*VLOOKUP($F393,BY_IND_Demand_Drivers!$B$5:$J$100,7,FALSE)</f>
        <v>169.10920008890545</v>
      </c>
      <c r="L393" s="16">
        <f>VLOOKUP($D393,'Growth rate'!$B$3:$S$93,8,FALSE)*VLOOKUP($F393,BY_IND_Demand_Drivers!$B$5:$J$100,8,FALSE)</f>
        <v>0</v>
      </c>
      <c r="M393" s="16">
        <f>VLOOKUP($D393,'Growth rate'!$B$3:$S$93,8,FALSE)*VLOOKUP($F393,BY_IND_Demand_Drivers!$B$5:$J$100,9,FALSE)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 t="shared" si="33"/>
        <v>103.08896837419677</v>
      </c>
      <c r="H394" s="16">
        <f t="shared" si="34"/>
        <v>0</v>
      </c>
      <c r="I394" s="16">
        <f t="shared" si="35"/>
        <v>0</v>
      </c>
      <c r="K394" s="16">
        <f>VLOOKUP($D394,'Growth rate'!$B$3:$S$93,8,FALSE)*VLOOKUP($F394,BY_IND_Demand_Drivers!$B$5:$J$100,7,FALSE)</f>
        <v>171.81494729032795</v>
      </c>
      <c r="L394" s="16">
        <f>VLOOKUP($D394,'Growth rate'!$B$3:$S$93,8,FALSE)*VLOOKUP($F394,BY_IND_Demand_Drivers!$B$5:$J$100,8,FALSE)</f>
        <v>0</v>
      </c>
      <c r="M394" s="16">
        <f>VLOOKUP($D394,'Growth rate'!$B$3:$S$93,8,FALSE)*VLOOKUP($F394,BY_IND_Demand_Drivers!$B$5:$J$100,9,FALSE)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 t="shared" si="33"/>
        <v>104.73839186818392</v>
      </c>
      <c r="H395" s="16">
        <f t="shared" si="34"/>
        <v>0</v>
      </c>
      <c r="I395" s="16">
        <f t="shared" si="35"/>
        <v>0</v>
      </c>
      <c r="K395" s="16">
        <f>VLOOKUP($D395,'Growth rate'!$B$3:$S$93,8,FALSE)*VLOOKUP($F395,BY_IND_Demand_Drivers!$B$5:$J$100,7,FALSE)</f>
        <v>174.56398644697322</v>
      </c>
      <c r="L395" s="16">
        <f>VLOOKUP($D395,'Growth rate'!$B$3:$S$93,8,FALSE)*VLOOKUP($F395,BY_IND_Demand_Drivers!$B$5:$J$100,8,FALSE)</f>
        <v>0</v>
      </c>
      <c r="M395" s="16">
        <f>VLOOKUP($D395,'Growth rate'!$B$3:$S$93,8,FALSE)*VLOOKUP($F395,BY_IND_Demand_Drivers!$B$5:$J$100,9,FALSE)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 t="shared" si="33"/>
        <v>106.41420613807485</v>
      </c>
      <c r="H396" s="16">
        <f t="shared" si="34"/>
        <v>0</v>
      </c>
      <c r="I396" s="16">
        <f t="shared" si="35"/>
        <v>0</v>
      </c>
      <c r="K396" s="16">
        <f>VLOOKUP($D396,'Growth rate'!$B$3:$S$93,8,FALSE)*VLOOKUP($F396,BY_IND_Demand_Drivers!$B$5:$J$100,7,FALSE)</f>
        <v>177.35701023012476</v>
      </c>
      <c r="L396" s="16">
        <f>VLOOKUP($D396,'Growth rate'!$B$3:$S$93,8,FALSE)*VLOOKUP($F396,BY_IND_Demand_Drivers!$B$5:$J$100,8,FALSE)</f>
        <v>0</v>
      </c>
      <c r="M396" s="16">
        <f>VLOOKUP($D396,'Growth rate'!$B$3:$S$93,8,FALSE)*VLOOKUP($F396,BY_IND_Demand_Drivers!$B$5:$J$100,9,FALSE)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 t="shared" si="33"/>
        <v>108.11683343628407</v>
      </c>
      <c r="H397" s="16">
        <f t="shared" si="34"/>
        <v>0</v>
      </c>
      <c r="I397" s="16">
        <f t="shared" si="35"/>
        <v>0</v>
      </c>
      <c r="K397" s="16">
        <f>VLOOKUP($D397,'Growth rate'!$B$3:$S$93,8,FALSE)*VLOOKUP($F397,BY_IND_Demand_Drivers!$B$5:$J$100,7,FALSE)</f>
        <v>180.19472239380679</v>
      </c>
      <c r="L397" s="16">
        <f>VLOOKUP($D397,'Growth rate'!$B$3:$S$93,8,FALSE)*VLOOKUP($F397,BY_IND_Demand_Drivers!$B$5:$J$100,8,FALSE)</f>
        <v>0</v>
      </c>
      <c r="M397" s="16">
        <f>VLOOKUP($D397,'Growth rate'!$B$3:$S$93,8,FALSE)*VLOOKUP($F397,BY_IND_Demand_Drivers!$B$5:$J$100,9,FALSE)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 t="shared" si="33"/>
        <v>109.84670277126462</v>
      </c>
      <c r="H398" s="16">
        <f t="shared" si="34"/>
        <v>0</v>
      </c>
      <c r="I398" s="16">
        <f t="shared" si="35"/>
        <v>0</v>
      </c>
      <c r="K398" s="16">
        <f>VLOOKUP($D398,'Growth rate'!$B$3:$S$93,8,FALSE)*VLOOKUP($F398,BY_IND_Demand_Drivers!$B$5:$J$100,7,FALSE)</f>
        <v>183.0778379521077</v>
      </c>
      <c r="L398" s="16">
        <f>VLOOKUP($D398,'Growth rate'!$B$3:$S$93,8,FALSE)*VLOOKUP($F398,BY_IND_Demand_Drivers!$B$5:$J$100,8,FALSE)</f>
        <v>0</v>
      </c>
      <c r="M398" s="16">
        <f>VLOOKUP($D398,'Growth rate'!$B$3:$S$93,8,FALSE)*VLOOKUP($F398,BY_IND_Demand_Drivers!$B$5:$J$100,9,FALSE)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 t="shared" si="33"/>
        <v>111.60425001560486</v>
      </c>
      <c r="H399" s="16">
        <f t="shared" si="34"/>
        <v>0</v>
      </c>
      <c r="I399" s="16">
        <f t="shared" si="35"/>
        <v>0</v>
      </c>
      <c r="K399" s="16">
        <f>VLOOKUP($D399,'Growth rate'!$B$3:$S$93,8,FALSE)*VLOOKUP($F399,BY_IND_Demand_Drivers!$B$5:$J$100,7,FALSE)</f>
        <v>186.00708335934144</v>
      </c>
      <c r="L399" s="16">
        <f>VLOOKUP($D399,'Growth rate'!$B$3:$S$93,8,FALSE)*VLOOKUP($F399,BY_IND_Demand_Drivers!$B$5:$J$100,8,FALSE)</f>
        <v>0</v>
      </c>
      <c r="M399" s="16">
        <f>VLOOKUP($D399,'Growth rate'!$B$3:$S$93,8,FALSE)*VLOOKUP($F399,BY_IND_Demand_Drivers!$B$5:$J$100,9,FALSE)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 t="shared" si="33"/>
        <v>113.38991801585453</v>
      </c>
      <c r="H400" s="16">
        <f t="shared" si="34"/>
        <v>0</v>
      </c>
      <c r="I400" s="16">
        <f t="shared" si="35"/>
        <v>0</v>
      </c>
      <c r="K400" s="16">
        <f>VLOOKUP($D400,'Growth rate'!$B$3:$S$93,8,FALSE)*VLOOKUP($F400,BY_IND_Demand_Drivers!$B$5:$J$100,7,FALSE)</f>
        <v>188.98319669309089</v>
      </c>
      <c r="L400" s="16">
        <f>VLOOKUP($D400,'Growth rate'!$B$3:$S$93,8,FALSE)*VLOOKUP($F400,BY_IND_Demand_Drivers!$B$5:$J$100,8,FALSE)</f>
        <v>0</v>
      </c>
      <c r="M400" s="16">
        <f>VLOOKUP($D400,'Growth rate'!$B$3:$S$93,8,FALSE)*VLOOKUP($F400,BY_IND_Demand_Drivers!$B$5:$J$100,9,FALSE)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 t="shared" si="33"/>
        <v>115.2041567041082</v>
      </c>
      <c r="H401" s="16">
        <f t="shared" si="34"/>
        <v>0</v>
      </c>
      <c r="I401" s="16">
        <f t="shared" si="35"/>
        <v>0</v>
      </c>
      <c r="K401" s="16">
        <f>VLOOKUP($D401,'Growth rate'!$B$3:$S$93,8,FALSE)*VLOOKUP($F401,BY_IND_Demand_Drivers!$B$5:$J$100,7,FALSE)</f>
        <v>192.00692784018034</v>
      </c>
      <c r="L401" s="16">
        <f>VLOOKUP($D401,'Growth rate'!$B$3:$S$93,8,FALSE)*VLOOKUP($F401,BY_IND_Demand_Drivers!$B$5:$J$100,8,FALSE)</f>
        <v>0</v>
      </c>
      <c r="M401" s="16">
        <f>VLOOKUP($D401,'Growth rate'!$B$3:$S$93,8,FALSE)*VLOOKUP($F401,BY_IND_Demand_Drivers!$B$5:$J$100,9,FALSE)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 t="shared" si="33"/>
        <v>117.04742321137394</v>
      </c>
      <c r="H402" s="16">
        <f t="shared" si="34"/>
        <v>0</v>
      </c>
      <c r="I402" s="16">
        <f t="shared" si="35"/>
        <v>0</v>
      </c>
      <c r="K402" s="16">
        <f>VLOOKUP($D402,'Growth rate'!$B$3:$S$93,8,FALSE)*VLOOKUP($F402,BY_IND_Demand_Drivers!$B$5:$J$100,7,FALSE)</f>
        <v>195.07903868562323</v>
      </c>
      <c r="L402" s="16">
        <f>VLOOKUP($D402,'Growth rate'!$B$3:$S$93,8,FALSE)*VLOOKUP($F402,BY_IND_Demand_Drivers!$B$5:$J$100,8,FALSE)</f>
        <v>0</v>
      </c>
      <c r="M402" s="16">
        <f>VLOOKUP($D402,'Growth rate'!$B$3:$S$93,8,FALSE)*VLOOKUP($F402,BY_IND_Demand_Drivers!$B$5:$J$100,9,FALSE)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 t="shared" si="33"/>
        <v>118.92018198275593</v>
      </c>
      <c r="H403" s="16">
        <f t="shared" si="34"/>
        <v>0</v>
      </c>
      <c r="I403" s="16">
        <f t="shared" si="35"/>
        <v>0</v>
      </c>
      <c r="K403" s="16">
        <f>VLOOKUP($D403,'Growth rate'!$B$3:$S$93,8,FALSE)*VLOOKUP($F403,BY_IND_Demand_Drivers!$B$5:$J$100,7,FALSE)</f>
        <v>198.20030330459323</v>
      </c>
      <c r="L403" s="16">
        <f>VLOOKUP($D403,'Growth rate'!$B$3:$S$93,8,FALSE)*VLOOKUP($F403,BY_IND_Demand_Drivers!$B$5:$J$100,8,FALSE)</f>
        <v>0</v>
      </c>
      <c r="M403" s="16">
        <f>VLOOKUP($D403,'Growth rate'!$B$3:$S$93,8,FALSE)*VLOOKUP($F403,BY_IND_Demand_Drivers!$B$5:$J$100,9,FALSE)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 t="shared" si="33"/>
        <v>120.82290489448003</v>
      </c>
      <c r="H404" s="16">
        <f t="shared" si="34"/>
        <v>0</v>
      </c>
      <c r="I404" s="16">
        <f t="shared" si="35"/>
        <v>0</v>
      </c>
      <c r="K404" s="16">
        <f>VLOOKUP($D404,'Growth rate'!$B$3:$S$93,8,FALSE)*VLOOKUP($F404,BY_IND_Demand_Drivers!$B$5:$J$100,7,FALSE)</f>
        <v>201.37150815746674</v>
      </c>
      <c r="L404" s="16">
        <f>VLOOKUP($D404,'Growth rate'!$B$3:$S$93,8,FALSE)*VLOOKUP($F404,BY_IND_Demand_Drivers!$B$5:$J$100,8,FALSE)</f>
        <v>0</v>
      </c>
      <c r="M404" s="16">
        <f>VLOOKUP($D404,'Growth rate'!$B$3:$S$93,8,FALSE)*VLOOKUP($F404,BY_IND_Demand_Drivers!$B$5:$J$100,9,FALSE)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 t="shared" si="33"/>
        <v>122.75607137279171</v>
      </c>
      <c r="H405" s="16">
        <f t="shared" si="34"/>
        <v>0</v>
      </c>
      <c r="I405" s="16">
        <f t="shared" si="35"/>
        <v>0</v>
      </c>
      <c r="K405" s="16">
        <f>VLOOKUP($D405,'Growth rate'!$B$3:$S$93,8,FALSE)*VLOOKUP($F405,BY_IND_Demand_Drivers!$B$5:$J$100,7,FALSE)</f>
        <v>204.5934522879862</v>
      </c>
      <c r="L405" s="16">
        <f>VLOOKUP($D405,'Growth rate'!$B$3:$S$93,8,FALSE)*VLOOKUP($F405,BY_IND_Demand_Drivers!$B$5:$J$100,8,FALSE)</f>
        <v>0</v>
      </c>
      <c r="M405" s="16">
        <f>VLOOKUP($D405,'Growth rate'!$B$3:$S$93,8,FALSE)*VLOOKUP($F405,BY_IND_Demand_Drivers!$B$5:$J$100,9,FALSE)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 t="shared" si="33"/>
        <v>124.72016851475639</v>
      </c>
      <c r="H406" s="16">
        <f t="shared" si="34"/>
        <v>0</v>
      </c>
      <c r="I406" s="16">
        <f t="shared" si="35"/>
        <v>0</v>
      </c>
      <c r="K406" s="16">
        <f>VLOOKUP($D406,'Growth rate'!$B$3:$S$93,8,FALSE)*VLOOKUP($F406,BY_IND_Demand_Drivers!$B$5:$J$100,7,FALSE)</f>
        <v>207.866947524594</v>
      </c>
      <c r="L406" s="16">
        <f>VLOOKUP($D406,'Growth rate'!$B$3:$S$93,8,FALSE)*VLOOKUP($F406,BY_IND_Demand_Drivers!$B$5:$J$100,8,FALSE)</f>
        <v>0</v>
      </c>
      <c r="M406" s="16">
        <f>VLOOKUP($D406,'Growth rate'!$B$3:$S$93,8,FALSE)*VLOOKUP($F406,BY_IND_Demand_Drivers!$B$5:$J$100,9,FALSE)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 t="shared" si="33"/>
        <v>126.7156912109925</v>
      </c>
      <c r="H407" s="16">
        <f t="shared" si="34"/>
        <v>0</v>
      </c>
      <c r="I407" s="16">
        <f t="shared" si="35"/>
        <v>0</v>
      </c>
      <c r="K407" s="16">
        <f>VLOOKUP($D407,'Growth rate'!$B$3:$S$93,8,FALSE)*VLOOKUP($F407,BY_IND_Demand_Drivers!$B$5:$J$100,7,FALSE)</f>
        <v>211.19281868498751</v>
      </c>
      <c r="L407" s="16">
        <f>VLOOKUP($D407,'Growth rate'!$B$3:$S$93,8,FALSE)*VLOOKUP($F407,BY_IND_Demand_Drivers!$B$5:$J$100,8,FALSE)</f>
        <v>0</v>
      </c>
      <c r="M407" s="16">
        <f>VLOOKUP($D407,'Growth rate'!$B$3:$S$93,8,FALSE)*VLOOKUP($F407,BY_IND_Demand_Drivers!$B$5:$J$100,9,FALSE)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 t="shared" si="33"/>
        <v>128.74314227036837</v>
      </c>
      <c r="H408" s="16">
        <f t="shared" si="34"/>
        <v>0</v>
      </c>
      <c r="I408" s="16">
        <f t="shared" si="35"/>
        <v>0</v>
      </c>
      <c r="K408" s="16">
        <f>VLOOKUP($D408,'Growth rate'!$B$3:$S$93,8,FALSE)*VLOOKUP($F408,BY_IND_Demand_Drivers!$B$5:$J$100,7,FALSE)</f>
        <v>214.57190378394731</v>
      </c>
      <c r="L408" s="16">
        <f>VLOOKUP($D408,'Growth rate'!$B$3:$S$93,8,FALSE)*VLOOKUP($F408,BY_IND_Demand_Drivers!$B$5:$J$100,8,FALSE)</f>
        <v>0</v>
      </c>
      <c r="M408" s="16">
        <f>VLOOKUP($D408,'Growth rate'!$B$3:$S$93,8,FALSE)*VLOOKUP($F408,BY_IND_Demand_Drivers!$B$5:$J$100,9,FALSE)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 t="shared" si="33"/>
        <v>130.80303254669431</v>
      </c>
      <c r="H409" s="16">
        <f t="shared" si="34"/>
        <v>0</v>
      </c>
      <c r="I409" s="16">
        <f t="shared" si="35"/>
        <v>0</v>
      </c>
      <c r="K409" s="16">
        <f>VLOOKUP($D409,'Growth rate'!$B$3:$S$93,8,FALSE)*VLOOKUP($F409,BY_IND_Demand_Drivers!$B$5:$J$100,7,FALSE)</f>
        <v>218.00505424449051</v>
      </c>
      <c r="L409" s="16">
        <f>VLOOKUP($D409,'Growth rate'!$B$3:$S$93,8,FALSE)*VLOOKUP($F409,BY_IND_Demand_Drivers!$B$5:$J$100,8,FALSE)</f>
        <v>0</v>
      </c>
      <c r="M409" s="16">
        <f>VLOOKUP($D409,'Growth rate'!$B$3:$S$93,8,FALSE)*VLOOKUP($F409,BY_IND_Demand_Drivers!$B$5:$J$100,9,FALSE)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 t="shared" si="33"/>
        <v>132.89588106744139</v>
      </c>
      <c r="H410" s="16">
        <f t="shared" si="34"/>
        <v>0</v>
      </c>
      <c r="I410" s="16">
        <f t="shared" si="35"/>
        <v>0</v>
      </c>
      <c r="K410" s="16">
        <f>VLOOKUP($D410,'Growth rate'!$B$3:$S$93,8,FALSE)*VLOOKUP($F410,BY_IND_Demand_Drivers!$B$5:$J$100,7,FALSE)</f>
        <v>221.49313511240234</v>
      </c>
      <c r="L410" s="16">
        <f>VLOOKUP($D410,'Growth rate'!$B$3:$S$93,8,FALSE)*VLOOKUP($F410,BY_IND_Demand_Drivers!$B$5:$J$100,8,FALSE)</f>
        <v>0</v>
      </c>
      <c r="M410" s="16">
        <f>VLOOKUP($D410,'Growth rate'!$B$3:$S$93,8,FALSE)*VLOOKUP($F410,BY_IND_Demand_Drivers!$B$5:$J$100,9,FALSE)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 t="shared" si="33"/>
        <v>135.02221516452042</v>
      </c>
      <c r="H411" s="16">
        <f t="shared" si="34"/>
        <v>0</v>
      </c>
      <c r="I411" s="16">
        <f t="shared" si="35"/>
        <v>0</v>
      </c>
      <c r="K411" s="16">
        <f>VLOOKUP($D411,'Growth rate'!$B$3:$S$93,8,FALSE)*VLOOKUP($F411,BY_IND_Demand_Drivers!$B$5:$J$100,7,FALSE)</f>
        <v>225.03702527420072</v>
      </c>
      <c r="L411" s="16">
        <f>VLOOKUP($D411,'Growth rate'!$B$3:$S$93,8,FALSE)*VLOOKUP($F411,BY_IND_Demand_Drivers!$B$5:$J$100,8,FALSE)</f>
        <v>0</v>
      </c>
      <c r="M411" s="16">
        <f>VLOOKUP($D411,'Growth rate'!$B$3:$S$93,8,FALSE)*VLOOKUP($F411,BY_IND_Demand_Drivers!$B$5:$J$100,9,FALSE)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 t="shared" si="33"/>
        <v>137.1825706071528</v>
      </c>
      <c r="H412" s="16">
        <f t="shared" si="34"/>
        <v>0</v>
      </c>
      <c r="I412" s="16">
        <f t="shared" si="35"/>
        <v>0</v>
      </c>
      <c r="K412" s="16">
        <f>VLOOKUP($D412,'Growth rate'!$B$3:$S$93,8,FALSE)*VLOOKUP($F412,BY_IND_Demand_Drivers!$B$5:$J$100,7,FALSE)</f>
        <v>228.63761767858801</v>
      </c>
      <c r="L412" s="16">
        <f>VLOOKUP($D412,'Growth rate'!$B$3:$S$93,8,FALSE)*VLOOKUP($F412,BY_IND_Demand_Drivers!$B$5:$J$100,8,FALSE)</f>
        <v>0</v>
      </c>
      <c r="M412" s="16">
        <f>VLOOKUP($D412,'Growth rate'!$B$3:$S$93,8,FALSE)*VLOOKUP($F412,BY_IND_Demand_Drivers!$B$5:$J$100,9,FALSE)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 t="shared" si="33"/>
        <v>139.37749173686726</v>
      </c>
      <c r="H413" s="16">
        <f t="shared" si="34"/>
        <v>0</v>
      </c>
      <c r="I413" s="16">
        <f t="shared" si="35"/>
        <v>0</v>
      </c>
      <c r="K413" s="16">
        <f>VLOOKUP($D413,'Growth rate'!$B$3:$S$93,8,FALSE)*VLOOKUP($F413,BY_IND_Demand_Drivers!$B$5:$J$100,7,FALSE)</f>
        <v>232.29581956144543</v>
      </c>
      <c r="L413" s="16">
        <f>VLOOKUP($D413,'Growth rate'!$B$3:$S$93,8,FALSE)*VLOOKUP($F413,BY_IND_Demand_Drivers!$B$5:$J$100,8,FALSE)</f>
        <v>0</v>
      </c>
      <c r="M413" s="16">
        <f>VLOOKUP($D413,'Growth rate'!$B$3:$S$93,8,FALSE)*VLOOKUP($F413,BY_IND_Demand_Drivers!$B$5:$J$100,9,FALSE)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 t="shared" si="33"/>
        <v>0.32196382574257398</v>
      </c>
      <c r="H414" s="16">
        <f t="shared" si="34"/>
        <v>0</v>
      </c>
      <c r="I414" s="16">
        <f t="shared" si="35"/>
        <v>0</v>
      </c>
      <c r="K414" s="16">
        <f>VLOOKUP($D414,'Growth rate'!$B$3:$S$93,8,FALSE)*VLOOKUP($F414,BY_IND_Demand_Drivers!$B$5:$J$100,7,FALSE)</f>
        <v>0.32196382574257398</v>
      </c>
      <c r="L414" s="16">
        <f>VLOOKUP($D414,'Growth rate'!$B$3:$S$93,8,FALSE)*VLOOKUP($F414,BY_IND_Demand_Drivers!$B$5:$J$100,8,FALSE)</f>
        <v>0</v>
      </c>
      <c r="M414" s="16">
        <f>VLOOKUP($D414,'Growth rate'!$B$3:$S$93,8,FALSE)*VLOOKUP($F414,BY_IND_Demand_Drivers!$B$5:$J$100,9,FALSE)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 t="shared" si="33"/>
        <v>0.33695321667304962</v>
      </c>
      <c r="H415" s="16">
        <f t="shared" si="34"/>
        <v>0</v>
      </c>
      <c r="I415" s="16">
        <f t="shared" si="35"/>
        <v>0</v>
      </c>
      <c r="K415" s="16">
        <f>VLOOKUP($D415,'Growth rate'!$B$3:$S$93,8,FALSE)*VLOOKUP($F415,BY_IND_Demand_Drivers!$B$5:$J$100,7,FALSE)</f>
        <v>0.33695321667304962</v>
      </c>
      <c r="L415" s="16">
        <f>VLOOKUP($D415,'Growth rate'!$B$3:$S$93,8,FALSE)*VLOOKUP($F415,BY_IND_Demand_Drivers!$B$5:$J$100,8,FALSE)</f>
        <v>0</v>
      </c>
      <c r="M415" s="16">
        <f>VLOOKUP($D415,'Growth rate'!$B$3:$S$93,8,FALSE)*VLOOKUP($F415,BY_IND_Demand_Drivers!$B$5:$J$100,9,FALSE)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 t="shared" si="33"/>
        <v>0.35194260760352525</v>
      </c>
      <c r="H416" s="16">
        <f t="shared" si="34"/>
        <v>0</v>
      </c>
      <c r="I416" s="16">
        <f t="shared" si="35"/>
        <v>0</v>
      </c>
      <c r="K416" s="16">
        <f>VLOOKUP($D416,'Growth rate'!$B$3:$S$93,8,FALSE)*VLOOKUP($F416,BY_IND_Demand_Drivers!$B$5:$J$100,7,FALSE)</f>
        <v>0.35194260760352525</v>
      </c>
      <c r="L416" s="16">
        <f>VLOOKUP($D416,'Growth rate'!$B$3:$S$93,8,FALSE)*VLOOKUP($F416,BY_IND_Demand_Drivers!$B$5:$J$100,8,FALSE)</f>
        <v>0</v>
      </c>
      <c r="M416" s="16">
        <f>VLOOKUP($D416,'Growth rate'!$B$3:$S$93,8,FALSE)*VLOOKUP($F416,BY_IND_Demand_Drivers!$B$5:$J$100,9,FALSE)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 t="shared" si="33"/>
        <v>0.36693199853400088</v>
      </c>
      <c r="H417" s="16">
        <f t="shared" si="34"/>
        <v>0</v>
      </c>
      <c r="I417" s="16">
        <f t="shared" si="35"/>
        <v>0</v>
      </c>
      <c r="K417" s="16">
        <f>VLOOKUP($D417,'Growth rate'!$B$3:$S$93,8,FALSE)*VLOOKUP($F417,BY_IND_Demand_Drivers!$B$5:$J$100,7,FALSE)</f>
        <v>0.36693199853400088</v>
      </c>
      <c r="L417" s="16">
        <f>VLOOKUP($D417,'Growth rate'!$B$3:$S$93,8,FALSE)*VLOOKUP($F417,BY_IND_Demand_Drivers!$B$5:$J$100,8,FALSE)</f>
        <v>0</v>
      </c>
      <c r="M417" s="16">
        <f>VLOOKUP($D417,'Growth rate'!$B$3:$S$93,8,FALSE)*VLOOKUP($F417,BY_IND_Demand_Drivers!$B$5:$J$100,9,FALSE)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 t="shared" si="33"/>
        <v>0.38192138946447651</v>
      </c>
      <c r="H418" s="16">
        <f t="shared" si="34"/>
        <v>0</v>
      </c>
      <c r="I418" s="16">
        <f t="shared" si="35"/>
        <v>0</v>
      </c>
      <c r="K418" s="16">
        <f>VLOOKUP($D418,'Growth rate'!$B$3:$S$93,8,FALSE)*VLOOKUP($F418,BY_IND_Demand_Drivers!$B$5:$J$100,7,FALSE)</f>
        <v>0.38192138946447651</v>
      </c>
      <c r="L418" s="16">
        <f>VLOOKUP($D418,'Growth rate'!$B$3:$S$93,8,FALSE)*VLOOKUP($F418,BY_IND_Demand_Drivers!$B$5:$J$100,8,FALSE)</f>
        <v>0</v>
      </c>
      <c r="M418" s="16">
        <f>VLOOKUP($D418,'Growth rate'!$B$3:$S$93,8,FALSE)*VLOOKUP($F418,BY_IND_Demand_Drivers!$B$5:$J$100,9,FALSE)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 t="shared" si="33"/>
        <v>0.39691078039495209</v>
      </c>
      <c r="H419" s="16">
        <f t="shared" si="34"/>
        <v>0</v>
      </c>
      <c r="I419" s="16">
        <f t="shared" si="35"/>
        <v>0</v>
      </c>
      <c r="K419" s="16">
        <f>VLOOKUP($D419,'Growth rate'!$B$3:$S$93,8,FALSE)*VLOOKUP($F419,BY_IND_Demand_Drivers!$B$5:$J$100,7,FALSE)</f>
        <v>0.39691078039495209</v>
      </c>
      <c r="L419" s="16">
        <f>VLOOKUP($D419,'Growth rate'!$B$3:$S$93,8,FALSE)*VLOOKUP($F419,BY_IND_Demand_Drivers!$B$5:$J$100,8,FALSE)</f>
        <v>0</v>
      </c>
      <c r="M419" s="16">
        <f>VLOOKUP($D419,'Growth rate'!$B$3:$S$93,8,FALSE)*VLOOKUP($F419,BY_IND_Demand_Drivers!$B$5:$J$100,9,FALSE)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 t="shared" si="33"/>
        <v>0.37071015419288494</v>
      </c>
      <c r="H420" s="16">
        <f t="shared" si="34"/>
        <v>0</v>
      </c>
      <c r="I420" s="16">
        <f t="shared" si="35"/>
        <v>0</v>
      </c>
      <c r="K420" s="16">
        <f>VLOOKUP($D420,'Growth rate'!$B$3:$S$93,8,FALSE)*VLOOKUP($F420,BY_IND_Demand_Drivers!$B$5:$J$100,7,FALSE)</f>
        <v>0.41190017132542772</v>
      </c>
      <c r="L420" s="16">
        <f>VLOOKUP($D420,'Growth rate'!$B$3:$S$93,8,FALSE)*VLOOKUP($F420,BY_IND_Demand_Drivers!$B$5:$J$100,8,FALSE)</f>
        <v>0</v>
      </c>
      <c r="M420" s="16">
        <f>VLOOKUP($D420,'Growth rate'!$B$3:$S$93,8,FALSE)*VLOOKUP($F420,BY_IND_Demand_Drivers!$B$5:$J$100,9,FALSE)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 t="shared" si="33"/>
        <v>0.37993171040775398</v>
      </c>
      <c r="H421" s="16">
        <f t="shared" si="34"/>
        <v>0</v>
      </c>
      <c r="I421" s="16">
        <f t="shared" si="35"/>
        <v>0</v>
      </c>
      <c r="K421" s="16">
        <f>VLOOKUP($D421,'Growth rate'!$B$3:$S$93,8,FALSE)*VLOOKUP($F421,BY_IND_Demand_Drivers!$B$5:$J$100,7,FALSE)</f>
        <v>0.42688956225590335</v>
      </c>
      <c r="L421" s="16">
        <f>VLOOKUP($D421,'Growth rate'!$B$3:$S$93,8,FALSE)*VLOOKUP($F421,BY_IND_Demand_Drivers!$B$5:$J$100,8,FALSE)</f>
        <v>0</v>
      </c>
      <c r="M421" s="16">
        <f>VLOOKUP($D421,'Growth rate'!$B$3:$S$93,8,FALSE)*VLOOKUP($F421,BY_IND_Demand_Drivers!$B$5:$J$100,9,FALSE)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 t="shared" si="33"/>
        <v>0.3888534788040135</v>
      </c>
      <c r="H422" s="16">
        <f t="shared" si="34"/>
        <v>0</v>
      </c>
      <c r="I422" s="16">
        <f t="shared" si="35"/>
        <v>0</v>
      </c>
      <c r="K422" s="16">
        <f>VLOOKUP($D422,'Growth rate'!$B$3:$S$93,8,FALSE)*VLOOKUP($F422,BY_IND_Demand_Drivers!$B$5:$J$100,7,FALSE)</f>
        <v>0.44187895318637899</v>
      </c>
      <c r="L422" s="16">
        <f>VLOOKUP($D422,'Growth rate'!$B$3:$S$93,8,FALSE)*VLOOKUP($F422,BY_IND_Demand_Drivers!$B$5:$J$100,8,FALSE)</f>
        <v>0</v>
      </c>
      <c r="M422" s="16">
        <f>VLOOKUP($D422,'Growth rate'!$B$3:$S$93,8,FALSE)*VLOOKUP($F422,BY_IND_Demand_Drivers!$B$5:$J$100,9,FALSE)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 t="shared" si="33"/>
        <v>0.39747545938166351</v>
      </c>
      <c r="H423" s="16">
        <f t="shared" si="34"/>
        <v>0</v>
      </c>
      <c r="I423" s="16">
        <f t="shared" si="35"/>
        <v>0</v>
      </c>
      <c r="K423" s="16">
        <f>VLOOKUP($D423,'Growth rate'!$B$3:$S$93,8,FALSE)*VLOOKUP($F423,BY_IND_Demand_Drivers!$B$5:$J$100,7,FALSE)</f>
        <v>0.45686834411685462</v>
      </c>
      <c r="L423" s="16">
        <f>VLOOKUP($D423,'Growth rate'!$B$3:$S$93,8,FALSE)*VLOOKUP($F423,BY_IND_Demand_Drivers!$B$5:$J$100,8,FALSE)</f>
        <v>0</v>
      </c>
      <c r="M423" s="16">
        <f>VLOOKUP($D423,'Growth rate'!$B$3:$S$93,8,FALSE)*VLOOKUP($F423,BY_IND_Demand_Drivers!$B$5:$J$100,9,FALSE)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 t="shared" si="33"/>
        <v>0.40579765214070401</v>
      </c>
      <c r="H424" s="16">
        <f t="shared" si="34"/>
        <v>0</v>
      </c>
      <c r="I424" s="16">
        <f t="shared" si="35"/>
        <v>0</v>
      </c>
      <c r="K424" s="16">
        <f>VLOOKUP($D424,'Growth rate'!$B$3:$S$93,8,FALSE)*VLOOKUP($F424,BY_IND_Demand_Drivers!$B$5:$J$100,7,FALSE)</f>
        <v>0.47185773504733025</v>
      </c>
      <c r="L424" s="16">
        <f>VLOOKUP($D424,'Growth rate'!$B$3:$S$93,8,FALSE)*VLOOKUP($F424,BY_IND_Demand_Drivers!$B$5:$J$100,8,FALSE)</f>
        <v>0</v>
      </c>
      <c r="M424" s="16">
        <f>VLOOKUP($D424,'Growth rate'!$B$3:$S$93,8,FALSE)*VLOOKUP($F424,BY_IND_Demand_Drivers!$B$5:$J$100,9,FALSE)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 t="shared" si="33"/>
        <v>0.41382005708113501</v>
      </c>
      <c r="H425" s="16">
        <f t="shared" si="34"/>
        <v>0</v>
      </c>
      <c r="I425" s="16">
        <f t="shared" si="35"/>
        <v>0</v>
      </c>
      <c r="K425" s="16">
        <f>VLOOKUP($D425,'Growth rate'!$B$3:$S$93,8,FALSE)*VLOOKUP($F425,BY_IND_Demand_Drivers!$B$5:$J$100,7,FALSE)</f>
        <v>0.48684712597780588</v>
      </c>
      <c r="L425" s="16">
        <f>VLOOKUP($D425,'Growth rate'!$B$3:$S$93,8,FALSE)*VLOOKUP($F425,BY_IND_Demand_Drivers!$B$5:$J$100,8,FALSE)</f>
        <v>0</v>
      </c>
      <c r="M425" s="16">
        <f>VLOOKUP($D425,'Growth rate'!$B$3:$S$93,8,FALSE)*VLOOKUP($F425,BY_IND_Demand_Drivers!$B$5:$J$100,9,FALSE)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 t="shared" si="33"/>
        <v>0.42028808291068581</v>
      </c>
      <c r="H426" s="16">
        <f t="shared" si="34"/>
        <v>0</v>
      </c>
      <c r="I426" s="16">
        <f t="shared" si="35"/>
        <v>0</v>
      </c>
      <c r="K426" s="16">
        <f>VLOOKUP($D426,'Growth rate'!$B$3:$S$93,8,FALSE)*VLOOKUP($F426,BY_IND_Demand_Drivers!$B$5:$J$100,7,FALSE)</f>
        <v>0.50183651690828157</v>
      </c>
      <c r="L426" s="16">
        <f>VLOOKUP($D426,'Growth rate'!$B$3:$S$93,8,FALSE)*VLOOKUP($F426,BY_IND_Demand_Drivers!$B$5:$J$100,8,FALSE)</f>
        <v>0</v>
      </c>
      <c r="M426" s="16">
        <f>VLOOKUP($D426,'Growth rate'!$B$3:$S$93,8,FALSE)*VLOOKUP($F426,BY_IND_Demand_Drivers!$B$5:$J$100,9,FALSE)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 t="shared" si="33"/>
        <v>0.42638137396697462</v>
      </c>
      <c r="H427" s="16">
        <f t="shared" si="34"/>
        <v>0</v>
      </c>
      <c r="I427" s="16">
        <f t="shared" si="35"/>
        <v>0</v>
      </c>
      <c r="K427" s="16">
        <f>VLOOKUP($D427,'Growth rate'!$B$3:$S$93,8,FALSE)*VLOOKUP($F427,BY_IND_Demand_Drivers!$B$5:$J$100,7,FALSE)</f>
        <v>0.51682590783875715</v>
      </c>
      <c r="L427" s="16">
        <f>VLOOKUP($D427,'Growth rate'!$B$3:$S$93,8,FALSE)*VLOOKUP($F427,BY_IND_Demand_Drivers!$B$5:$J$100,8,FALSE)</f>
        <v>0</v>
      </c>
      <c r="M427" s="16">
        <f>VLOOKUP($D427,'Growth rate'!$B$3:$S$93,8,FALSE)*VLOOKUP($F427,BY_IND_Demand_Drivers!$B$5:$J$100,9,FALSE)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 t="shared" si="33"/>
        <v>0.43209993025000171</v>
      </c>
      <c r="H428" s="16">
        <f t="shared" si="34"/>
        <v>0</v>
      </c>
      <c r="I428" s="16">
        <f t="shared" si="35"/>
        <v>0</v>
      </c>
      <c r="K428" s="16">
        <f>VLOOKUP($D428,'Growth rate'!$B$3:$S$93,8,FALSE)*VLOOKUP($F428,BY_IND_Demand_Drivers!$B$5:$J$100,7,FALSE)</f>
        <v>0.53181529876923284</v>
      </c>
      <c r="L428" s="16">
        <f>VLOOKUP($D428,'Growth rate'!$B$3:$S$93,8,FALSE)*VLOOKUP($F428,BY_IND_Demand_Drivers!$B$5:$J$100,8,FALSE)</f>
        <v>0</v>
      </c>
      <c r="M428" s="16">
        <f>VLOOKUP($D428,'Growth rate'!$B$3:$S$93,8,FALSE)*VLOOKUP($F428,BY_IND_Demand_Drivers!$B$5:$J$100,9,FALSE)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 t="shared" si="33"/>
        <v>0.43744375175976669</v>
      </c>
      <c r="H429" s="16">
        <f t="shared" si="34"/>
        <v>0</v>
      </c>
      <c r="I429" s="16">
        <f t="shared" si="35"/>
        <v>0</v>
      </c>
      <c r="K429" s="16">
        <f>VLOOKUP($D429,'Growth rate'!$B$3:$S$93,8,FALSE)*VLOOKUP($F429,BY_IND_Demand_Drivers!$B$5:$J$100,7,FALSE)</f>
        <v>0.54680468969970841</v>
      </c>
      <c r="L429" s="16">
        <f>VLOOKUP($D429,'Growth rate'!$B$3:$S$93,8,FALSE)*VLOOKUP($F429,BY_IND_Demand_Drivers!$B$5:$J$100,8,FALSE)</f>
        <v>0</v>
      </c>
      <c r="M429" s="16">
        <f>VLOOKUP($D429,'Growth rate'!$B$3:$S$93,8,FALSE)*VLOOKUP($F429,BY_IND_Demand_Drivers!$B$5:$J$100,9,FALSE)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 t="shared" si="33"/>
        <v>0.44241283849626994</v>
      </c>
      <c r="H430" s="16">
        <f t="shared" si="34"/>
        <v>0</v>
      </c>
      <c r="I430" s="16">
        <f t="shared" si="35"/>
        <v>0</v>
      </c>
      <c r="K430" s="16">
        <f>VLOOKUP($D430,'Growth rate'!$B$3:$S$93,8,FALSE)*VLOOKUP($F430,BY_IND_Demand_Drivers!$B$5:$J$100,7,FALSE)</f>
        <v>0.5617940806301841</v>
      </c>
      <c r="L430" s="16">
        <f>VLOOKUP($D430,'Growth rate'!$B$3:$S$93,8,FALSE)*VLOOKUP($F430,BY_IND_Demand_Drivers!$B$5:$J$100,8,FALSE)</f>
        <v>0</v>
      </c>
      <c r="M430" s="16">
        <f>VLOOKUP($D430,'Growth rate'!$B$3:$S$93,8,FALSE)*VLOOKUP($F430,BY_IND_Demand_Drivers!$B$5:$J$100,9,FALSE)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 t="shared" si="33"/>
        <v>0.44700719045951121</v>
      </c>
      <c r="H431" s="16">
        <f t="shared" si="34"/>
        <v>0</v>
      </c>
      <c r="I431" s="16">
        <f t="shared" si="35"/>
        <v>0</v>
      </c>
      <c r="K431" s="16">
        <f>VLOOKUP($D431,'Growth rate'!$B$3:$S$93,8,FALSE)*VLOOKUP($F431,BY_IND_Demand_Drivers!$B$5:$J$100,7,FALSE)</f>
        <v>0.57678347156065968</v>
      </c>
      <c r="L431" s="16">
        <f>VLOOKUP($D431,'Growth rate'!$B$3:$S$93,8,FALSE)*VLOOKUP($F431,BY_IND_Demand_Drivers!$B$5:$J$100,8,FALSE)</f>
        <v>0</v>
      </c>
      <c r="M431" s="16">
        <f>VLOOKUP($D431,'Growth rate'!$B$3:$S$93,8,FALSE)*VLOOKUP($F431,BY_IND_Demand_Drivers!$B$5:$J$100,9,FALSE)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 t="shared" si="33"/>
        <v>0.45122680764949069</v>
      </c>
      <c r="H432" s="16">
        <f t="shared" si="34"/>
        <v>0</v>
      </c>
      <c r="I432" s="16">
        <f t="shared" si="35"/>
        <v>0</v>
      </c>
      <c r="K432" s="16">
        <f>VLOOKUP($D432,'Growth rate'!$B$3:$S$93,8,FALSE)*VLOOKUP($F432,BY_IND_Demand_Drivers!$B$5:$J$100,7,FALSE)</f>
        <v>0.59177286249113537</v>
      </c>
      <c r="L432" s="16">
        <f>VLOOKUP($D432,'Growth rate'!$B$3:$S$93,8,FALSE)*VLOOKUP($F432,BY_IND_Demand_Drivers!$B$5:$J$100,8,FALSE)</f>
        <v>0</v>
      </c>
      <c r="M432" s="16">
        <f>VLOOKUP($D432,'Growth rate'!$B$3:$S$93,8,FALSE)*VLOOKUP($F432,BY_IND_Demand_Drivers!$B$5:$J$100,9,FALSE)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 t="shared" si="33"/>
        <v>0.45507169006620818</v>
      </c>
      <c r="H433" s="16">
        <f t="shared" si="34"/>
        <v>0</v>
      </c>
      <c r="I433" s="16">
        <f t="shared" si="35"/>
        <v>0</v>
      </c>
      <c r="K433" s="16">
        <f>VLOOKUP($D433,'Growth rate'!$B$3:$S$93,8,FALSE)*VLOOKUP($F433,BY_IND_Demand_Drivers!$B$5:$J$100,7,FALSE)</f>
        <v>0.60676225342161094</v>
      </c>
      <c r="L433" s="16">
        <f>VLOOKUP($D433,'Growth rate'!$B$3:$S$93,8,FALSE)*VLOOKUP($F433,BY_IND_Demand_Drivers!$B$5:$J$100,8,FALSE)</f>
        <v>0</v>
      </c>
      <c r="M433" s="16">
        <f>VLOOKUP($D433,'Growth rate'!$B$3:$S$93,8,FALSE)*VLOOKUP($F433,BY_IND_Demand_Drivers!$B$5:$J$100,9,FALSE)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 t="shared" si="33"/>
        <v>0.45854183770966378</v>
      </c>
      <c r="H434" s="16">
        <f t="shared" si="34"/>
        <v>0</v>
      </c>
      <c r="I434" s="16">
        <f t="shared" si="35"/>
        <v>0</v>
      </c>
      <c r="K434" s="16">
        <f>VLOOKUP($D434,'Growth rate'!$B$3:$S$93,8,FALSE)*VLOOKUP($F434,BY_IND_Demand_Drivers!$B$5:$J$100,7,FALSE)</f>
        <v>0.62175164435208652</v>
      </c>
      <c r="L434" s="16">
        <f>VLOOKUP($D434,'Growth rate'!$B$3:$S$93,8,FALSE)*VLOOKUP($F434,BY_IND_Demand_Drivers!$B$5:$J$100,8,FALSE)</f>
        <v>0</v>
      </c>
      <c r="M434" s="16">
        <f>VLOOKUP($D434,'Growth rate'!$B$3:$S$93,8,FALSE)*VLOOKUP($F434,BY_IND_Demand_Drivers!$B$5:$J$100,9,FALSE)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 t="shared" si="33"/>
        <v>0.46163725057985766</v>
      </c>
      <c r="H435" s="16">
        <f t="shared" si="34"/>
        <v>0</v>
      </c>
      <c r="I435" s="16">
        <f t="shared" si="35"/>
        <v>0</v>
      </c>
      <c r="K435" s="16">
        <f>VLOOKUP($D435,'Growth rate'!$B$3:$S$93,8,FALSE)*VLOOKUP($F435,BY_IND_Demand_Drivers!$B$5:$J$100,7,FALSE)</f>
        <v>0.63674103528256232</v>
      </c>
      <c r="L435" s="16">
        <f>VLOOKUP($D435,'Growth rate'!$B$3:$S$93,8,FALSE)*VLOOKUP($F435,BY_IND_Demand_Drivers!$B$5:$J$100,8,FALSE)</f>
        <v>0</v>
      </c>
      <c r="M435" s="16">
        <f>VLOOKUP($D435,'Growth rate'!$B$3:$S$93,8,FALSE)*VLOOKUP($F435,BY_IND_Demand_Drivers!$B$5:$J$100,9,FALSE)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 t="shared" si="33"/>
        <v>0.46435792867678938</v>
      </c>
      <c r="H436" s="16">
        <f t="shared" si="34"/>
        <v>0</v>
      </c>
      <c r="I436" s="16">
        <f t="shared" si="35"/>
        <v>0</v>
      </c>
      <c r="K436" s="16">
        <f>VLOOKUP($D436,'Growth rate'!$B$3:$S$93,8,FALSE)*VLOOKUP($F436,BY_IND_Demand_Drivers!$B$5:$J$100,7,FALSE)</f>
        <v>0.65173042621303778</v>
      </c>
      <c r="L436" s="16">
        <f>VLOOKUP($D436,'Growth rate'!$B$3:$S$93,8,FALSE)*VLOOKUP($F436,BY_IND_Demand_Drivers!$B$5:$J$100,8,FALSE)</f>
        <v>0</v>
      </c>
      <c r="M436" s="16">
        <f>VLOOKUP($D436,'Growth rate'!$B$3:$S$93,8,FALSE)*VLOOKUP($F436,BY_IND_Demand_Drivers!$B$5:$J$100,9,FALSE)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 t="shared" si="33"/>
        <v>0.46670387200045937</v>
      </c>
      <c r="H437" s="16">
        <f t="shared" si="34"/>
        <v>0</v>
      </c>
      <c r="I437" s="16">
        <f t="shared" si="35"/>
        <v>0</v>
      </c>
      <c r="K437" s="16">
        <f>VLOOKUP($D437,'Growth rate'!$B$3:$S$93,8,FALSE)*VLOOKUP($F437,BY_IND_Demand_Drivers!$B$5:$J$100,7,FALSE)</f>
        <v>0.66671981714351347</v>
      </c>
      <c r="L437" s="16">
        <f>VLOOKUP($D437,'Growth rate'!$B$3:$S$93,8,FALSE)*VLOOKUP($F437,BY_IND_Demand_Drivers!$B$5:$J$100,8,FALSE)</f>
        <v>0</v>
      </c>
      <c r="M437" s="16">
        <f>VLOOKUP($D437,'Growth rate'!$B$3:$S$93,8,FALSE)*VLOOKUP($F437,BY_IND_Demand_Drivers!$B$5:$J$100,9,FALSE)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 t="shared" si="33"/>
        <v>0.46867508055086754</v>
      </c>
      <c r="H438" s="16">
        <f t="shared" si="34"/>
        <v>0</v>
      </c>
      <c r="I438" s="16">
        <f t="shared" si="35"/>
        <v>0</v>
      </c>
      <c r="K438" s="16">
        <f>VLOOKUP($D438,'Growth rate'!$B$3:$S$93,8,FALSE)*VLOOKUP($F438,BY_IND_Demand_Drivers!$B$5:$J$100,7,FALSE)</f>
        <v>0.68170920807398916</v>
      </c>
      <c r="L438" s="16">
        <f>VLOOKUP($D438,'Growth rate'!$B$3:$S$93,8,FALSE)*VLOOKUP($F438,BY_IND_Demand_Drivers!$B$5:$J$100,8,FALSE)</f>
        <v>0</v>
      </c>
      <c r="M438" s="16">
        <f>VLOOKUP($D438,'Growth rate'!$B$3:$S$93,8,FALSE)*VLOOKUP($F438,BY_IND_Demand_Drivers!$B$5:$J$100,9,FALSE)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 t="shared" si="33"/>
        <v>0.47027155432801365</v>
      </c>
      <c r="H439" s="16">
        <f t="shared" si="34"/>
        <v>0</v>
      </c>
      <c r="I439" s="16">
        <f t="shared" si="35"/>
        <v>0</v>
      </c>
      <c r="K439" s="16">
        <f>VLOOKUP($D439,'Growth rate'!$B$3:$S$93,8,FALSE)*VLOOKUP($F439,BY_IND_Demand_Drivers!$B$5:$J$100,7,FALSE)</f>
        <v>0.69669859900446474</v>
      </c>
      <c r="L439" s="16">
        <f>VLOOKUP($D439,'Growth rate'!$B$3:$S$93,8,FALSE)*VLOOKUP($F439,BY_IND_Demand_Drivers!$B$5:$J$100,8,FALSE)</f>
        <v>0</v>
      </c>
      <c r="M439" s="16">
        <f>VLOOKUP($D439,'Growth rate'!$B$3:$S$93,8,FALSE)*VLOOKUP($F439,BY_IND_Demand_Drivers!$B$5:$J$100,9,FALSE)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 t="shared" si="33"/>
        <v>0.47149329333189799</v>
      </c>
      <c r="H440" s="16">
        <f t="shared" si="34"/>
        <v>0</v>
      </c>
      <c r="I440" s="16">
        <f t="shared" si="35"/>
        <v>0</v>
      </c>
      <c r="K440" s="16">
        <f>VLOOKUP($D440,'Growth rate'!$B$3:$S$93,8,FALSE)*VLOOKUP($F440,BY_IND_Demand_Drivers!$B$5:$J$100,7,FALSE)</f>
        <v>0.71168798993494042</v>
      </c>
      <c r="L440" s="16">
        <f>VLOOKUP($D440,'Growth rate'!$B$3:$S$93,8,FALSE)*VLOOKUP($F440,BY_IND_Demand_Drivers!$B$5:$J$100,8,FALSE)</f>
        <v>0</v>
      </c>
      <c r="M440" s="16">
        <f>VLOOKUP($D440,'Growth rate'!$B$3:$S$93,8,FALSE)*VLOOKUP($F440,BY_IND_Demand_Drivers!$B$5:$J$100,9,FALSE)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 t="shared" si="33"/>
        <v>0.47234029756252033</v>
      </c>
      <c r="H441" s="16">
        <f t="shared" si="34"/>
        <v>0</v>
      </c>
      <c r="I441" s="16">
        <f t="shared" si="35"/>
        <v>0</v>
      </c>
      <c r="K441" s="16">
        <f>VLOOKUP($D441,'Growth rate'!$B$3:$S$93,8,FALSE)*VLOOKUP($F441,BY_IND_Demand_Drivers!$B$5:$J$100,7,FALSE)</f>
        <v>0.726677380865416</v>
      </c>
      <c r="L441" s="16">
        <f>VLOOKUP($D441,'Growth rate'!$B$3:$S$93,8,FALSE)*VLOOKUP($F441,BY_IND_Demand_Drivers!$B$5:$J$100,8,FALSE)</f>
        <v>0</v>
      </c>
      <c r="M441" s="16">
        <f>VLOOKUP($D441,'Growth rate'!$B$3:$S$93,8,FALSE)*VLOOKUP($F441,BY_IND_Demand_Drivers!$B$5:$J$100,9,FALSE)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 t="shared" si="33"/>
        <v>0.47281256701988089</v>
      </c>
      <c r="H442" s="16">
        <f t="shared" si="34"/>
        <v>0</v>
      </c>
      <c r="I442" s="16">
        <f t="shared" si="35"/>
        <v>0</v>
      </c>
      <c r="K442" s="16">
        <f>VLOOKUP($D442,'Growth rate'!$B$3:$S$93,8,FALSE)*VLOOKUP($F442,BY_IND_Demand_Drivers!$B$5:$J$100,7,FALSE)</f>
        <v>0.74166677179589169</v>
      </c>
      <c r="L442" s="16">
        <f>VLOOKUP($D442,'Growth rate'!$B$3:$S$93,8,FALSE)*VLOOKUP($F442,BY_IND_Demand_Drivers!$B$5:$J$100,8,FALSE)</f>
        <v>0</v>
      </c>
      <c r="M442" s="16">
        <f>VLOOKUP($D442,'Growth rate'!$B$3:$S$93,8,FALSE)*VLOOKUP($F442,BY_IND_Demand_Drivers!$B$5:$J$100,9,FALSE)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 t="shared" si="33"/>
        <v>0.47291010170397951</v>
      </c>
      <c r="H443" s="16">
        <f t="shared" si="34"/>
        <v>0</v>
      </c>
      <c r="I443" s="16">
        <f t="shared" si="35"/>
        <v>0</v>
      </c>
      <c r="K443" s="16">
        <f>VLOOKUP($D443,'Growth rate'!$B$3:$S$93,8,FALSE)*VLOOKUP($F443,BY_IND_Demand_Drivers!$B$5:$J$100,7,FALSE)</f>
        <v>0.75665616272636727</v>
      </c>
      <c r="L443" s="16">
        <f>VLOOKUP($D443,'Growth rate'!$B$3:$S$93,8,FALSE)*VLOOKUP($F443,BY_IND_Demand_Drivers!$B$5:$J$100,8,FALSE)</f>
        <v>0</v>
      </c>
      <c r="M443" s="16">
        <f>VLOOKUP($D443,'Growth rate'!$B$3:$S$93,8,FALSE)*VLOOKUP($F443,BY_IND_Demand_Drivers!$B$5:$J$100,9,FALSE)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 t="shared" si="33"/>
        <v>0.47263290161481619</v>
      </c>
      <c r="H444" s="16">
        <f t="shared" si="34"/>
        <v>0</v>
      </c>
      <c r="I444" s="16">
        <f t="shared" si="35"/>
        <v>0</v>
      </c>
      <c r="K444" s="16">
        <f>VLOOKUP($D444,'Growth rate'!$B$3:$S$93,8,FALSE)*VLOOKUP($F444,BY_IND_Demand_Drivers!$B$5:$J$100,7,FALSE)</f>
        <v>0.77164555365684284</v>
      </c>
      <c r="L444" s="16">
        <f>VLOOKUP($D444,'Growth rate'!$B$3:$S$93,8,FALSE)*VLOOKUP($F444,BY_IND_Demand_Drivers!$B$5:$J$100,8,FALSE)</f>
        <v>0</v>
      </c>
      <c r="M444" s="16">
        <f>VLOOKUP($D444,'Growth rate'!$B$3:$S$93,8,FALSE)*VLOOKUP($F444,BY_IND_Demand_Drivers!$B$5:$J$100,9,FALSE)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 t="shared" si="33"/>
        <v>0.4719809667523911</v>
      </c>
      <c r="H445" s="16">
        <f t="shared" si="34"/>
        <v>0</v>
      </c>
      <c r="I445" s="16">
        <f t="shared" si="35"/>
        <v>0</v>
      </c>
      <c r="K445" s="16">
        <f>VLOOKUP($D445,'Growth rate'!$B$3:$S$93,8,FALSE)*VLOOKUP($F445,BY_IND_Demand_Drivers!$B$5:$J$100,7,FALSE)</f>
        <v>0.78663494458731853</v>
      </c>
      <c r="L445" s="16">
        <f>VLOOKUP($D445,'Growth rate'!$B$3:$S$93,8,FALSE)*VLOOKUP($F445,BY_IND_Demand_Drivers!$B$5:$J$100,8,FALSE)</f>
        <v>0</v>
      </c>
      <c r="M445" s="16">
        <f>VLOOKUP($D445,'Growth rate'!$B$3:$S$93,8,FALSE)*VLOOKUP($F445,BY_IND_Demand_Drivers!$B$5:$J$100,9,FALSE)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 t="shared" si="33"/>
        <v>0.47953266222042934</v>
      </c>
      <c r="H446" s="16">
        <f t="shared" si="34"/>
        <v>0</v>
      </c>
      <c r="I446" s="16">
        <f t="shared" si="35"/>
        <v>0</v>
      </c>
      <c r="K446" s="16">
        <f>VLOOKUP($D446,'Growth rate'!$B$3:$S$93,8,FALSE)*VLOOKUP($F446,BY_IND_Demand_Drivers!$B$5:$J$100,7,FALSE)</f>
        <v>0.79922110370071564</v>
      </c>
      <c r="L446" s="16">
        <f>VLOOKUP($D446,'Growth rate'!$B$3:$S$93,8,FALSE)*VLOOKUP($F446,BY_IND_Demand_Drivers!$B$5:$J$100,8,FALSE)</f>
        <v>0</v>
      </c>
      <c r="M446" s="16">
        <f>VLOOKUP($D446,'Growth rate'!$B$3:$S$93,8,FALSE)*VLOOKUP($F446,BY_IND_Demand_Drivers!$B$5:$J$100,9,FALSE)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 t="shared" si="33"/>
        <v>0.48720518481595626</v>
      </c>
      <c r="H447" s="16">
        <f t="shared" si="34"/>
        <v>0</v>
      </c>
      <c r="I447" s="16">
        <f t="shared" si="35"/>
        <v>0</v>
      </c>
      <c r="K447" s="16">
        <f>VLOOKUP($D447,'Growth rate'!$B$3:$S$93,8,FALSE)*VLOOKUP($F447,BY_IND_Demand_Drivers!$B$5:$J$100,7,FALSE)</f>
        <v>0.81200864135992712</v>
      </c>
      <c r="L447" s="16">
        <f>VLOOKUP($D447,'Growth rate'!$B$3:$S$93,8,FALSE)*VLOOKUP($F447,BY_IND_Demand_Drivers!$B$5:$J$100,8,FALSE)</f>
        <v>0</v>
      </c>
      <c r="M447" s="16">
        <f>VLOOKUP($D447,'Growth rate'!$B$3:$S$93,8,FALSE)*VLOOKUP($F447,BY_IND_Demand_Drivers!$B$5:$J$100,9,FALSE)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 t="shared" si="33"/>
        <v>0.49500046777301154</v>
      </c>
      <c r="H448" s="16">
        <f t="shared" si="34"/>
        <v>0</v>
      </c>
      <c r="I448" s="16">
        <f t="shared" si="35"/>
        <v>0</v>
      </c>
      <c r="K448" s="16">
        <f>VLOOKUP($D448,'Growth rate'!$B$3:$S$93,8,FALSE)*VLOOKUP($F448,BY_IND_Demand_Drivers!$B$5:$J$100,7,FALSE)</f>
        <v>0.82500077962168594</v>
      </c>
      <c r="L448" s="16">
        <f>VLOOKUP($D448,'Growth rate'!$B$3:$S$93,8,FALSE)*VLOOKUP($F448,BY_IND_Demand_Drivers!$B$5:$J$100,8,FALSE)</f>
        <v>0</v>
      </c>
      <c r="M448" s="16">
        <f>VLOOKUP($D448,'Growth rate'!$B$3:$S$93,8,FALSE)*VLOOKUP($F448,BY_IND_Demand_Drivers!$B$5:$J$100,9,FALSE)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 t="shared" si="33"/>
        <v>0.50292047525737971</v>
      </c>
      <c r="H449" s="16">
        <f t="shared" si="34"/>
        <v>0</v>
      </c>
      <c r="I449" s="16">
        <f t="shared" si="35"/>
        <v>0</v>
      </c>
      <c r="K449" s="16">
        <f>VLOOKUP($D449,'Growth rate'!$B$3:$S$93,8,FALSE)*VLOOKUP($F449,BY_IND_Demand_Drivers!$B$5:$J$100,7,FALSE)</f>
        <v>0.83820079209563292</v>
      </c>
      <c r="L449" s="16">
        <f>VLOOKUP($D449,'Growth rate'!$B$3:$S$93,8,FALSE)*VLOOKUP($F449,BY_IND_Demand_Drivers!$B$5:$J$100,8,FALSE)</f>
        <v>0</v>
      </c>
      <c r="M449" s="16">
        <f>VLOOKUP($D449,'Growth rate'!$B$3:$S$93,8,FALSE)*VLOOKUP($F449,BY_IND_Demand_Drivers!$B$5:$J$100,9,FALSE)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 t="shared" si="33"/>
        <v>0.51096720286149766</v>
      </c>
      <c r="H450" s="16">
        <f t="shared" si="34"/>
        <v>0</v>
      </c>
      <c r="I450" s="16">
        <f t="shared" si="35"/>
        <v>0</v>
      </c>
      <c r="K450" s="16">
        <f>VLOOKUP($D450,'Growth rate'!$B$3:$S$93,8,FALSE)*VLOOKUP($F450,BY_IND_Demand_Drivers!$B$5:$J$100,7,FALSE)</f>
        <v>0.85161200476916288</v>
      </c>
      <c r="L450" s="16">
        <f>VLOOKUP($D450,'Growth rate'!$B$3:$S$93,8,FALSE)*VLOOKUP($F450,BY_IND_Demand_Drivers!$B$5:$J$100,8,FALSE)</f>
        <v>0</v>
      </c>
      <c r="M450" s="16">
        <f>VLOOKUP($D450,'Growth rate'!$B$3:$S$93,8,FALSE)*VLOOKUP($F450,BY_IND_Demand_Drivers!$B$5:$J$100,9,FALSE)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 t="shared" si="33"/>
        <v>0.51914267810728165</v>
      </c>
      <c r="H451" s="16">
        <f t="shared" si="34"/>
        <v>0</v>
      </c>
      <c r="I451" s="16">
        <f t="shared" si="35"/>
        <v>0</v>
      </c>
      <c r="K451" s="16">
        <f>VLOOKUP($D451,'Growth rate'!$B$3:$S$93,8,FALSE)*VLOOKUP($F451,BY_IND_Demand_Drivers!$B$5:$J$100,7,FALSE)</f>
        <v>0.86523779684546953</v>
      </c>
      <c r="L451" s="16">
        <f>VLOOKUP($D451,'Growth rate'!$B$3:$S$93,8,FALSE)*VLOOKUP($F451,BY_IND_Demand_Drivers!$B$5:$J$100,8,FALSE)</f>
        <v>0</v>
      </c>
      <c r="M451" s="16">
        <f>VLOOKUP($D451,'Growth rate'!$B$3:$S$93,8,FALSE)*VLOOKUP($F451,BY_IND_Demand_Drivers!$B$5:$J$100,9,FALSE)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 t="shared" si="33"/>
        <v>0.52744896095699823</v>
      </c>
      <c r="H452" s="16">
        <f t="shared" si="34"/>
        <v>0</v>
      </c>
      <c r="I452" s="16">
        <f t="shared" si="35"/>
        <v>0</v>
      </c>
      <c r="K452" s="16">
        <f>VLOOKUP($D452,'Growth rate'!$B$3:$S$93,8,FALSE)*VLOOKUP($F452,BY_IND_Demand_Drivers!$B$5:$J$100,7,FALSE)</f>
        <v>0.87908160159499715</v>
      </c>
      <c r="L452" s="16">
        <f>VLOOKUP($D452,'Growth rate'!$B$3:$S$93,8,FALSE)*VLOOKUP($F452,BY_IND_Demand_Drivers!$B$5:$J$100,8,FALSE)</f>
        <v>0</v>
      </c>
      <c r="M452" s="16">
        <f>VLOOKUP($D452,'Growth rate'!$B$3:$S$93,8,FALSE)*VLOOKUP($F452,BY_IND_Demand_Drivers!$B$5:$J$100,9,FALSE)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 t="shared" ref="G453:G516" si="39">K453*$N453</f>
        <v>0.53588814433231036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rate'!$B$3:$S$93,8,FALSE)*VLOOKUP($F453,BY_IND_Demand_Drivers!$B$5:$J$100,7,FALSE)</f>
        <v>0.89314690722051726</v>
      </c>
      <c r="L453" s="16">
        <f>VLOOKUP($D453,'Growth rate'!$B$3:$S$93,8,FALSE)*VLOOKUP($F453,BY_IND_Demand_Drivers!$B$5:$J$100,8,FALSE)</f>
        <v>0</v>
      </c>
      <c r="M453" s="16">
        <f>VLOOKUP($D453,'Growth rate'!$B$3:$S$93,8,FALSE)*VLOOKUP($F453,BY_IND_Demand_Drivers!$B$5:$J$100,9,FALSE)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 t="shared" si="39"/>
        <v>0.54446235464162718</v>
      </c>
      <c r="H454" s="16">
        <f t="shared" si="40"/>
        <v>0</v>
      </c>
      <c r="I454" s="16">
        <f t="shared" si="41"/>
        <v>0</v>
      </c>
      <c r="K454" s="16">
        <f>VLOOKUP($D454,'Growth rate'!$B$3:$S$93,8,FALSE)*VLOOKUP($F454,BY_IND_Demand_Drivers!$B$5:$J$100,7,FALSE)</f>
        <v>0.90743725773604533</v>
      </c>
      <c r="L454" s="16">
        <f>VLOOKUP($D454,'Growth rate'!$B$3:$S$93,8,FALSE)*VLOOKUP($F454,BY_IND_Demand_Drivers!$B$5:$J$100,8,FALSE)</f>
        <v>0</v>
      </c>
      <c r="M454" s="16">
        <f>VLOOKUP($D454,'Growth rate'!$B$3:$S$93,8,FALSE)*VLOOKUP($F454,BY_IND_Demand_Drivers!$B$5:$J$100,9,FALSE)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 t="shared" si="39"/>
        <v>0.55317375231589327</v>
      </c>
      <c r="H455" s="16">
        <f t="shared" si="40"/>
        <v>0</v>
      </c>
      <c r="I455" s="16">
        <f t="shared" si="41"/>
        <v>0</v>
      </c>
      <c r="K455" s="16">
        <f>VLOOKUP($D455,'Growth rate'!$B$3:$S$93,8,FALSE)*VLOOKUP($F455,BY_IND_Demand_Drivers!$B$5:$J$100,7,FALSE)</f>
        <v>0.92195625385982216</v>
      </c>
      <c r="L455" s="16">
        <f>VLOOKUP($D455,'Growth rate'!$B$3:$S$93,8,FALSE)*VLOOKUP($F455,BY_IND_Demand_Drivers!$B$5:$J$100,8,FALSE)</f>
        <v>0</v>
      </c>
      <c r="M455" s="16">
        <f>VLOOKUP($D455,'Growth rate'!$B$3:$S$93,8,FALSE)*VLOOKUP($F455,BY_IND_Demand_Drivers!$B$5:$J$100,9,FALSE)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 t="shared" si="39"/>
        <v>0.56202453235294747</v>
      </c>
      <c r="H456" s="16">
        <f t="shared" si="40"/>
        <v>0</v>
      </c>
      <c r="I456" s="16">
        <f t="shared" si="41"/>
        <v>0</v>
      </c>
      <c r="K456" s="16">
        <f>VLOOKUP($D456,'Growth rate'!$B$3:$S$93,8,FALSE)*VLOOKUP($F456,BY_IND_Demand_Drivers!$B$5:$J$100,7,FALSE)</f>
        <v>0.93670755392157923</v>
      </c>
      <c r="L456" s="16">
        <f>VLOOKUP($D456,'Growth rate'!$B$3:$S$93,8,FALSE)*VLOOKUP($F456,BY_IND_Demand_Drivers!$B$5:$J$100,8,FALSE)</f>
        <v>0</v>
      </c>
      <c r="M456" s="16">
        <f>VLOOKUP($D456,'Growth rate'!$B$3:$S$93,8,FALSE)*VLOOKUP($F456,BY_IND_Demand_Drivers!$B$5:$J$100,9,FALSE)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 t="shared" si="39"/>
        <v>0.57101692487059474</v>
      </c>
      <c r="H457" s="16">
        <f t="shared" si="40"/>
        <v>0</v>
      </c>
      <c r="I457" s="16">
        <f t="shared" si="41"/>
        <v>0</v>
      </c>
      <c r="K457" s="16">
        <f>VLOOKUP($D457,'Growth rate'!$B$3:$S$93,8,FALSE)*VLOOKUP($F457,BY_IND_Demand_Drivers!$B$5:$J$100,7,FALSE)</f>
        <v>0.95169487478432457</v>
      </c>
      <c r="L457" s="16">
        <f>VLOOKUP($D457,'Growth rate'!$B$3:$S$93,8,FALSE)*VLOOKUP($F457,BY_IND_Demand_Drivers!$B$5:$J$100,8,FALSE)</f>
        <v>0</v>
      </c>
      <c r="M457" s="16">
        <f>VLOOKUP($D457,'Growth rate'!$B$3:$S$93,8,FALSE)*VLOOKUP($F457,BY_IND_Demand_Drivers!$B$5:$J$100,9,FALSE)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 t="shared" si="39"/>
        <v>0.58015319566852419</v>
      </c>
      <c r="H458" s="16">
        <f t="shared" si="40"/>
        <v>0</v>
      </c>
      <c r="I458" s="16">
        <f t="shared" si="41"/>
        <v>0</v>
      </c>
      <c r="K458" s="16">
        <f>VLOOKUP($D458,'Growth rate'!$B$3:$S$93,8,FALSE)*VLOOKUP($F458,BY_IND_Demand_Drivers!$B$5:$J$100,7,FALSE)</f>
        <v>0.96692199278087376</v>
      </c>
      <c r="L458" s="16">
        <f>VLOOKUP($D458,'Growth rate'!$B$3:$S$93,8,FALSE)*VLOOKUP($F458,BY_IND_Demand_Drivers!$B$5:$J$100,8,FALSE)</f>
        <v>0</v>
      </c>
      <c r="M458" s="16">
        <f>VLOOKUP($D458,'Growth rate'!$B$3:$S$93,8,FALSE)*VLOOKUP($F458,BY_IND_Demand_Drivers!$B$5:$J$100,9,FALSE)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 t="shared" si="39"/>
        <v>0.58943564679922078</v>
      </c>
      <c r="H459" s="16">
        <f t="shared" si="40"/>
        <v>0</v>
      </c>
      <c r="I459" s="16">
        <f t="shared" si="41"/>
        <v>0</v>
      </c>
      <c r="K459" s="16">
        <f>VLOOKUP($D459,'Growth rate'!$B$3:$S$93,8,FALSE)*VLOOKUP($F459,BY_IND_Demand_Drivers!$B$5:$J$100,7,FALSE)</f>
        <v>0.98239274466536797</v>
      </c>
      <c r="L459" s="16">
        <f>VLOOKUP($D459,'Growth rate'!$B$3:$S$93,8,FALSE)*VLOOKUP($F459,BY_IND_Demand_Drivers!$B$5:$J$100,8,FALSE)</f>
        <v>0</v>
      </c>
      <c r="M459" s="16">
        <f>VLOOKUP($D459,'Growth rate'!$B$3:$S$93,8,FALSE)*VLOOKUP($F459,BY_IND_Demand_Drivers!$B$5:$J$100,9,FALSE)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 t="shared" si="39"/>
        <v>0.59886661714800826</v>
      </c>
      <c r="H460" s="16">
        <f t="shared" si="40"/>
        <v>0</v>
      </c>
      <c r="I460" s="16">
        <f t="shared" si="41"/>
        <v>0</v>
      </c>
      <c r="K460" s="16">
        <f>VLOOKUP($D460,'Growth rate'!$B$3:$S$93,8,FALSE)*VLOOKUP($F460,BY_IND_Demand_Drivers!$B$5:$J$100,7,FALSE)</f>
        <v>0.99811102858001377</v>
      </c>
      <c r="L460" s="16">
        <f>VLOOKUP($D460,'Growth rate'!$B$3:$S$93,8,FALSE)*VLOOKUP($F460,BY_IND_Demand_Drivers!$B$5:$J$100,8,FALSE)</f>
        <v>0</v>
      </c>
      <c r="M460" s="16">
        <f>VLOOKUP($D460,'Growth rate'!$B$3:$S$93,8,FALSE)*VLOOKUP($F460,BY_IND_Demand_Drivers!$B$5:$J$100,9,FALSE)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 t="shared" si="39"/>
        <v>0.60844848302237631</v>
      </c>
      <c r="H461" s="16">
        <f t="shared" si="40"/>
        <v>0</v>
      </c>
      <c r="I461" s="16">
        <f t="shared" si="41"/>
        <v>0</v>
      </c>
      <c r="K461" s="16">
        <f>VLOOKUP($D461,'Growth rate'!$B$3:$S$93,8,FALSE)*VLOOKUP($F461,BY_IND_Demand_Drivers!$B$5:$J$100,7,FALSE)</f>
        <v>1.0140808050372938</v>
      </c>
      <c r="L461" s="16">
        <f>VLOOKUP($D461,'Growth rate'!$B$3:$S$93,8,FALSE)*VLOOKUP($F461,BY_IND_Demand_Drivers!$B$5:$J$100,8,FALSE)</f>
        <v>0</v>
      </c>
      <c r="M461" s="16">
        <f>VLOOKUP($D461,'Growth rate'!$B$3:$S$93,8,FALSE)*VLOOKUP($F461,BY_IND_Demand_Drivers!$B$5:$J$100,9,FALSE)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 t="shared" si="39"/>
        <v>0.61818365875073444</v>
      </c>
      <c r="H462" s="16">
        <f t="shared" si="40"/>
        <v>0</v>
      </c>
      <c r="I462" s="16">
        <f t="shared" si="41"/>
        <v>0</v>
      </c>
      <c r="K462" s="16">
        <f>VLOOKUP($D462,'Growth rate'!$B$3:$S$93,8,FALSE)*VLOOKUP($F462,BY_IND_Demand_Drivers!$B$5:$J$100,7,FALSE)</f>
        <v>1.0303060979178909</v>
      </c>
      <c r="L462" s="16">
        <f>VLOOKUP($D462,'Growth rate'!$B$3:$S$93,8,FALSE)*VLOOKUP($F462,BY_IND_Demand_Drivers!$B$5:$J$100,8,FALSE)</f>
        <v>0</v>
      </c>
      <c r="M462" s="16">
        <f>VLOOKUP($D462,'Growth rate'!$B$3:$S$93,8,FALSE)*VLOOKUP($F462,BY_IND_Demand_Drivers!$B$5:$J$100,9,FALSE)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 t="shared" si="39"/>
        <v>0.62807459729074611</v>
      </c>
      <c r="H463" s="16">
        <f t="shared" si="40"/>
        <v>0</v>
      </c>
      <c r="I463" s="16">
        <f t="shared" si="41"/>
        <v>0</v>
      </c>
      <c r="K463" s="16">
        <f>VLOOKUP($D463,'Growth rate'!$B$3:$S$93,8,FALSE)*VLOOKUP($F463,BY_IND_Demand_Drivers!$B$5:$J$100,7,FALSE)</f>
        <v>1.0467909954845769</v>
      </c>
      <c r="L463" s="16">
        <f>VLOOKUP($D463,'Growth rate'!$B$3:$S$93,8,FALSE)*VLOOKUP($F463,BY_IND_Demand_Drivers!$B$5:$J$100,8,FALSE)</f>
        <v>0</v>
      </c>
      <c r="M463" s="16">
        <f>VLOOKUP($D463,'Growth rate'!$B$3:$S$93,8,FALSE)*VLOOKUP($F463,BY_IND_Demand_Drivers!$B$5:$J$100,9,FALSE)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 t="shared" si="39"/>
        <v>0.63812379084739812</v>
      </c>
      <c r="H464" s="16">
        <f t="shared" si="40"/>
        <v>0</v>
      </c>
      <c r="I464" s="16">
        <f t="shared" si="41"/>
        <v>0</v>
      </c>
      <c r="K464" s="16">
        <f>VLOOKUP($D464,'Growth rate'!$B$3:$S$93,8,FALSE)*VLOOKUP($F464,BY_IND_Demand_Drivers!$B$5:$J$100,7,FALSE)</f>
        <v>1.0635396514123303</v>
      </c>
      <c r="L464" s="16">
        <f>VLOOKUP($D464,'Growth rate'!$B$3:$S$93,8,FALSE)*VLOOKUP($F464,BY_IND_Demand_Drivers!$B$5:$J$100,8,FALSE)</f>
        <v>0</v>
      </c>
      <c r="M464" s="16">
        <f>VLOOKUP($D464,'Growth rate'!$B$3:$S$93,8,FALSE)*VLOOKUP($F464,BY_IND_Demand_Drivers!$B$5:$J$100,9,FALSE)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 t="shared" si="39"/>
        <v>0.6483337715009565</v>
      </c>
      <c r="H465" s="16">
        <f t="shared" si="40"/>
        <v>0</v>
      </c>
      <c r="I465" s="16">
        <f t="shared" si="41"/>
        <v>0</v>
      </c>
      <c r="K465" s="16">
        <f>VLOOKUP($D465,'Growth rate'!$B$3:$S$93,8,FALSE)*VLOOKUP($F465,BY_IND_Demand_Drivers!$B$5:$J$100,7,FALSE)</f>
        <v>1.0805562858349276</v>
      </c>
      <c r="L465" s="16">
        <f>VLOOKUP($D465,'Growth rate'!$B$3:$S$93,8,FALSE)*VLOOKUP($F465,BY_IND_Demand_Drivers!$B$5:$J$100,8,FALSE)</f>
        <v>0</v>
      </c>
      <c r="M465" s="16">
        <f>VLOOKUP($D465,'Growth rate'!$B$3:$S$93,8,FALSE)*VLOOKUP($F465,BY_IND_Demand_Drivers!$B$5:$J$100,9,FALSE)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 t="shared" si="39"/>
        <v>0.65870711184497188</v>
      </c>
      <c r="H466" s="16">
        <f t="shared" si="40"/>
        <v>0</v>
      </c>
      <c r="I466" s="16">
        <f t="shared" si="41"/>
        <v>0</v>
      </c>
      <c r="K466" s="16">
        <f>VLOOKUP($D466,'Growth rate'!$B$3:$S$93,8,FALSE)*VLOOKUP($F466,BY_IND_Demand_Drivers!$B$5:$J$100,7,FALSE)</f>
        <v>1.0978451864082865</v>
      </c>
      <c r="L466" s="16">
        <f>VLOOKUP($D466,'Growth rate'!$B$3:$S$93,8,FALSE)*VLOOKUP($F466,BY_IND_Demand_Drivers!$B$5:$J$100,8,FALSE)</f>
        <v>0</v>
      </c>
      <c r="M466" s="16">
        <f>VLOOKUP($D466,'Growth rate'!$B$3:$S$93,8,FALSE)*VLOOKUP($F466,BY_IND_Demand_Drivers!$B$5:$J$100,9,FALSE)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 t="shared" si="39"/>
        <v>0.66924642563449122</v>
      </c>
      <c r="H467" s="16">
        <f t="shared" si="40"/>
        <v>0</v>
      </c>
      <c r="I467" s="16">
        <f t="shared" si="41"/>
        <v>0</v>
      </c>
      <c r="K467" s="16">
        <f>VLOOKUP($D467,'Growth rate'!$B$3:$S$93,8,FALSE)*VLOOKUP($F467,BY_IND_Demand_Drivers!$B$5:$J$100,7,FALSE)</f>
        <v>1.1154107093908188</v>
      </c>
      <c r="L467" s="16">
        <f>VLOOKUP($D467,'Growth rate'!$B$3:$S$93,8,FALSE)*VLOOKUP($F467,BY_IND_Demand_Drivers!$B$5:$J$100,8,FALSE)</f>
        <v>0</v>
      </c>
      <c r="M467" s="16">
        <f>VLOOKUP($D467,'Growth rate'!$B$3:$S$93,8,FALSE)*VLOOKUP($F467,BY_IND_Demand_Drivers!$B$5:$J$100,9,FALSE)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 t="shared" si="39"/>
        <v>0.6799543684446433</v>
      </c>
      <c r="H468" s="16">
        <f t="shared" si="40"/>
        <v>0</v>
      </c>
      <c r="I468" s="16">
        <f t="shared" si="41"/>
        <v>0</v>
      </c>
      <c r="K468" s="16">
        <f>VLOOKUP($D468,'Growth rate'!$B$3:$S$93,8,FALSE)*VLOOKUP($F468,BY_IND_Demand_Drivers!$B$5:$J$100,7,FALSE)</f>
        <v>1.1332572807410721</v>
      </c>
      <c r="L468" s="16">
        <f>VLOOKUP($D468,'Growth rate'!$B$3:$S$93,8,FALSE)*VLOOKUP($F468,BY_IND_Demand_Drivers!$B$5:$J$100,8,FALSE)</f>
        <v>0</v>
      </c>
      <c r="M468" s="16">
        <f>VLOOKUP($D468,'Growth rate'!$B$3:$S$93,8,FALSE)*VLOOKUP($F468,BY_IND_Demand_Drivers!$B$5:$J$100,9,FALSE)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 t="shared" si="39"/>
        <v>0.69083363833975742</v>
      </c>
      <c r="H469" s="16">
        <f t="shared" si="40"/>
        <v>0</v>
      </c>
      <c r="I469" s="16">
        <f t="shared" si="41"/>
        <v>0</v>
      </c>
      <c r="K469" s="16">
        <f>VLOOKUP($D469,'Growth rate'!$B$3:$S$93,8,FALSE)*VLOOKUP($F469,BY_IND_Demand_Drivers!$B$5:$J$100,7,FALSE)</f>
        <v>1.151389397232929</v>
      </c>
      <c r="L469" s="16">
        <f>VLOOKUP($D469,'Growth rate'!$B$3:$S$93,8,FALSE)*VLOOKUP($F469,BY_IND_Demand_Drivers!$B$5:$J$100,8,FALSE)</f>
        <v>0</v>
      </c>
      <c r="M469" s="16">
        <f>VLOOKUP($D469,'Growth rate'!$B$3:$S$93,8,FALSE)*VLOOKUP($F469,BY_IND_Demand_Drivers!$B$5:$J$100,9,FALSE)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 t="shared" si="39"/>
        <v>0.70188697655319354</v>
      </c>
      <c r="H470" s="16">
        <f t="shared" si="40"/>
        <v>0</v>
      </c>
      <c r="I470" s="16">
        <f t="shared" si="41"/>
        <v>0</v>
      </c>
      <c r="K470" s="16">
        <f>VLOOKUP($D470,'Growth rate'!$B$3:$S$93,8,FALSE)*VLOOKUP($F470,BY_IND_Demand_Drivers!$B$5:$J$100,7,FALSE)</f>
        <v>1.1698116275886559</v>
      </c>
      <c r="L470" s="16">
        <f>VLOOKUP($D470,'Growth rate'!$B$3:$S$93,8,FALSE)*VLOOKUP($F470,BY_IND_Demand_Drivers!$B$5:$J$100,8,FALSE)</f>
        <v>0</v>
      </c>
      <c r="M470" s="16">
        <f>VLOOKUP($D470,'Growth rate'!$B$3:$S$93,8,FALSE)*VLOOKUP($F470,BY_IND_Demand_Drivers!$B$5:$J$100,9,FALSE)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 t="shared" si="39"/>
        <v>0.71311716817804471</v>
      </c>
      <c r="H471" s="16">
        <f t="shared" si="40"/>
        <v>0</v>
      </c>
      <c r="I471" s="16">
        <f t="shared" si="41"/>
        <v>0</v>
      </c>
      <c r="K471" s="16">
        <f>VLOOKUP($D471,'Growth rate'!$B$3:$S$93,8,FALSE)*VLOOKUP($F471,BY_IND_Demand_Drivers!$B$5:$J$100,7,FALSE)</f>
        <v>1.1885286136300746</v>
      </c>
      <c r="L471" s="16">
        <f>VLOOKUP($D471,'Growth rate'!$B$3:$S$93,8,FALSE)*VLOOKUP($F471,BY_IND_Demand_Drivers!$B$5:$J$100,8,FALSE)</f>
        <v>0</v>
      </c>
      <c r="M471" s="16">
        <f>VLOOKUP($D471,'Growth rate'!$B$3:$S$93,8,FALSE)*VLOOKUP($F471,BY_IND_Demand_Drivers!$B$5:$J$100,9,FALSE)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 t="shared" si="39"/>
        <v>0.72452704286889313</v>
      </c>
      <c r="H472" s="16">
        <f t="shared" si="40"/>
        <v>0</v>
      </c>
      <c r="I472" s="16">
        <f t="shared" si="41"/>
        <v>0</v>
      </c>
      <c r="K472" s="16">
        <f>VLOOKUP($D472,'Growth rate'!$B$3:$S$93,8,FALSE)*VLOOKUP($F472,BY_IND_Demand_Drivers!$B$5:$J$100,7,FALSE)</f>
        <v>1.2075450714481553</v>
      </c>
      <c r="L472" s="16">
        <f>VLOOKUP($D472,'Growth rate'!$B$3:$S$93,8,FALSE)*VLOOKUP($F472,BY_IND_Demand_Drivers!$B$5:$J$100,8,FALSE)</f>
        <v>0</v>
      </c>
      <c r="M472" s="16">
        <f>VLOOKUP($D472,'Growth rate'!$B$3:$S$93,8,FALSE)*VLOOKUP($F472,BY_IND_Demand_Drivers!$B$5:$J$100,9,FALSE)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 t="shared" si="39"/>
        <v>0.73611947555479573</v>
      </c>
      <c r="H473" s="16">
        <f t="shared" si="40"/>
        <v>0</v>
      </c>
      <c r="I473" s="16">
        <f t="shared" si="41"/>
        <v>0</v>
      </c>
      <c r="K473" s="16">
        <f>VLOOKUP($D473,'Growth rate'!$B$3:$S$93,8,FALSE)*VLOOKUP($F473,BY_IND_Demand_Drivers!$B$5:$J$100,7,FALSE)</f>
        <v>1.2268657925913262</v>
      </c>
      <c r="L473" s="16">
        <f>VLOOKUP($D473,'Growth rate'!$B$3:$S$93,8,FALSE)*VLOOKUP($F473,BY_IND_Demand_Drivers!$B$5:$J$100,8,FALSE)</f>
        <v>0</v>
      </c>
      <c r="M473" s="16">
        <f>VLOOKUP($D473,'Growth rate'!$B$3:$S$93,8,FALSE)*VLOOKUP($F473,BY_IND_Demand_Drivers!$B$5:$J$100,9,FALSE)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 t="shared" si="39"/>
        <v>0.74789738716367249</v>
      </c>
      <c r="H474" s="16">
        <f t="shared" si="40"/>
        <v>0</v>
      </c>
      <c r="I474" s="16">
        <f t="shared" si="41"/>
        <v>0</v>
      </c>
      <c r="K474" s="16">
        <f>VLOOKUP($D474,'Growth rate'!$B$3:$S$93,8,FALSE)*VLOOKUP($F474,BY_IND_Demand_Drivers!$B$5:$J$100,7,FALSE)</f>
        <v>1.2464956452727876</v>
      </c>
      <c r="L474" s="16">
        <f>VLOOKUP($D474,'Growth rate'!$B$3:$S$93,8,FALSE)*VLOOKUP($F474,BY_IND_Demand_Drivers!$B$5:$J$100,8,FALSE)</f>
        <v>0</v>
      </c>
      <c r="M474" s="16">
        <f>VLOOKUP($D474,'Growth rate'!$B$3:$S$93,8,FALSE)*VLOOKUP($F474,BY_IND_Demand_Drivers!$B$5:$J$100,9,FALSE)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 t="shared" si="39"/>
        <v>0.75986374535829115</v>
      </c>
      <c r="H475" s="16">
        <f t="shared" si="40"/>
        <v>0</v>
      </c>
      <c r="I475" s="16">
        <f t="shared" si="41"/>
        <v>0</v>
      </c>
      <c r="K475" s="16">
        <f>VLOOKUP($D475,'Growth rate'!$B$3:$S$93,8,FALSE)*VLOOKUP($F475,BY_IND_Demand_Drivers!$B$5:$J$100,7,FALSE)</f>
        <v>1.266439575597152</v>
      </c>
      <c r="L475" s="16">
        <f>VLOOKUP($D475,'Growth rate'!$B$3:$S$93,8,FALSE)*VLOOKUP($F475,BY_IND_Demand_Drivers!$B$5:$J$100,8,FALSE)</f>
        <v>0</v>
      </c>
      <c r="M475" s="16">
        <f>VLOOKUP($D475,'Growth rate'!$B$3:$S$93,8,FALSE)*VLOOKUP($F475,BY_IND_Demand_Drivers!$B$5:$J$100,9,FALSE)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 t="shared" si="39"/>
        <v>0.77202156528402399</v>
      </c>
      <c r="H476" s="16">
        <f t="shared" si="40"/>
        <v>0</v>
      </c>
      <c r="I476" s="16">
        <f t="shared" si="41"/>
        <v>0</v>
      </c>
      <c r="K476" s="16">
        <f>VLOOKUP($D476,'Growth rate'!$B$3:$S$93,8,FALSE)*VLOOKUP($F476,BY_IND_Demand_Drivers!$B$5:$J$100,7,FALSE)</f>
        <v>1.2867026088067066</v>
      </c>
      <c r="L476" s="16">
        <f>VLOOKUP($D476,'Growth rate'!$B$3:$S$93,8,FALSE)*VLOOKUP($F476,BY_IND_Demand_Drivers!$B$5:$J$100,8,FALSE)</f>
        <v>0</v>
      </c>
      <c r="M476" s="16">
        <f>VLOOKUP($D476,'Growth rate'!$B$3:$S$93,8,FALSE)*VLOOKUP($F476,BY_IND_Demand_Drivers!$B$5:$J$100,9,FALSE)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 t="shared" si="39"/>
        <v>0.7843739103285684</v>
      </c>
      <c r="H477" s="16">
        <f t="shared" si="40"/>
        <v>0</v>
      </c>
      <c r="I477" s="16">
        <f t="shared" si="41"/>
        <v>0</v>
      </c>
      <c r="K477" s="16">
        <f>VLOOKUP($D477,'Growth rate'!$B$3:$S$93,8,FALSE)*VLOOKUP($F477,BY_IND_Demand_Drivers!$B$5:$J$100,7,FALSE)</f>
        <v>1.307289850547614</v>
      </c>
      <c r="L477" s="16">
        <f>VLOOKUP($D477,'Growth rate'!$B$3:$S$93,8,FALSE)*VLOOKUP($F477,BY_IND_Demand_Drivers!$B$5:$J$100,8,FALSE)</f>
        <v>0</v>
      </c>
      <c r="M477" s="16">
        <f>VLOOKUP($D477,'Growth rate'!$B$3:$S$93,8,FALSE)*VLOOKUP($F477,BY_IND_Demand_Drivers!$B$5:$J$100,9,FALSE)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 t="shared" si="39"/>
        <v>0.79692389289382548</v>
      </c>
      <c r="H478" s="16">
        <f t="shared" si="40"/>
        <v>0</v>
      </c>
      <c r="I478" s="16">
        <f t="shared" si="41"/>
        <v>0</v>
      </c>
      <c r="K478" s="16">
        <f>VLOOKUP($D478,'Growth rate'!$B$3:$S$93,8,FALSE)*VLOOKUP($F478,BY_IND_Demand_Drivers!$B$5:$J$100,7,FALSE)</f>
        <v>1.3282064881563758</v>
      </c>
      <c r="L478" s="16">
        <f>VLOOKUP($D478,'Growth rate'!$B$3:$S$93,8,FALSE)*VLOOKUP($F478,BY_IND_Demand_Drivers!$B$5:$J$100,8,FALSE)</f>
        <v>0</v>
      </c>
      <c r="M478" s="16">
        <f>VLOOKUP($D478,'Growth rate'!$B$3:$S$93,8,FALSE)*VLOOKUP($F478,BY_IND_Demand_Drivers!$B$5:$J$100,9,FALSE)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 t="shared" si="39"/>
        <v>0.80967467518012659</v>
      </c>
      <c r="H479" s="16">
        <f t="shared" si="40"/>
        <v>0</v>
      </c>
      <c r="I479" s="16">
        <f t="shared" si="41"/>
        <v>0</v>
      </c>
      <c r="K479" s="16">
        <f>VLOOKUP($D479,'Growth rate'!$B$3:$S$93,8,FALSE)*VLOOKUP($F479,BY_IND_Demand_Drivers!$B$5:$J$100,7,FALSE)</f>
        <v>1.3494577919668778</v>
      </c>
      <c r="L479" s="16">
        <f>VLOOKUP($D479,'Growth rate'!$B$3:$S$93,8,FALSE)*VLOOKUP($F479,BY_IND_Demand_Drivers!$B$5:$J$100,8,FALSE)</f>
        <v>0</v>
      </c>
      <c r="M479" s="16">
        <f>VLOOKUP($D479,'Growth rate'!$B$3:$S$93,8,FALSE)*VLOOKUP($F479,BY_IND_Demand_Drivers!$B$5:$J$100,9,FALSE)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 t="shared" si="39"/>
        <v>0.82262946998300868</v>
      </c>
      <c r="H480" s="16">
        <f t="shared" si="40"/>
        <v>0</v>
      </c>
      <c r="I480" s="16">
        <f t="shared" si="41"/>
        <v>0</v>
      </c>
      <c r="K480" s="16">
        <f>VLOOKUP($D480,'Growth rate'!$B$3:$S$93,8,FALSE)*VLOOKUP($F480,BY_IND_Demand_Drivers!$B$5:$J$100,7,FALSE)</f>
        <v>1.3710491166383478</v>
      </c>
      <c r="L480" s="16">
        <f>VLOOKUP($D480,'Growth rate'!$B$3:$S$93,8,FALSE)*VLOOKUP($F480,BY_IND_Demand_Drivers!$B$5:$J$100,8,FALSE)</f>
        <v>0</v>
      </c>
      <c r="M480" s="16">
        <f>VLOOKUP($D480,'Growth rate'!$B$3:$S$93,8,FALSE)*VLOOKUP($F480,BY_IND_Demand_Drivers!$B$5:$J$100,9,FALSE)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 t="shared" si="39"/>
        <v>0.83579154150273693</v>
      </c>
      <c r="H481" s="16">
        <f t="shared" si="40"/>
        <v>0</v>
      </c>
      <c r="I481" s="16">
        <f t="shared" si="41"/>
        <v>0</v>
      </c>
      <c r="K481" s="16">
        <f>VLOOKUP($D481,'Growth rate'!$B$3:$S$93,8,FALSE)*VLOOKUP($F481,BY_IND_Demand_Drivers!$B$5:$J$100,7,FALSE)</f>
        <v>1.3929859025045617</v>
      </c>
      <c r="L481" s="16">
        <f>VLOOKUP($D481,'Growth rate'!$B$3:$S$93,8,FALSE)*VLOOKUP($F481,BY_IND_Demand_Drivers!$B$5:$J$100,8,FALSE)</f>
        <v>0</v>
      </c>
      <c r="M481" s="16">
        <f>VLOOKUP($D481,'Growth rate'!$B$3:$S$93,8,FALSE)*VLOOKUP($F481,BY_IND_Demand_Drivers!$B$5:$J$100,9,FALSE)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 t="shared" si="39"/>
        <v>0.84916420616678057</v>
      </c>
      <c r="H482" s="16">
        <f t="shared" si="40"/>
        <v>0</v>
      </c>
      <c r="I482" s="16">
        <f t="shared" si="41"/>
        <v>0</v>
      </c>
      <c r="K482" s="16">
        <f>VLOOKUP($D482,'Growth rate'!$B$3:$S$93,8,FALSE)*VLOOKUP($F482,BY_IND_Demand_Drivers!$B$5:$J$100,7,FALSE)</f>
        <v>1.4152736769446344</v>
      </c>
      <c r="L482" s="16">
        <f>VLOOKUP($D482,'Growth rate'!$B$3:$S$93,8,FALSE)*VLOOKUP($F482,BY_IND_Demand_Drivers!$B$5:$J$100,8,FALSE)</f>
        <v>0</v>
      </c>
      <c r="M482" s="16">
        <f>VLOOKUP($D482,'Growth rate'!$B$3:$S$93,8,FALSE)*VLOOKUP($F482,BY_IND_Demand_Drivers!$B$5:$J$100,9,FALSE)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 t="shared" si="39"/>
        <v>0.86275083346544923</v>
      </c>
      <c r="H483" s="16">
        <f t="shared" si="40"/>
        <v>0</v>
      </c>
      <c r="I483" s="16">
        <f t="shared" si="41"/>
        <v>0</v>
      </c>
      <c r="K483" s="16">
        <f>VLOOKUP($D483,'Growth rate'!$B$3:$S$93,8,FALSE)*VLOOKUP($F483,BY_IND_Demand_Drivers!$B$5:$J$100,7,FALSE)</f>
        <v>1.4379180557757487</v>
      </c>
      <c r="L483" s="16">
        <f>VLOOKUP($D483,'Growth rate'!$B$3:$S$93,8,FALSE)*VLOOKUP($F483,BY_IND_Demand_Drivers!$B$5:$J$100,8,FALSE)</f>
        <v>0</v>
      </c>
      <c r="M483" s="16">
        <f>VLOOKUP($D483,'Growth rate'!$B$3:$S$93,8,FALSE)*VLOOKUP($F483,BY_IND_Demand_Drivers!$B$5:$J$100,9,FALSE)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 t="shared" si="39"/>
        <v>0.87655484680089646</v>
      </c>
      <c r="H484" s="16">
        <f t="shared" si="40"/>
        <v>0</v>
      </c>
      <c r="I484" s="16">
        <f t="shared" si="41"/>
        <v>0</v>
      </c>
      <c r="K484" s="16">
        <f>VLOOKUP($D484,'Growth rate'!$B$3:$S$93,8,FALSE)*VLOOKUP($F484,BY_IND_Demand_Drivers!$B$5:$J$100,7,FALSE)</f>
        <v>1.4609247446681608</v>
      </c>
      <c r="L484" s="16">
        <f>VLOOKUP($D484,'Growth rate'!$B$3:$S$93,8,FALSE)*VLOOKUP($F484,BY_IND_Demand_Drivers!$B$5:$J$100,8,FALSE)</f>
        <v>0</v>
      </c>
      <c r="M484" s="16">
        <f>VLOOKUP($D484,'Growth rate'!$B$3:$S$93,8,FALSE)*VLOOKUP($F484,BY_IND_Demand_Drivers!$B$5:$J$100,9,FALSE)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 t="shared" si="39"/>
        <v>0.89057972434971078</v>
      </c>
      <c r="H485" s="16">
        <f t="shared" si="40"/>
        <v>0</v>
      </c>
      <c r="I485" s="16">
        <f t="shared" si="41"/>
        <v>0</v>
      </c>
      <c r="K485" s="16">
        <f>VLOOKUP($D485,'Growth rate'!$B$3:$S$93,8,FALSE)*VLOOKUP($F485,BY_IND_Demand_Drivers!$B$5:$J$100,7,FALSE)</f>
        <v>1.4842995405828514</v>
      </c>
      <c r="L485" s="16">
        <f>VLOOKUP($D485,'Growth rate'!$B$3:$S$93,8,FALSE)*VLOOKUP($F485,BY_IND_Demand_Drivers!$B$5:$J$100,8,FALSE)</f>
        <v>0</v>
      </c>
      <c r="M485" s="16">
        <f>VLOOKUP($D485,'Growth rate'!$B$3:$S$93,8,FALSE)*VLOOKUP($F485,BY_IND_Demand_Drivers!$B$5:$J$100,9,FALSE)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 t="shared" si="39"/>
        <v>0.90482899993930632</v>
      </c>
      <c r="H486" s="16">
        <f t="shared" si="40"/>
        <v>0</v>
      </c>
      <c r="I486" s="16">
        <f t="shared" si="41"/>
        <v>0</v>
      </c>
      <c r="K486" s="16">
        <f>VLOOKUP($D486,'Growth rate'!$B$3:$S$93,8,FALSE)*VLOOKUP($F486,BY_IND_Demand_Drivers!$B$5:$J$100,7,FALSE)</f>
        <v>1.5080483332321772</v>
      </c>
      <c r="L486" s="16">
        <f>VLOOKUP($D486,'Growth rate'!$B$3:$S$93,8,FALSE)*VLOOKUP($F486,BY_IND_Demand_Drivers!$B$5:$J$100,8,FALSE)</f>
        <v>0</v>
      </c>
      <c r="M486" s="16">
        <f>VLOOKUP($D486,'Growth rate'!$B$3:$S$93,8,FALSE)*VLOOKUP($F486,BY_IND_Demand_Drivers!$B$5:$J$100,9,FALSE)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 t="shared" si="39"/>
        <v>0.91930626393833503</v>
      </c>
      <c r="H487" s="16">
        <f t="shared" si="40"/>
        <v>0</v>
      </c>
      <c r="I487" s="16">
        <f t="shared" si="41"/>
        <v>0</v>
      </c>
      <c r="K487" s="16">
        <f>VLOOKUP($D487,'Growth rate'!$B$3:$S$93,8,FALSE)*VLOOKUP($F487,BY_IND_Demand_Drivers!$B$5:$J$100,7,FALSE)</f>
        <v>1.5321771065638918</v>
      </c>
      <c r="L487" s="16">
        <f>VLOOKUP($D487,'Growth rate'!$B$3:$S$93,8,FALSE)*VLOOKUP($F487,BY_IND_Demand_Drivers!$B$5:$J$100,8,FALSE)</f>
        <v>0</v>
      </c>
      <c r="M487" s="16">
        <f>VLOOKUP($D487,'Growth rate'!$B$3:$S$93,8,FALSE)*VLOOKUP($F487,BY_IND_Demand_Drivers!$B$5:$J$100,9,FALSE)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 t="shared" si="39"/>
        <v>0.93401516416134855</v>
      </c>
      <c r="H488" s="16">
        <f t="shared" si="40"/>
        <v>0</v>
      </c>
      <c r="I488" s="16">
        <f t="shared" si="41"/>
        <v>0</v>
      </c>
      <c r="K488" s="16">
        <f>VLOOKUP($D488,'Growth rate'!$B$3:$S$93,8,FALSE)*VLOOKUP($F488,BY_IND_Demand_Drivers!$B$5:$J$100,7,FALSE)</f>
        <v>1.5566919402689143</v>
      </c>
      <c r="L488" s="16">
        <f>VLOOKUP($D488,'Growth rate'!$B$3:$S$93,8,FALSE)*VLOOKUP($F488,BY_IND_Demand_Drivers!$B$5:$J$100,8,FALSE)</f>
        <v>0</v>
      </c>
      <c r="M488" s="16">
        <f>VLOOKUP($D488,'Growth rate'!$B$3:$S$93,8,FALSE)*VLOOKUP($F488,BY_IND_Demand_Drivers!$B$5:$J$100,9,FALSE)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 t="shared" si="39"/>
        <v>0.94895940678793012</v>
      </c>
      <c r="H489" s="16">
        <f t="shared" si="40"/>
        <v>0</v>
      </c>
      <c r="I489" s="16">
        <f t="shared" si="41"/>
        <v>0</v>
      </c>
      <c r="K489" s="16">
        <f>VLOOKUP($D489,'Growth rate'!$B$3:$S$93,8,FALSE)*VLOOKUP($F489,BY_IND_Demand_Drivers!$B$5:$J$100,7,FALSE)</f>
        <v>1.581599011313217</v>
      </c>
      <c r="L489" s="16">
        <f>VLOOKUP($D489,'Growth rate'!$B$3:$S$93,8,FALSE)*VLOOKUP($F489,BY_IND_Demand_Drivers!$B$5:$J$100,8,FALSE)</f>
        <v>0</v>
      </c>
      <c r="M489" s="16">
        <f>VLOOKUP($D489,'Growth rate'!$B$3:$S$93,8,FALSE)*VLOOKUP($F489,BY_IND_Demand_Drivers!$B$5:$J$100,9,FALSE)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 t="shared" si="39"/>
        <v>0.96414275729653709</v>
      </c>
      <c r="H490" s="16">
        <f t="shared" si="40"/>
        <v>0</v>
      </c>
      <c r="I490" s="16">
        <f t="shared" si="41"/>
        <v>0</v>
      </c>
      <c r="K490" s="16">
        <f>VLOOKUP($D490,'Growth rate'!$B$3:$S$93,8,FALSE)*VLOOKUP($F490,BY_IND_Demand_Drivers!$B$5:$J$100,7,FALSE)</f>
        <v>1.6069045954942285</v>
      </c>
      <c r="L490" s="16">
        <f>VLOOKUP($D490,'Growth rate'!$B$3:$S$93,8,FALSE)*VLOOKUP($F490,BY_IND_Demand_Drivers!$B$5:$J$100,8,FALSE)</f>
        <v>0</v>
      </c>
      <c r="M490" s="16">
        <f>VLOOKUP($D490,'Growth rate'!$B$3:$S$93,8,FALSE)*VLOOKUP($F490,BY_IND_Demand_Drivers!$B$5:$J$100,9,FALSE)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 t="shared" si="39"/>
        <v>0.97956904141328183</v>
      </c>
      <c r="H491" s="16">
        <f t="shared" si="40"/>
        <v>0</v>
      </c>
      <c r="I491" s="16">
        <f t="shared" si="41"/>
        <v>0</v>
      </c>
      <c r="K491" s="16">
        <f>VLOOKUP($D491,'Growth rate'!$B$3:$S$93,8,FALSE)*VLOOKUP($F491,BY_IND_Demand_Drivers!$B$5:$J$100,7,FALSE)</f>
        <v>1.6326150690221364</v>
      </c>
      <c r="L491" s="16">
        <f>VLOOKUP($D491,'Growth rate'!$B$3:$S$93,8,FALSE)*VLOOKUP($F491,BY_IND_Demand_Drivers!$B$5:$J$100,8,FALSE)</f>
        <v>0</v>
      </c>
      <c r="M491" s="16">
        <f>VLOOKUP($D491,'Growth rate'!$B$3:$S$93,8,FALSE)*VLOOKUP($F491,BY_IND_Demand_Drivers!$B$5:$J$100,9,FALSE)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 t="shared" si="39"/>
        <v>0.99524214607589434</v>
      </c>
      <c r="H492" s="16">
        <f t="shared" si="40"/>
        <v>0</v>
      </c>
      <c r="I492" s="16">
        <f t="shared" si="41"/>
        <v>0</v>
      </c>
      <c r="K492" s="16">
        <f>VLOOKUP($D492,'Growth rate'!$B$3:$S$93,8,FALSE)*VLOOKUP($F492,BY_IND_Demand_Drivers!$B$5:$J$100,7,FALSE)</f>
        <v>1.6587369101264906</v>
      </c>
      <c r="L492" s="16">
        <f>VLOOKUP($D492,'Growth rate'!$B$3:$S$93,8,FALSE)*VLOOKUP($F492,BY_IND_Demand_Drivers!$B$5:$J$100,8,FALSE)</f>
        <v>0</v>
      </c>
      <c r="M492" s="16">
        <f>VLOOKUP($D492,'Growth rate'!$B$3:$S$93,8,FALSE)*VLOOKUP($F492,BY_IND_Demand_Drivers!$B$5:$J$100,9,FALSE)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 t="shared" si="39"/>
        <v>1.0111660204131083</v>
      </c>
      <c r="H493" s="16">
        <f t="shared" si="40"/>
        <v>0</v>
      </c>
      <c r="I493" s="16">
        <f t="shared" si="41"/>
        <v>0</v>
      </c>
      <c r="K493" s="16">
        <f>VLOOKUP($D493,'Growth rate'!$B$3:$S$93,8,FALSE)*VLOOKUP($F493,BY_IND_Demand_Drivers!$B$5:$J$100,7,FALSE)</f>
        <v>1.6852767006885141</v>
      </c>
      <c r="L493" s="16">
        <f>VLOOKUP($D493,'Growth rate'!$B$3:$S$93,8,FALSE)*VLOOKUP($F493,BY_IND_Demand_Drivers!$B$5:$J$100,8,FALSE)</f>
        <v>0</v>
      </c>
      <c r="M493" s="16">
        <f>VLOOKUP($D493,'Growth rate'!$B$3:$S$93,8,FALSE)*VLOOKUP($F493,BY_IND_Demand_Drivers!$B$5:$J$100,9,FALSE)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 t="shared" si="39"/>
        <v>1.0273446767397185</v>
      </c>
      <c r="H494" s="16">
        <f t="shared" si="40"/>
        <v>0</v>
      </c>
      <c r="I494" s="16">
        <f t="shared" si="41"/>
        <v>0</v>
      </c>
      <c r="K494" s="16">
        <f>VLOOKUP($D494,'Growth rate'!$B$3:$S$93,8,FALSE)*VLOOKUP($F494,BY_IND_Demand_Drivers!$B$5:$J$100,7,FALSE)</f>
        <v>1.7122411278995309</v>
      </c>
      <c r="L494" s="16">
        <f>VLOOKUP($D494,'Growth rate'!$B$3:$S$93,8,FALSE)*VLOOKUP($F494,BY_IND_Demand_Drivers!$B$5:$J$100,8,FALSE)</f>
        <v>0</v>
      </c>
      <c r="M494" s="16">
        <f>VLOOKUP($D494,'Growth rate'!$B$3:$S$93,8,FALSE)*VLOOKUP($F494,BY_IND_Demand_Drivers!$B$5:$J$100,9,FALSE)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 t="shared" si="39"/>
        <v>1.043782191567554</v>
      </c>
      <c r="H495" s="16">
        <f t="shared" si="40"/>
        <v>0</v>
      </c>
      <c r="I495" s="16">
        <f t="shared" si="41"/>
        <v>0</v>
      </c>
      <c r="K495" s="16">
        <f>VLOOKUP($D495,'Growth rate'!$B$3:$S$93,8,FALSE)*VLOOKUP($F495,BY_IND_Demand_Drivers!$B$5:$J$100,7,FALSE)</f>
        <v>1.7396369859459235</v>
      </c>
      <c r="L495" s="16">
        <f>VLOOKUP($D495,'Growth rate'!$B$3:$S$93,8,FALSE)*VLOOKUP($F495,BY_IND_Demand_Drivers!$B$5:$J$100,8,FALSE)</f>
        <v>0</v>
      </c>
      <c r="M495" s="16">
        <f>VLOOKUP($D495,'Growth rate'!$B$3:$S$93,8,FALSE)*VLOOKUP($F495,BY_IND_Demand_Drivers!$B$5:$J$100,9,FALSE)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 t="shared" si="39"/>
        <v>1.49717940594059E-2</v>
      </c>
      <c r="H496" s="16">
        <f t="shared" si="40"/>
        <v>0</v>
      </c>
      <c r="I496" s="16">
        <f t="shared" si="41"/>
        <v>0</v>
      </c>
      <c r="K496" s="16">
        <f>VLOOKUP($D496,'Growth rate'!$B$3:$S$93,8,FALSE)*VLOOKUP($F496,BY_IND_Demand_Drivers!$B$5:$J$100,7,FALSE)</f>
        <v>1.49717940594059E-2</v>
      </c>
      <c r="L496" s="16">
        <f>VLOOKUP($D496,'Growth rate'!$B$3:$S$93,8,FALSE)*VLOOKUP($F496,BY_IND_Demand_Drivers!$B$5:$J$100,8,FALSE)</f>
        <v>0</v>
      </c>
      <c r="M496" s="16">
        <f>VLOOKUP($D496,'Growth rate'!$B$3:$S$93,8,FALSE)*VLOOKUP($F496,BY_IND_Demand_Drivers!$B$5:$J$100,9,FALSE)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 t="shared" si="39"/>
        <v>1.5668822905952284E-2</v>
      </c>
      <c r="H497" s="16">
        <f t="shared" si="40"/>
        <v>0</v>
      </c>
      <c r="I497" s="16">
        <f t="shared" si="41"/>
        <v>0</v>
      </c>
      <c r="K497" s="16">
        <f>VLOOKUP($D497,'Growth rate'!$B$3:$S$93,8,FALSE)*VLOOKUP($F497,BY_IND_Demand_Drivers!$B$5:$J$100,7,FALSE)</f>
        <v>1.5668822905952284E-2</v>
      </c>
      <c r="L497" s="16">
        <f>VLOOKUP($D497,'Growth rate'!$B$3:$S$93,8,FALSE)*VLOOKUP($F497,BY_IND_Demand_Drivers!$B$5:$J$100,8,FALSE)</f>
        <v>0</v>
      </c>
      <c r="M497" s="16">
        <f>VLOOKUP($D497,'Growth rate'!$B$3:$S$93,8,FALSE)*VLOOKUP($F497,BY_IND_Demand_Drivers!$B$5:$J$100,9,FALSE)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 t="shared" si="39"/>
        <v>1.6365851752498672E-2</v>
      </c>
      <c r="H498" s="16">
        <f t="shared" si="40"/>
        <v>0</v>
      </c>
      <c r="I498" s="16">
        <f t="shared" si="41"/>
        <v>0</v>
      </c>
      <c r="K498" s="16">
        <f>VLOOKUP($D498,'Growth rate'!$B$3:$S$93,8,FALSE)*VLOOKUP($F498,BY_IND_Demand_Drivers!$B$5:$J$100,7,FALSE)</f>
        <v>1.6365851752498672E-2</v>
      </c>
      <c r="L498" s="16">
        <f>VLOOKUP($D498,'Growth rate'!$B$3:$S$93,8,FALSE)*VLOOKUP($F498,BY_IND_Demand_Drivers!$B$5:$J$100,8,FALSE)</f>
        <v>0</v>
      </c>
      <c r="M498" s="16">
        <f>VLOOKUP($D498,'Growth rate'!$B$3:$S$93,8,FALSE)*VLOOKUP($F498,BY_IND_Demand_Drivers!$B$5:$J$100,9,FALSE)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 t="shared" si="39"/>
        <v>1.7062880599045056E-2</v>
      </c>
      <c r="H499" s="16">
        <f t="shared" si="40"/>
        <v>0</v>
      </c>
      <c r="I499" s="16">
        <f t="shared" si="41"/>
        <v>0</v>
      </c>
      <c r="K499" s="16">
        <f>VLOOKUP($D499,'Growth rate'!$B$3:$S$93,8,FALSE)*VLOOKUP($F499,BY_IND_Demand_Drivers!$B$5:$J$100,7,FALSE)</f>
        <v>1.7062880599045056E-2</v>
      </c>
      <c r="L499" s="16">
        <f>VLOOKUP($D499,'Growth rate'!$B$3:$S$93,8,FALSE)*VLOOKUP($F499,BY_IND_Demand_Drivers!$B$5:$J$100,8,FALSE)</f>
        <v>0</v>
      </c>
      <c r="M499" s="16">
        <f>VLOOKUP($D499,'Growth rate'!$B$3:$S$93,8,FALSE)*VLOOKUP($F499,BY_IND_Demand_Drivers!$B$5:$J$100,9,FALSE)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 t="shared" si="39"/>
        <v>1.775990944559144E-2</v>
      </c>
      <c r="H500" s="16">
        <f t="shared" si="40"/>
        <v>0</v>
      </c>
      <c r="I500" s="16">
        <f t="shared" si="41"/>
        <v>0</v>
      </c>
      <c r="K500" s="16">
        <f>VLOOKUP($D500,'Growth rate'!$B$3:$S$93,8,FALSE)*VLOOKUP($F500,BY_IND_Demand_Drivers!$B$5:$J$100,7,FALSE)</f>
        <v>1.775990944559144E-2</v>
      </c>
      <c r="L500" s="16">
        <f>VLOOKUP($D500,'Growth rate'!$B$3:$S$93,8,FALSE)*VLOOKUP($F500,BY_IND_Demand_Drivers!$B$5:$J$100,8,FALSE)</f>
        <v>0</v>
      </c>
      <c r="M500" s="16">
        <f>VLOOKUP($D500,'Growth rate'!$B$3:$S$93,8,FALSE)*VLOOKUP($F500,BY_IND_Demand_Drivers!$B$5:$J$100,9,FALSE)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 t="shared" si="39"/>
        <v>1.8456938292137827E-2</v>
      </c>
      <c r="H501" s="16">
        <f t="shared" si="40"/>
        <v>0</v>
      </c>
      <c r="I501" s="16">
        <f t="shared" si="41"/>
        <v>0</v>
      </c>
      <c r="K501" s="16">
        <f>VLOOKUP($D501,'Growth rate'!$B$3:$S$93,8,FALSE)*VLOOKUP($F501,BY_IND_Demand_Drivers!$B$5:$J$100,7,FALSE)</f>
        <v>1.8456938292137827E-2</v>
      </c>
      <c r="L501" s="16">
        <f>VLOOKUP($D501,'Growth rate'!$B$3:$S$93,8,FALSE)*VLOOKUP($F501,BY_IND_Demand_Drivers!$B$5:$J$100,8,FALSE)</f>
        <v>0</v>
      </c>
      <c r="M501" s="16">
        <f>VLOOKUP($D501,'Growth rate'!$B$3:$S$93,8,FALSE)*VLOOKUP($F501,BY_IND_Demand_Drivers!$B$5:$J$100,9,FALSE)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 t="shared" si="39"/>
        <v>1.7238570424815792E-2</v>
      </c>
      <c r="H502" s="16">
        <f t="shared" si="40"/>
        <v>0</v>
      </c>
      <c r="I502" s="16">
        <f t="shared" si="41"/>
        <v>0</v>
      </c>
      <c r="K502" s="16">
        <f>VLOOKUP($D502,'Growth rate'!$B$3:$S$93,8,FALSE)*VLOOKUP($F502,BY_IND_Demand_Drivers!$B$5:$J$100,7,FALSE)</f>
        <v>1.9153967138684211E-2</v>
      </c>
      <c r="L502" s="16">
        <f>VLOOKUP($D502,'Growth rate'!$B$3:$S$93,8,FALSE)*VLOOKUP($F502,BY_IND_Demand_Drivers!$B$5:$J$100,8,FALSE)</f>
        <v>0</v>
      </c>
      <c r="M502" s="16">
        <f>VLOOKUP($D502,'Growth rate'!$B$3:$S$93,8,FALSE)*VLOOKUP($F502,BY_IND_Demand_Drivers!$B$5:$J$100,9,FALSE)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 t="shared" si="39"/>
        <v>1.7667386426855228E-2</v>
      </c>
      <c r="H503" s="16">
        <f t="shared" si="40"/>
        <v>0</v>
      </c>
      <c r="I503" s="16">
        <f t="shared" si="41"/>
        <v>0</v>
      </c>
      <c r="K503" s="16">
        <f>VLOOKUP($D503,'Growth rate'!$B$3:$S$93,8,FALSE)*VLOOKUP($F503,BY_IND_Demand_Drivers!$B$5:$J$100,7,FALSE)</f>
        <v>1.9850995985230595E-2</v>
      </c>
      <c r="L503" s="16">
        <f>VLOOKUP($D503,'Growth rate'!$B$3:$S$93,8,FALSE)*VLOOKUP($F503,BY_IND_Demand_Drivers!$B$5:$J$100,8,FALSE)</f>
        <v>0</v>
      </c>
      <c r="M503" s="16">
        <f>VLOOKUP($D503,'Growth rate'!$B$3:$S$93,8,FALSE)*VLOOKUP($F503,BY_IND_Demand_Drivers!$B$5:$J$100,9,FALSE)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 t="shared" si="39"/>
        <v>1.8082261851963745E-2</v>
      </c>
      <c r="H504" s="16">
        <f t="shared" si="40"/>
        <v>0</v>
      </c>
      <c r="I504" s="16">
        <f t="shared" si="41"/>
        <v>0</v>
      </c>
      <c r="K504" s="16">
        <f>VLOOKUP($D504,'Growth rate'!$B$3:$S$93,8,FALSE)*VLOOKUP($F504,BY_IND_Demand_Drivers!$B$5:$J$100,7,FALSE)</f>
        <v>2.0548024831776982E-2</v>
      </c>
      <c r="L504" s="16">
        <f>VLOOKUP($D504,'Growth rate'!$B$3:$S$93,8,FALSE)*VLOOKUP($F504,BY_IND_Demand_Drivers!$B$5:$J$100,8,FALSE)</f>
        <v>0</v>
      </c>
      <c r="M504" s="16">
        <f>VLOOKUP($D504,'Growth rate'!$B$3:$S$93,8,FALSE)*VLOOKUP($F504,BY_IND_Demand_Drivers!$B$5:$J$100,9,FALSE)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 t="shared" si="39"/>
        <v>1.8483196700141327E-2</v>
      </c>
      <c r="H505" s="16">
        <f t="shared" si="40"/>
        <v>0</v>
      </c>
      <c r="I505" s="16">
        <f t="shared" si="41"/>
        <v>0</v>
      </c>
      <c r="K505" s="16">
        <f>VLOOKUP($D505,'Growth rate'!$B$3:$S$93,8,FALSE)*VLOOKUP($F505,BY_IND_Demand_Drivers!$B$5:$J$100,7,FALSE)</f>
        <v>2.1245053678323366E-2</v>
      </c>
      <c r="L505" s="16">
        <f>VLOOKUP($D505,'Growth rate'!$B$3:$S$93,8,FALSE)*VLOOKUP($F505,BY_IND_Demand_Drivers!$B$5:$J$100,8,FALSE)</f>
        <v>0</v>
      </c>
      <c r="M505" s="16">
        <f>VLOOKUP($D505,'Growth rate'!$B$3:$S$93,8,FALSE)*VLOOKUP($F505,BY_IND_Demand_Drivers!$B$5:$J$100,9,FALSE)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 t="shared" si="39"/>
        <v>1.8870190971387986E-2</v>
      </c>
      <c r="H506" s="16">
        <f t="shared" si="40"/>
        <v>0</v>
      </c>
      <c r="I506" s="16">
        <f t="shared" si="41"/>
        <v>0</v>
      </c>
      <c r="K506" s="16">
        <f>VLOOKUP($D506,'Growth rate'!$B$3:$S$93,8,FALSE)*VLOOKUP($F506,BY_IND_Demand_Drivers!$B$5:$J$100,7,FALSE)</f>
        <v>2.194208252486975E-2</v>
      </c>
      <c r="L506" s="16">
        <f>VLOOKUP($D506,'Growth rate'!$B$3:$S$93,8,FALSE)*VLOOKUP($F506,BY_IND_Demand_Drivers!$B$5:$J$100,8,FALSE)</f>
        <v>0</v>
      </c>
      <c r="M506" s="16">
        <f>VLOOKUP($D506,'Growth rate'!$B$3:$S$93,8,FALSE)*VLOOKUP($F506,BY_IND_Demand_Drivers!$B$5:$J$100,9,FALSE)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 t="shared" si="39"/>
        <v>1.9243244665703717E-2</v>
      </c>
      <c r="H507" s="16">
        <f t="shared" si="40"/>
        <v>0</v>
      </c>
      <c r="I507" s="16">
        <f t="shared" si="41"/>
        <v>0</v>
      </c>
      <c r="K507" s="16">
        <f>VLOOKUP($D507,'Growth rate'!$B$3:$S$93,8,FALSE)*VLOOKUP($F507,BY_IND_Demand_Drivers!$B$5:$J$100,7,FALSE)</f>
        <v>2.2639111371416137E-2</v>
      </c>
      <c r="L507" s="16">
        <f>VLOOKUP($D507,'Growth rate'!$B$3:$S$93,8,FALSE)*VLOOKUP($F507,BY_IND_Demand_Drivers!$B$5:$J$100,8,FALSE)</f>
        <v>0</v>
      </c>
      <c r="M507" s="16">
        <f>VLOOKUP($D507,'Growth rate'!$B$3:$S$93,8,FALSE)*VLOOKUP($F507,BY_IND_Demand_Drivers!$B$5:$J$100,9,FALSE)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 t="shared" si="39"/>
        <v>1.9544017432543616E-2</v>
      </c>
      <c r="H508" s="16">
        <f t="shared" si="40"/>
        <v>0</v>
      </c>
      <c r="I508" s="16">
        <f t="shared" si="41"/>
        <v>0</v>
      </c>
      <c r="K508" s="16">
        <f>VLOOKUP($D508,'Growth rate'!$B$3:$S$93,8,FALSE)*VLOOKUP($F508,BY_IND_Demand_Drivers!$B$5:$J$100,7,FALSE)</f>
        <v>2.3336140217962525E-2</v>
      </c>
      <c r="L508" s="16">
        <f>VLOOKUP($D508,'Growth rate'!$B$3:$S$93,8,FALSE)*VLOOKUP($F508,BY_IND_Demand_Drivers!$B$5:$J$100,8,FALSE)</f>
        <v>0</v>
      </c>
      <c r="M508" s="16">
        <f>VLOOKUP($D508,'Growth rate'!$B$3:$S$93,8,FALSE)*VLOOKUP($F508,BY_IND_Demand_Drivers!$B$5:$J$100,9,FALSE)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 t="shared" si="39"/>
        <v>1.9827364478219849E-2</v>
      </c>
      <c r="H509" s="16">
        <f t="shared" si="40"/>
        <v>0</v>
      </c>
      <c r="I509" s="16">
        <f t="shared" si="41"/>
        <v>0</v>
      </c>
      <c r="K509" s="16">
        <f>VLOOKUP($D509,'Growth rate'!$B$3:$S$93,8,FALSE)*VLOOKUP($F509,BY_IND_Demand_Drivers!$B$5:$J$100,7,FALSE)</f>
        <v>2.4033169064508909E-2</v>
      </c>
      <c r="L509" s="16">
        <f>VLOOKUP($D509,'Growth rate'!$B$3:$S$93,8,FALSE)*VLOOKUP($F509,BY_IND_Demand_Drivers!$B$5:$J$100,8,FALSE)</f>
        <v>0</v>
      </c>
      <c r="M509" s="16">
        <f>VLOOKUP($D509,'Growth rate'!$B$3:$S$93,8,FALSE)*VLOOKUP($F509,BY_IND_Demand_Drivers!$B$5:$J$100,9,FALSE)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 t="shared" si="39"/>
        <v>2.0093285802732425E-2</v>
      </c>
      <c r="H510" s="16">
        <f t="shared" si="40"/>
        <v>0</v>
      </c>
      <c r="I510" s="16">
        <f t="shared" si="41"/>
        <v>0</v>
      </c>
      <c r="K510" s="16">
        <f>VLOOKUP($D510,'Growth rate'!$B$3:$S$93,8,FALSE)*VLOOKUP($F510,BY_IND_Demand_Drivers!$B$5:$J$100,7,FALSE)</f>
        <v>2.4730197911055293E-2</v>
      </c>
      <c r="L510" s="16">
        <f>VLOOKUP($D510,'Growth rate'!$B$3:$S$93,8,FALSE)*VLOOKUP($F510,BY_IND_Demand_Drivers!$B$5:$J$100,8,FALSE)</f>
        <v>0</v>
      </c>
      <c r="M510" s="16">
        <f>VLOOKUP($D510,'Growth rate'!$B$3:$S$93,8,FALSE)*VLOOKUP($F510,BY_IND_Demand_Drivers!$B$5:$J$100,9,FALSE)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 t="shared" si="39"/>
        <v>2.0341781406081342E-2</v>
      </c>
      <c r="H511" s="16">
        <f t="shared" si="40"/>
        <v>0</v>
      </c>
      <c r="I511" s="16">
        <f t="shared" si="41"/>
        <v>0</v>
      </c>
      <c r="K511" s="16">
        <f>VLOOKUP($D511,'Growth rate'!$B$3:$S$93,8,FALSE)*VLOOKUP($F511,BY_IND_Demand_Drivers!$B$5:$J$100,7,FALSE)</f>
        <v>2.542722675760168E-2</v>
      </c>
      <c r="L511" s="16">
        <f>VLOOKUP($D511,'Growth rate'!$B$3:$S$93,8,FALSE)*VLOOKUP($F511,BY_IND_Demand_Drivers!$B$5:$J$100,8,FALSE)</f>
        <v>0</v>
      </c>
      <c r="M511" s="16">
        <f>VLOOKUP($D511,'Growth rate'!$B$3:$S$93,8,FALSE)*VLOOKUP($F511,BY_IND_Demand_Drivers!$B$5:$J$100,9,FALSE)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 t="shared" si="39"/>
        <v>2.0572851288266601E-2</v>
      </c>
      <c r="H512" s="16">
        <f t="shared" si="40"/>
        <v>0</v>
      </c>
      <c r="I512" s="16">
        <f t="shared" si="41"/>
        <v>0</v>
      </c>
      <c r="K512" s="16">
        <f>VLOOKUP($D512,'Growth rate'!$B$3:$S$93,8,FALSE)*VLOOKUP($F512,BY_IND_Demand_Drivers!$B$5:$J$100,7,FALSE)</f>
        <v>2.6124255604148064E-2</v>
      </c>
      <c r="L512" s="16">
        <f>VLOOKUP($D512,'Growth rate'!$B$3:$S$93,8,FALSE)*VLOOKUP($F512,BY_IND_Demand_Drivers!$B$5:$J$100,8,FALSE)</f>
        <v>0</v>
      </c>
      <c r="M512" s="16">
        <f>VLOOKUP($D512,'Growth rate'!$B$3:$S$93,8,FALSE)*VLOOKUP($F512,BY_IND_Demand_Drivers!$B$5:$J$100,9,FALSE)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 t="shared" si="39"/>
        <v>2.0786495449288196E-2</v>
      </c>
      <c r="H513" s="16">
        <f t="shared" si="40"/>
        <v>0</v>
      </c>
      <c r="I513" s="16">
        <f t="shared" si="41"/>
        <v>0</v>
      </c>
      <c r="K513" s="16">
        <f>VLOOKUP($D513,'Growth rate'!$B$3:$S$93,8,FALSE)*VLOOKUP($F513,BY_IND_Demand_Drivers!$B$5:$J$100,7,FALSE)</f>
        <v>2.6821284450694448E-2</v>
      </c>
      <c r="L513" s="16">
        <f>VLOOKUP($D513,'Growth rate'!$B$3:$S$93,8,FALSE)*VLOOKUP($F513,BY_IND_Demand_Drivers!$B$5:$J$100,8,FALSE)</f>
        <v>0</v>
      </c>
      <c r="M513" s="16">
        <f>VLOOKUP($D513,'Growth rate'!$B$3:$S$93,8,FALSE)*VLOOKUP($F513,BY_IND_Demand_Drivers!$B$5:$J$100,9,FALSE)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 t="shared" si="39"/>
        <v>2.0982713889146135E-2</v>
      </c>
      <c r="H514" s="16">
        <f t="shared" si="40"/>
        <v>0</v>
      </c>
      <c r="I514" s="16">
        <f t="shared" si="41"/>
        <v>0</v>
      </c>
      <c r="K514" s="16">
        <f>VLOOKUP($D514,'Growth rate'!$B$3:$S$93,8,FALSE)*VLOOKUP($F514,BY_IND_Demand_Drivers!$B$5:$J$100,7,FALSE)</f>
        <v>2.7518313297240835E-2</v>
      </c>
      <c r="L514" s="16">
        <f>VLOOKUP($D514,'Growth rate'!$B$3:$S$93,8,FALSE)*VLOOKUP($F514,BY_IND_Demand_Drivers!$B$5:$J$100,8,FALSE)</f>
        <v>0</v>
      </c>
      <c r="M514" s="16">
        <f>VLOOKUP($D514,'Growth rate'!$B$3:$S$93,8,FALSE)*VLOOKUP($F514,BY_IND_Demand_Drivers!$B$5:$J$100,9,FALSE)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 t="shared" si="39"/>
        <v>2.1161506607840413E-2</v>
      </c>
      <c r="H515" s="16">
        <f t="shared" si="40"/>
        <v>0</v>
      </c>
      <c r="I515" s="16">
        <f t="shared" si="41"/>
        <v>0</v>
      </c>
      <c r="K515" s="16">
        <f>VLOOKUP($D515,'Growth rate'!$B$3:$S$93,8,FALSE)*VLOOKUP($F515,BY_IND_Demand_Drivers!$B$5:$J$100,7,FALSE)</f>
        <v>2.8215342143787219E-2</v>
      </c>
      <c r="L515" s="16">
        <f>VLOOKUP($D515,'Growth rate'!$B$3:$S$93,8,FALSE)*VLOOKUP($F515,BY_IND_Demand_Drivers!$B$5:$J$100,8,FALSE)</f>
        <v>0</v>
      </c>
      <c r="M515" s="16">
        <f>VLOOKUP($D515,'Growth rate'!$B$3:$S$93,8,FALSE)*VLOOKUP($F515,BY_IND_Demand_Drivers!$B$5:$J$100,9,FALSE)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 t="shared" si="39"/>
        <v>2.132287360537103E-2</v>
      </c>
      <c r="H516" s="16">
        <f t="shared" si="40"/>
        <v>0</v>
      </c>
      <c r="I516" s="16">
        <f t="shared" si="41"/>
        <v>0</v>
      </c>
      <c r="K516" s="16">
        <f>VLOOKUP($D516,'Growth rate'!$B$3:$S$93,8,FALSE)*VLOOKUP($F516,BY_IND_Demand_Drivers!$B$5:$J$100,7,FALSE)</f>
        <v>2.8912370990333603E-2</v>
      </c>
      <c r="L516" s="16">
        <f>VLOOKUP($D516,'Growth rate'!$B$3:$S$93,8,FALSE)*VLOOKUP($F516,BY_IND_Demand_Drivers!$B$5:$J$100,8,FALSE)</f>
        <v>0</v>
      </c>
      <c r="M516" s="16">
        <f>VLOOKUP($D516,'Growth rate'!$B$3:$S$93,8,FALSE)*VLOOKUP($F516,BY_IND_Demand_Drivers!$B$5:$J$100,9,FALSE)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 t="shared" ref="G517:G577" si="45">K517*$N517</f>
        <v>2.1466814881737996E-2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rate'!$B$3:$S$93,8,FALSE)*VLOOKUP($F517,BY_IND_Demand_Drivers!$B$5:$J$100,7,FALSE)</f>
        <v>2.9609399836879994E-2</v>
      </c>
      <c r="L517" s="16">
        <f>VLOOKUP($D517,'Growth rate'!$B$3:$S$93,8,FALSE)*VLOOKUP($F517,BY_IND_Demand_Drivers!$B$5:$J$100,8,FALSE)</f>
        <v>0</v>
      </c>
      <c r="M517" s="16">
        <f>VLOOKUP($D517,'Growth rate'!$B$3:$S$93,8,FALSE)*VLOOKUP($F517,BY_IND_Demand_Drivers!$B$5:$J$100,9,FALSE)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 t="shared" si="45"/>
        <v>2.1593330436941286E-2</v>
      </c>
      <c r="H518" s="16">
        <f t="shared" si="46"/>
        <v>0</v>
      </c>
      <c r="I518" s="16">
        <f t="shared" si="47"/>
        <v>0</v>
      </c>
      <c r="K518" s="16">
        <f>VLOOKUP($D518,'Growth rate'!$B$3:$S$93,8,FALSE)*VLOOKUP($F518,BY_IND_Demand_Drivers!$B$5:$J$100,7,FALSE)</f>
        <v>3.0306428683426371E-2</v>
      </c>
      <c r="L518" s="16">
        <f>VLOOKUP($D518,'Growth rate'!$B$3:$S$93,8,FALSE)*VLOOKUP($F518,BY_IND_Demand_Drivers!$B$5:$J$100,8,FALSE)</f>
        <v>0</v>
      </c>
      <c r="M518" s="16">
        <f>VLOOKUP($D518,'Growth rate'!$B$3:$S$93,8,FALSE)*VLOOKUP($F518,BY_IND_Demand_Drivers!$B$5:$J$100,9,FALSE)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 t="shared" si="45"/>
        <v>2.1702420270980932E-2</v>
      </c>
      <c r="H519" s="16">
        <f t="shared" si="46"/>
        <v>0</v>
      </c>
      <c r="I519" s="16">
        <f t="shared" si="47"/>
        <v>0</v>
      </c>
      <c r="K519" s="16">
        <f>VLOOKUP($D519,'Growth rate'!$B$3:$S$93,8,FALSE)*VLOOKUP($F519,BY_IND_Demand_Drivers!$B$5:$J$100,7,FALSE)</f>
        <v>3.1003457529972762E-2</v>
      </c>
      <c r="L519" s="16">
        <f>VLOOKUP($D519,'Growth rate'!$B$3:$S$93,8,FALSE)*VLOOKUP($F519,BY_IND_Demand_Drivers!$B$5:$J$100,8,FALSE)</f>
        <v>0</v>
      </c>
      <c r="M519" s="16">
        <f>VLOOKUP($D519,'Growth rate'!$B$3:$S$93,8,FALSE)*VLOOKUP($F519,BY_IND_Demand_Drivers!$B$5:$J$100,9,FALSE)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 t="shared" si="45"/>
        <v>2.1794084383856917E-2</v>
      </c>
      <c r="H520" s="16">
        <f t="shared" si="46"/>
        <v>0</v>
      </c>
      <c r="I520" s="16">
        <f t="shared" si="47"/>
        <v>0</v>
      </c>
      <c r="K520" s="16">
        <f>VLOOKUP($D520,'Growth rate'!$B$3:$S$93,8,FALSE)*VLOOKUP($F520,BY_IND_Demand_Drivers!$B$5:$J$100,7,FALSE)</f>
        <v>3.1700486376519149E-2</v>
      </c>
      <c r="L520" s="16">
        <f>VLOOKUP($D520,'Growth rate'!$B$3:$S$93,8,FALSE)*VLOOKUP($F520,BY_IND_Demand_Drivers!$B$5:$J$100,8,FALSE)</f>
        <v>0</v>
      </c>
      <c r="M520" s="16">
        <f>VLOOKUP($D520,'Growth rate'!$B$3:$S$93,8,FALSE)*VLOOKUP($F520,BY_IND_Demand_Drivers!$B$5:$J$100,9,FALSE)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 t="shared" si="45"/>
        <v>2.1868322775569233E-2</v>
      </c>
      <c r="H521" s="16">
        <f t="shared" si="46"/>
        <v>0</v>
      </c>
      <c r="I521" s="16">
        <f t="shared" si="47"/>
        <v>0</v>
      </c>
      <c r="K521" s="16">
        <f>VLOOKUP($D521,'Growth rate'!$B$3:$S$93,8,FALSE)*VLOOKUP($F521,BY_IND_Demand_Drivers!$B$5:$J$100,7,FALSE)</f>
        <v>3.2397515223065533E-2</v>
      </c>
      <c r="L521" s="16">
        <f>VLOOKUP($D521,'Growth rate'!$B$3:$S$93,8,FALSE)*VLOOKUP($F521,BY_IND_Demand_Drivers!$B$5:$J$100,8,FALSE)</f>
        <v>0</v>
      </c>
      <c r="M521" s="16">
        <f>VLOOKUP($D521,'Growth rate'!$B$3:$S$93,8,FALSE)*VLOOKUP($F521,BY_IND_Demand_Drivers!$B$5:$J$100,9,FALSE)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 t="shared" si="45"/>
        <v>2.1925135446117894E-2</v>
      </c>
      <c r="H522" s="16">
        <f t="shared" si="46"/>
        <v>0</v>
      </c>
      <c r="I522" s="16">
        <f t="shared" si="47"/>
        <v>0</v>
      </c>
      <c r="K522" s="16">
        <f>VLOOKUP($D522,'Growth rate'!$B$3:$S$93,8,FALSE)*VLOOKUP($F522,BY_IND_Demand_Drivers!$B$5:$J$100,7,FALSE)</f>
        <v>3.3094544069611917E-2</v>
      </c>
      <c r="L522" s="16">
        <f>VLOOKUP($D522,'Growth rate'!$B$3:$S$93,8,FALSE)*VLOOKUP($F522,BY_IND_Demand_Drivers!$B$5:$J$100,8,FALSE)</f>
        <v>0</v>
      </c>
      <c r="M522" s="16">
        <f>VLOOKUP($D522,'Growth rate'!$B$3:$S$93,8,FALSE)*VLOOKUP($F522,BY_IND_Demand_Drivers!$B$5:$J$100,9,FALSE)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 t="shared" si="45"/>
        <v>2.1964522395502891E-2</v>
      </c>
      <c r="H523" s="16">
        <f t="shared" si="46"/>
        <v>0</v>
      </c>
      <c r="I523" s="16">
        <f t="shared" si="47"/>
        <v>0</v>
      </c>
      <c r="K523" s="16">
        <f>VLOOKUP($D523,'Growth rate'!$B$3:$S$93,8,FALSE)*VLOOKUP($F523,BY_IND_Demand_Drivers!$B$5:$J$100,7,FALSE)</f>
        <v>3.3791572916158301E-2</v>
      </c>
      <c r="L523" s="16">
        <f>VLOOKUP($D523,'Growth rate'!$B$3:$S$93,8,FALSE)*VLOOKUP($F523,BY_IND_Demand_Drivers!$B$5:$J$100,8,FALSE)</f>
        <v>0</v>
      </c>
      <c r="M523" s="16">
        <f>VLOOKUP($D523,'Growth rate'!$B$3:$S$93,8,FALSE)*VLOOKUP($F523,BY_IND_Demand_Drivers!$B$5:$J$100,9,FALSE)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 t="shared" si="45"/>
        <v>2.1986483623724237E-2</v>
      </c>
      <c r="H524" s="16">
        <f t="shared" si="46"/>
        <v>0</v>
      </c>
      <c r="I524" s="16">
        <f t="shared" si="47"/>
        <v>0</v>
      </c>
      <c r="K524" s="16">
        <f>VLOOKUP($D524,'Growth rate'!$B$3:$S$93,8,FALSE)*VLOOKUP($F524,BY_IND_Demand_Drivers!$B$5:$J$100,7,FALSE)</f>
        <v>3.4488601762704685E-2</v>
      </c>
      <c r="L524" s="16">
        <f>VLOOKUP($D524,'Growth rate'!$B$3:$S$93,8,FALSE)*VLOOKUP($F524,BY_IND_Demand_Drivers!$B$5:$J$100,8,FALSE)</f>
        <v>0</v>
      </c>
      <c r="M524" s="16">
        <f>VLOOKUP($D524,'Growth rate'!$B$3:$S$93,8,FALSE)*VLOOKUP($F524,BY_IND_Demand_Drivers!$B$5:$J$100,9,FALSE)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 t="shared" si="45"/>
        <v>2.1991019130781921E-2</v>
      </c>
      <c r="H525" s="16">
        <f t="shared" si="46"/>
        <v>0</v>
      </c>
      <c r="I525" s="16">
        <f t="shared" si="47"/>
        <v>0</v>
      </c>
      <c r="K525" s="16">
        <f>VLOOKUP($D525,'Growth rate'!$B$3:$S$93,8,FALSE)*VLOOKUP($F525,BY_IND_Demand_Drivers!$B$5:$J$100,7,FALSE)</f>
        <v>3.5185630609251076E-2</v>
      </c>
      <c r="L525" s="16">
        <f>VLOOKUP($D525,'Growth rate'!$B$3:$S$93,8,FALSE)*VLOOKUP($F525,BY_IND_Demand_Drivers!$B$5:$J$100,8,FALSE)</f>
        <v>0</v>
      </c>
      <c r="M525" s="16">
        <f>VLOOKUP($D525,'Growth rate'!$B$3:$S$93,8,FALSE)*VLOOKUP($F525,BY_IND_Demand_Drivers!$B$5:$J$100,9,FALSE)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 t="shared" si="45"/>
        <v>2.1978128916675943E-2</v>
      </c>
      <c r="H526" s="16">
        <f t="shared" si="46"/>
        <v>0</v>
      </c>
      <c r="I526" s="16">
        <f t="shared" si="47"/>
        <v>0</v>
      </c>
      <c r="K526" s="16">
        <f>VLOOKUP($D526,'Growth rate'!$B$3:$S$93,8,FALSE)*VLOOKUP($F526,BY_IND_Demand_Drivers!$B$5:$J$100,7,FALSE)</f>
        <v>3.588265945579746E-2</v>
      </c>
      <c r="L526" s="16">
        <f>VLOOKUP($D526,'Growth rate'!$B$3:$S$93,8,FALSE)*VLOOKUP($F526,BY_IND_Demand_Drivers!$B$5:$J$100,8,FALSE)</f>
        <v>0</v>
      </c>
      <c r="M526" s="16">
        <f>VLOOKUP($D526,'Growth rate'!$B$3:$S$93,8,FALSE)*VLOOKUP($F526,BY_IND_Demand_Drivers!$B$5:$J$100,9,FALSE)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 t="shared" si="45"/>
        <v>2.1947812981406304E-2</v>
      </c>
      <c r="H527" s="16">
        <f t="shared" si="46"/>
        <v>0</v>
      </c>
      <c r="I527" s="16">
        <f t="shared" si="47"/>
        <v>0</v>
      </c>
      <c r="K527" s="16">
        <f>VLOOKUP($D527,'Growth rate'!$B$3:$S$93,8,FALSE)*VLOOKUP($F527,BY_IND_Demand_Drivers!$B$5:$J$100,7,FALSE)</f>
        <v>3.6579688302343843E-2</v>
      </c>
      <c r="L527" s="16">
        <f>VLOOKUP($D527,'Growth rate'!$B$3:$S$93,8,FALSE)*VLOOKUP($F527,BY_IND_Demand_Drivers!$B$5:$J$100,8,FALSE)</f>
        <v>0</v>
      </c>
      <c r="M527" s="16">
        <f>VLOOKUP($D527,'Growth rate'!$B$3:$S$93,8,FALSE)*VLOOKUP($F527,BY_IND_Demand_Drivers!$B$5:$J$100,9,FALSE)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 t="shared" si="45"/>
        <v>2.229897798910881E-2</v>
      </c>
      <c r="H528" s="16">
        <f t="shared" si="46"/>
        <v>0</v>
      </c>
      <c r="I528" s="16">
        <f t="shared" si="47"/>
        <v>0</v>
      </c>
      <c r="K528" s="16">
        <f>VLOOKUP($D528,'Growth rate'!$B$3:$S$93,8,FALSE)*VLOOKUP($F528,BY_IND_Demand_Drivers!$B$5:$J$100,7,FALSE)</f>
        <v>3.7164963315181349E-2</v>
      </c>
      <c r="L528" s="16">
        <f>VLOOKUP($D528,'Growth rate'!$B$3:$S$93,8,FALSE)*VLOOKUP($F528,BY_IND_Demand_Drivers!$B$5:$J$100,8,FALSE)</f>
        <v>0</v>
      </c>
      <c r="M528" s="16">
        <f>VLOOKUP($D528,'Growth rate'!$B$3:$S$93,8,FALSE)*VLOOKUP($F528,BY_IND_Demand_Drivers!$B$5:$J$100,9,FALSE)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 t="shared" si="45"/>
        <v>2.2655761636934547E-2</v>
      </c>
      <c r="H529" s="16">
        <f t="shared" si="46"/>
        <v>0</v>
      </c>
      <c r="I529" s="16">
        <f t="shared" si="47"/>
        <v>0</v>
      </c>
      <c r="K529" s="16">
        <f>VLOOKUP($D529,'Growth rate'!$B$3:$S$93,8,FALSE)*VLOOKUP($F529,BY_IND_Demand_Drivers!$B$5:$J$100,7,FALSE)</f>
        <v>3.7759602728224248E-2</v>
      </c>
      <c r="L529" s="16">
        <f>VLOOKUP($D529,'Growth rate'!$B$3:$S$93,8,FALSE)*VLOOKUP($F529,BY_IND_Demand_Drivers!$B$5:$J$100,8,FALSE)</f>
        <v>0</v>
      </c>
      <c r="M529" s="16">
        <f>VLOOKUP($D529,'Growth rate'!$B$3:$S$93,8,FALSE)*VLOOKUP($F529,BY_IND_Demand_Drivers!$B$5:$J$100,9,FALSE)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 t="shared" si="45"/>
        <v>2.3018253823125501E-2</v>
      </c>
      <c r="H530" s="16">
        <f t="shared" si="46"/>
        <v>0</v>
      </c>
      <c r="I530" s="16">
        <f t="shared" si="47"/>
        <v>0</v>
      </c>
      <c r="K530" s="16">
        <f>VLOOKUP($D530,'Growth rate'!$B$3:$S$93,8,FALSE)*VLOOKUP($F530,BY_IND_Demand_Drivers!$B$5:$J$100,7,FALSE)</f>
        <v>3.8363756371875835E-2</v>
      </c>
      <c r="L530" s="16">
        <f>VLOOKUP($D530,'Growth rate'!$B$3:$S$93,8,FALSE)*VLOOKUP($F530,BY_IND_Demand_Drivers!$B$5:$J$100,8,FALSE)</f>
        <v>0</v>
      </c>
      <c r="M530" s="16">
        <f>VLOOKUP($D530,'Growth rate'!$B$3:$S$93,8,FALSE)*VLOOKUP($F530,BY_IND_Demand_Drivers!$B$5:$J$100,9,FALSE)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 t="shared" si="45"/>
        <v>2.338654588429551E-2</v>
      </c>
      <c r="H531" s="16">
        <f t="shared" si="46"/>
        <v>0</v>
      </c>
      <c r="I531" s="16">
        <f t="shared" si="47"/>
        <v>0</v>
      </c>
      <c r="K531" s="16">
        <f>VLOOKUP($D531,'Growth rate'!$B$3:$S$93,8,FALSE)*VLOOKUP($F531,BY_IND_Demand_Drivers!$B$5:$J$100,7,FALSE)</f>
        <v>3.8977576473825853E-2</v>
      </c>
      <c r="L531" s="16">
        <f>VLOOKUP($D531,'Growth rate'!$B$3:$S$93,8,FALSE)*VLOOKUP($F531,BY_IND_Demand_Drivers!$B$5:$J$100,8,FALSE)</f>
        <v>0</v>
      </c>
      <c r="M531" s="16">
        <f>VLOOKUP($D531,'Growth rate'!$B$3:$S$93,8,FALSE)*VLOOKUP($F531,BY_IND_Demand_Drivers!$B$5:$J$100,9,FALSE)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 t="shared" si="45"/>
        <v>2.3760730618444234E-2</v>
      </c>
      <c r="H532" s="16">
        <f t="shared" si="46"/>
        <v>0</v>
      </c>
      <c r="I532" s="16">
        <f t="shared" si="47"/>
        <v>0</v>
      </c>
      <c r="K532" s="16">
        <f>VLOOKUP($D532,'Growth rate'!$B$3:$S$93,8,FALSE)*VLOOKUP($F532,BY_IND_Demand_Drivers!$B$5:$J$100,7,FALSE)</f>
        <v>3.9601217697407057E-2</v>
      </c>
      <c r="L532" s="16">
        <f>VLOOKUP($D532,'Growth rate'!$B$3:$S$93,8,FALSE)*VLOOKUP($F532,BY_IND_Demand_Drivers!$B$5:$J$100,8,FALSE)</f>
        <v>0</v>
      </c>
      <c r="M532" s="16">
        <f>VLOOKUP($D532,'Growth rate'!$B$3:$S$93,8,FALSE)*VLOOKUP($F532,BY_IND_Demand_Drivers!$B$5:$J$100,9,FALSE)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 t="shared" si="45"/>
        <v>2.4140902308339342E-2</v>
      </c>
      <c r="H533" s="16">
        <f t="shared" si="46"/>
        <v>0</v>
      </c>
      <c r="I533" s="16">
        <f t="shared" si="47"/>
        <v>0</v>
      </c>
      <c r="K533" s="16">
        <f>VLOOKUP($D533,'Growth rate'!$B$3:$S$93,8,FALSE)*VLOOKUP($F533,BY_IND_Demand_Drivers!$B$5:$J$100,7,FALSE)</f>
        <v>4.0234837180565572E-2</v>
      </c>
      <c r="L533" s="16">
        <f>VLOOKUP($D533,'Growth rate'!$B$3:$S$93,8,FALSE)*VLOOKUP($F533,BY_IND_Demand_Drivers!$B$5:$J$100,8,FALSE)</f>
        <v>0</v>
      </c>
      <c r="M533" s="16">
        <f>VLOOKUP($D533,'Growth rate'!$B$3:$S$93,8,FALSE)*VLOOKUP($F533,BY_IND_Demand_Drivers!$B$5:$J$100,9,FALSE)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 t="shared" si="45"/>
        <v>2.4527156745272775E-2</v>
      </c>
      <c r="H534" s="16">
        <f t="shared" si="46"/>
        <v>0</v>
      </c>
      <c r="I534" s="16">
        <f t="shared" si="47"/>
        <v>0</v>
      </c>
      <c r="K534" s="16">
        <f>VLOOKUP($D534,'Growth rate'!$B$3:$S$93,8,FALSE)*VLOOKUP($F534,BY_IND_Demand_Drivers!$B$5:$J$100,7,FALSE)</f>
        <v>4.0878594575454626E-2</v>
      </c>
      <c r="L534" s="16">
        <f>VLOOKUP($D534,'Growth rate'!$B$3:$S$93,8,FALSE)*VLOOKUP($F534,BY_IND_Demand_Drivers!$B$5:$J$100,8,FALSE)</f>
        <v>0</v>
      </c>
      <c r="M534" s="16">
        <f>VLOOKUP($D534,'Growth rate'!$B$3:$S$93,8,FALSE)*VLOOKUP($F534,BY_IND_Demand_Drivers!$B$5:$J$100,9,FALSE)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 t="shared" si="45"/>
        <v>2.4919591253197138E-2</v>
      </c>
      <c r="H535" s="16">
        <f t="shared" si="46"/>
        <v>0</v>
      </c>
      <c r="I535" s="16">
        <f t="shared" si="47"/>
        <v>0</v>
      </c>
      <c r="K535" s="16">
        <f>VLOOKUP($D535,'Growth rate'!$B$3:$S$93,8,FALSE)*VLOOKUP($F535,BY_IND_Demand_Drivers!$B$5:$J$100,7,FALSE)</f>
        <v>4.1532652088661901E-2</v>
      </c>
      <c r="L535" s="16">
        <f>VLOOKUP($D535,'Growth rate'!$B$3:$S$93,8,FALSE)*VLOOKUP($F535,BY_IND_Demand_Drivers!$B$5:$J$100,8,FALSE)</f>
        <v>0</v>
      </c>
      <c r="M535" s="16">
        <f>VLOOKUP($D535,'Growth rate'!$B$3:$S$93,8,FALSE)*VLOOKUP($F535,BY_IND_Demand_Drivers!$B$5:$J$100,9,FALSE)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 t="shared" si="45"/>
        <v>2.531830471324829E-2</v>
      </c>
      <c r="H536" s="16">
        <f t="shared" si="46"/>
        <v>0</v>
      </c>
      <c r="I536" s="16">
        <f t="shared" si="47"/>
        <v>0</v>
      </c>
      <c r="K536" s="16">
        <f>VLOOKUP($D536,'Growth rate'!$B$3:$S$93,8,FALSE)*VLOOKUP($F536,BY_IND_Demand_Drivers!$B$5:$J$100,7,FALSE)</f>
        <v>4.2197174522080487E-2</v>
      </c>
      <c r="L536" s="16">
        <f>VLOOKUP($D536,'Growth rate'!$B$3:$S$93,8,FALSE)*VLOOKUP($F536,BY_IND_Demand_Drivers!$B$5:$J$100,8,FALSE)</f>
        <v>0</v>
      </c>
      <c r="M536" s="16">
        <f>VLOOKUP($D536,'Growth rate'!$B$3:$S$93,8,FALSE)*VLOOKUP($F536,BY_IND_Demand_Drivers!$B$5:$J$100,9,FALSE)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 t="shared" si="45"/>
        <v>2.5723397588660265E-2</v>
      </c>
      <c r="H537" s="16">
        <f t="shared" si="46"/>
        <v>0</v>
      </c>
      <c r="I537" s="16">
        <f t="shared" si="47"/>
        <v>0</v>
      </c>
      <c r="K537" s="16">
        <f>VLOOKUP($D537,'Growth rate'!$B$3:$S$93,8,FALSE)*VLOOKUP($F537,BY_IND_Demand_Drivers!$B$5:$J$100,7,FALSE)</f>
        <v>4.2872329314433778E-2</v>
      </c>
      <c r="L537" s="16">
        <f>VLOOKUP($D537,'Growth rate'!$B$3:$S$93,8,FALSE)*VLOOKUP($F537,BY_IND_Demand_Drivers!$B$5:$J$100,8,FALSE)</f>
        <v>0</v>
      </c>
      <c r="M537" s="16">
        <f>VLOOKUP($D537,'Growth rate'!$B$3:$S$93,8,FALSE)*VLOOKUP($F537,BY_IND_Demand_Drivers!$B$5:$J$100,9,FALSE)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 t="shared" si="45"/>
        <v>2.6134971950078828E-2</v>
      </c>
      <c r="H538" s="16">
        <f t="shared" si="46"/>
        <v>0</v>
      </c>
      <c r="I538" s="16">
        <f t="shared" si="47"/>
        <v>0</v>
      </c>
      <c r="K538" s="16">
        <f>VLOOKUP($D538,'Growth rate'!$B$3:$S$93,8,FALSE)*VLOOKUP($F538,BY_IND_Demand_Drivers!$B$5:$J$100,7,FALSE)</f>
        <v>4.3558286583464716E-2</v>
      </c>
      <c r="L538" s="16">
        <f>VLOOKUP($D538,'Growth rate'!$B$3:$S$93,8,FALSE)*VLOOKUP($F538,BY_IND_Demand_Drivers!$B$5:$J$100,8,FALSE)</f>
        <v>0</v>
      </c>
      <c r="M538" s="16">
        <f>VLOOKUP($D538,'Growth rate'!$B$3:$S$93,8,FALSE)*VLOOKUP($F538,BY_IND_Demand_Drivers!$B$5:$J$100,9,FALSE)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 t="shared" si="45"/>
        <v>2.6553131501280091E-2</v>
      </c>
      <c r="H539" s="16">
        <f t="shared" si="46"/>
        <v>0</v>
      </c>
      <c r="I539" s="16">
        <f t="shared" si="47"/>
        <v>0</v>
      </c>
      <c r="K539" s="16">
        <f>VLOOKUP($D539,'Growth rate'!$B$3:$S$93,8,FALSE)*VLOOKUP($F539,BY_IND_Demand_Drivers!$B$5:$J$100,7,FALSE)</f>
        <v>4.4255219168800153E-2</v>
      </c>
      <c r="L539" s="16">
        <f>VLOOKUP($D539,'Growth rate'!$B$3:$S$93,8,FALSE)*VLOOKUP($F539,BY_IND_Demand_Drivers!$B$5:$J$100,8,FALSE)</f>
        <v>0</v>
      </c>
      <c r="M539" s="16">
        <f>VLOOKUP($D539,'Growth rate'!$B$3:$S$93,8,FALSE)*VLOOKUP($F539,BY_IND_Demand_Drivers!$B$5:$J$100,9,FALSE)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 t="shared" si="45"/>
        <v>2.6977981605300575E-2</v>
      </c>
      <c r="H540" s="16">
        <f t="shared" si="46"/>
        <v>0</v>
      </c>
      <c r="I540" s="16">
        <f t="shared" si="47"/>
        <v>0</v>
      </c>
      <c r="K540" s="16">
        <f>VLOOKUP($D540,'Growth rate'!$B$3:$S$93,8,FALSE)*VLOOKUP($F540,BY_IND_Demand_Drivers!$B$5:$J$100,7,FALSE)</f>
        <v>4.4963302675500957E-2</v>
      </c>
      <c r="L540" s="16">
        <f>VLOOKUP($D540,'Growth rate'!$B$3:$S$93,8,FALSE)*VLOOKUP($F540,BY_IND_Demand_Drivers!$B$5:$J$100,8,FALSE)</f>
        <v>0</v>
      </c>
      <c r="M540" s="16">
        <f>VLOOKUP($D540,'Growth rate'!$B$3:$S$93,8,FALSE)*VLOOKUP($F540,BY_IND_Demand_Drivers!$B$5:$J$100,9,FALSE)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 t="shared" si="45"/>
        <v>2.7409629310985385E-2</v>
      </c>
      <c r="H541" s="16">
        <f t="shared" si="46"/>
        <v>0</v>
      </c>
      <c r="I541" s="16">
        <f t="shared" si="47"/>
        <v>0</v>
      </c>
      <c r="K541" s="16">
        <f>VLOOKUP($D541,'Growth rate'!$B$3:$S$93,8,FALSE)*VLOOKUP($F541,BY_IND_Demand_Drivers!$B$5:$J$100,7,FALSE)</f>
        <v>4.5682715518308978E-2</v>
      </c>
      <c r="L541" s="16">
        <f>VLOOKUP($D541,'Growth rate'!$B$3:$S$93,8,FALSE)*VLOOKUP($F541,BY_IND_Demand_Drivers!$B$5:$J$100,8,FALSE)</f>
        <v>0</v>
      </c>
      <c r="M541" s="16">
        <f>VLOOKUP($D541,'Growth rate'!$B$3:$S$93,8,FALSE)*VLOOKUP($F541,BY_IND_Demand_Drivers!$B$5:$J$100,9,FALSE)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 t="shared" si="45"/>
        <v>2.7848183379961155E-2</v>
      </c>
      <c r="H542" s="16">
        <f t="shared" si="46"/>
        <v>0</v>
      </c>
      <c r="I542" s="16">
        <f t="shared" si="47"/>
        <v>0</v>
      </c>
      <c r="K542" s="16">
        <f>VLOOKUP($D542,'Growth rate'!$B$3:$S$93,8,FALSE)*VLOOKUP($F542,BY_IND_Demand_Drivers!$B$5:$J$100,7,FALSE)</f>
        <v>4.6413638966601924E-2</v>
      </c>
      <c r="L542" s="16">
        <f>VLOOKUP($D542,'Growth rate'!$B$3:$S$93,8,FALSE)*VLOOKUP($F542,BY_IND_Demand_Drivers!$B$5:$J$100,8,FALSE)</f>
        <v>0</v>
      </c>
      <c r="M542" s="16">
        <f>VLOOKUP($D542,'Growth rate'!$B$3:$S$93,8,FALSE)*VLOOKUP($F542,BY_IND_Demand_Drivers!$B$5:$J$100,9,FALSE)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 t="shared" si="45"/>
        <v>2.8293754314040527E-2</v>
      </c>
      <c r="H543" s="16">
        <f t="shared" si="46"/>
        <v>0</v>
      </c>
      <c r="I543" s="16">
        <f t="shared" si="47"/>
        <v>0</v>
      </c>
      <c r="K543" s="16">
        <f>VLOOKUP($D543,'Growth rate'!$B$3:$S$93,8,FALSE)*VLOOKUP($F543,BY_IND_Demand_Drivers!$B$5:$J$100,7,FALSE)</f>
        <v>4.7156257190067545E-2</v>
      </c>
      <c r="L543" s="16">
        <f>VLOOKUP($D543,'Growth rate'!$B$3:$S$93,8,FALSE)*VLOOKUP($F543,BY_IND_Demand_Drivers!$B$5:$J$100,8,FALSE)</f>
        <v>0</v>
      </c>
      <c r="M543" s="16">
        <f>VLOOKUP($D543,'Growth rate'!$B$3:$S$93,8,FALSE)*VLOOKUP($F543,BY_IND_Demand_Drivers!$B$5:$J$100,9,FALSE)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 t="shared" si="45"/>
        <v>2.8746454383065181E-2</v>
      </c>
      <c r="H544" s="16">
        <f t="shared" si="46"/>
        <v>0</v>
      </c>
      <c r="I544" s="16">
        <f t="shared" si="47"/>
        <v>0</v>
      </c>
      <c r="K544" s="16">
        <f>VLOOKUP($D544,'Growth rate'!$B$3:$S$93,8,FALSE)*VLOOKUP($F544,BY_IND_Demand_Drivers!$B$5:$J$100,7,FALSE)</f>
        <v>4.7910757305108638E-2</v>
      </c>
      <c r="L544" s="16">
        <f>VLOOKUP($D544,'Growth rate'!$B$3:$S$93,8,FALSE)*VLOOKUP($F544,BY_IND_Demand_Drivers!$B$5:$J$100,8,FALSE)</f>
        <v>0</v>
      </c>
      <c r="M544" s="16">
        <f>VLOOKUP($D544,'Growth rate'!$B$3:$S$93,8,FALSE)*VLOOKUP($F544,BY_IND_Demand_Drivers!$B$5:$J$100,9,FALSE)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 t="shared" si="45"/>
        <v>2.9206397653194223E-2</v>
      </c>
      <c r="H545" s="16">
        <f t="shared" si="46"/>
        <v>0</v>
      </c>
      <c r="I545" s="16">
        <f t="shared" si="47"/>
        <v>0</v>
      </c>
      <c r="K545" s="16">
        <f>VLOOKUP($D545,'Growth rate'!$B$3:$S$93,8,FALSE)*VLOOKUP($F545,BY_IND_Demand_Drivers!$B$5:$J$100,7,FALSE)</f>
        <v>4.8677329421990372E-2</v>
      </c>
      <c r="L545" s="16">
        <f>VLOOKUP($D545,'Growth rate'!$B$3:$S$93,8,FALSE)*VLOOKUP($F545,BY_IND_Demand_Drivers!$B$5:$J$100,8,FALSE)</f>
        <v>0</v>
      </c>
      <c r="M545" s="16">
        <f>VLOOKUP($D545,'Growth rate'!$B$3:$S$93,8,FALSE)*VLOOKUP($F545,BY_IND_Demand_Drivers!$B$5:$J$100,9,FALSE)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 t="shared" si="45"/>
        <v>2.967370001564533E-2</v>
      </c>
      <c r="H546" s="16">
        <f t="shared" si="46"/>
        <v>0</v>
      </c>
      <c r="I546" s="16">
        <f t="shared" si="47"/>
        <v>0</v>
      </c>
      <c r="K546" s="16">
        <f>VLOOKUP($D546,'Growth rate'!$B$3:$S$93,8,FALSE)*VLOOKUP($F546,BY_IND_Demand_Drivers!$B$5:$J$100,7,FALSE)</f>
        <v>4.9456166692742221E-2</v>
      </c>
      <c r="L546" s="16">
        <f>VLOOKUP($D546,'Growth rate'!$B$3:$S$93,8,FALSE)*VLOOKUP($F546,BY_IND_Demand_Drivers!$B$5:$J$100,8,FALSE)</f>
        <v>0</v>
      </c>
      <c r="M546" s="16">
        <f>VLOOKUP($D546,'Growth rate'!$B$3:$S$93,8,FALSE)*VLOOKUP($F546,BY_IND_Demand_Drivers!$B$5:$J$100,9,FALSE)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 t="shared" si="45"/>
        <v>3.0148479215895661E-2</v>
      </c>
      <c r="H547" s="16">
        <f t="shared" si="46"/>
        <v>0</v>
      </c>
      <c r="I547" s="16">
        <f t="shared" si="47"/>
        <v>0</v>
      </c>
      <c r="K547" s="16">
        <f>VLOOKUP($D547,'Growth rate'!$B$3:$S$93,8,FALSE)*VLOOKUP($F547,BY_IND_Demand_Drivers!$B$5:$J$100,7,FALSE)</f>
        <v>5.0247465359826105E-2</v>
      </c>
      <c r="L547" s="16">
        <f>VLOOKUP($D547,'Growth rate'!$B$3:$S$93,8,FALSE)*VLOOKUP($F547,BY_IND_Demand_Drivers!$B$5:$J$100,8,FALSE)</f>
        <v>0</v>
      </c>
      <c r="M547" s="16">
        <f>VLOOKUP($D547,'Growth rate'!$B$3:$S$93,8,FALSE)*VLOOKUP($F547,BY_IND_Demand_Drivers!$B$5:$J$100,9,FALSE)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 t="shared" si="45"/>
        <v>3.0630854883349989E-2</v>
      </c>
      <c r="H548" s="16">
        <f t="shared" si="46"/>
        <v>0</v>
      </c>
      <c r="I548" s="16">
        <f t="shared" si="47"/>
        <v>0</v>
      </c>
      <c r="K548" s="16">
        <f>VLOOKUP($D548,'Growth rate'!$B$3:$S$93,8,FALSE)*VLOOKUP($F548,BY_IND_Demand_Drivers!$B$5:$J$100,7,FALSE)</f>
        <v>5.105142480558332E-2</v>
      </c>
      <c r="L548" s="16">
        <f>VLOOKUP($D548,'Growth rate'!$B$3:$S$93,8,FALSE)*VLOOKUP($F548,BY_IND_Demand_Drivers!$B$5:$J$100,8,FALSE)</f>
        <v>0</v>
      </c>
      <c r="M548" s="16">
        <f>VLOOKUP($D548,'Growth rate'!$B$3:$S$93,8,FALSE)*VLOOKUP($F548,BY_IND_Demand_Drivers!$B$5:$J$100,9,FALSE)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 t="shared" si="45"/>
        <v>3.1120948561483584E-2</v>
      </c>
      <c r="H549" s="16">
        <f t="shared" si="46"/>
        <v>0</v>
      </c>
      <c r="I549" s="16">
        <f t="shared" si="47"/>
        <v>0</v>
      </c>
      <c r="K549" s="16">
        <f>VLOOKUP($D549,'Growth rate'!$B$3:$S$93,8,FALSE)*VLOOKUP($F549,BY_IND_Demand_Drivers!$B$5:$J$100,7,FALSE)</f>
        <v>5.186824760247264E-2</v>
      </c>
      <c r="L549" s="16">
        <f>VLOOKUP($D549,'Growth rate'!$B$3:$S$93,8,FALSE)*VLOOKUP($F549,BY_IND_Demand_Drivers!$B$5:$J$100,8,FALSE)</f>
        <v>0</v>
      </c>
      <c r="M549" s="16">
        <f>VLOOKUP($D549,'Growth rate'!$B$3:$S$93,8,FALSE)*VLOOKUP($F549,BY_IND_Demand_Drivers!$B$5:$J$100,9,FALSE)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 t="shared" si="45"/>
        <v>3.1618883738467329E-2</v>
      </c>
      <c r="H550" s="16">
        <f t="shared" si="46"/>
        <v>0</v>
      </c>
      <c r="I550" s="16">
        <f t="shared" si="47"/>
        <v>0</v>
      </c>
      <c r="K550" s="16">
        <f>VLOOKUP($D550,'Growth rate'!$B$3:$S$93,8,FALSE)*VLOOKUP($F550,BY_IND_Demand_Drivers!$B$5:$J$100,7,FALSE)</f>
        <v>5.2698139564112213E-2</v>
      </c>
      <c r="L550" s="16">
        <f>VLOOKUP($D550,'Growth rate'!$B$3:$S$93,8,FALSE)*VLOOKUP($F550,BY_IND_Demand_Drivers!$B$5:$J$100,8,FALSE)</f>
        <v>0</v>
      </c>
      <c r="M550" s="16">
        <f>VLOOKUP($D550,'Growth rate'!$B$3:$S$93,8,FALSE)*VLOOKUP($F550,BY_IND_Demand_Drivers!$B$5:$J$100,9,FALSE)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 t="shared" si="45"/>
        <v>3.2124785878282797E-2</v>
      </c>
      <c r="H551" s="16">
        <f t="shared" si="46"/>
        <v>0</v>
      </c>
      <c r="I551" s="16">
        <f t="shared" si="47"/>
        <v>0</v>
      </c>
      <c r="K551" s="16">
        <f>VLOOKUP($D551,'Growth rate'!$B$3:$S$93,8,FALSE)*VLOOKUP($F551,BY_IND_Demand_Drivers!$B$5:$J$100,7,FALSE)</f>
        <v>5.3541309797137997E-2</v>
      </c>
      <c r="L551" s="16">
        <f>VLOOKUP($D551,'Growth rate'!$B$3:$S$93,8,FALSE)*VLOOKUP($F551,BY_IND_Demand_Drivers!$B$5:$J$100,8,FALSE)</f>
        <v>0</v>
      </c>
      <c r="M551" s="16">
        <f>VLOOKUP($D551,'Growth rate'!$B$3:$S$93,8,FALSE)*VLOOKUP($F551,BY_IND_Demand_Drivers!$B$5:$J$100,9,FALSE)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 t="shared" si="45"/>
        <v>3.263878245233532E-2</v>
      </c>
      <c r="H552" s="16">
        <f t="shared" si="46"/>
        <v>0</v>
      </c>
      <c r="I552" s="16">
        <f t="shared" si="47"/>
        <v>0</v>
      </c>
      <c r="K552" s="16">
        <f>VLOOKUP($D552,'Growth rate'!$B$3:$S$93,8,FALSE)*VLOOKUP($F552,BY_IND_Demand_Drivers!$B$5:$J$100,7,FALSE)</f>
        <v>5.4397970753892202E-2</v>
      </c>
      <c r="L552" s="16">
        <f>VLOOKUP($D552,'Growth rate'!$B$3:$S$93,8,FALSE)*VLOOKUP($F552,BY_IND_Demand_Drivers!$B$5:$J$100,8,FALSE)</f>
        <v>0</v>
      </c>
      <c r="M552" s="16">
        <f>VLOOKUP($D552,'Growth rate'!$B$3:$S$93,8,FALSE)*VLOOKUP($F552,BY_IND_Demand_Drivers!$B$5:$J$100,9,FALSE)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 t="shared" si="45"/>
        <v>3.3161002971572685E-2</v>
      </c>
      <c r="H553" s="16">
        <f t="shared" si="46"/>
        <v>0</v>
      </c>
      <c r="I553" s="16">
        <f t="shared" si="47"/>
        <v>0</v>
      </c>
      <c r="K553" s="16">
        <f>VLOOKUP($D553,'Growth rate'!$B$3:$S$93,8,FALSE)*VLOOKUP($F553,BY_IND_Demand_Drivers!$B$5:$J$100,7,FALSE)</f>
        <v>5.5268338285954483E-2</v>
      </c>
      <c r="L553" s="16">
        <f>VLOOKUP($D553,'Growth rate'!$B$3:$S$93,8,FALSE)*VLOOKUP($F553,BY_IND_Demand_Drivers!$B$5:$J$100,8,FALSE)</f>
        <v>0</v>
      </c>
      <c r="M553" s="16">
        <f>VLOOKUP($D553,'Growth rate'!$B$3:$S$93,8,FALSE)*VLOOKUP($F553,BY_IND_Demand_Drivers!$B$5:$J$100,9,FALSE)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 t="shared" si="45"/>
        <v>3.3691579019117845E-2</v>
      </c>
      <c r="H554" s="16">
        <f t="shared" si="46"/>
        <v>0</v>
      </c>
      <c r="I554" s="16">
        <f t="shared" si="47"/>
        <v>0</v>
      </c>
      <c r="K554" s="16">
        <f>VLOOKUP($D554,'Growth rate'!$B$3:$S$93,8,FALSE)*VLOOKUP($F554,BY_IND_Demand_Drivers!$B$5:$J$100,7,FALSE)</f>
        <v>5.6152631698529742E-2</v>
      </c>
      <c r="L554" s="16">
        <f>VLOOKUP($D554,'Growth rate'!$B$3:$S$93,8,FALSE)*VLOOKUP($F554,BY_IND_Demand_Drivers!$B$5:$J$100,8,FALSE)</f>
        <v>0</v>
      </c>
      <c r="M554" s="16">
        <f>VLOOKUP($D554,'Growth rate'!$B$3:$S$93,8,FALSE)*VLOOKUP($F554,BY_IND_Demand_Drivers!$B$5:$J$100,9,FALSE)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 t="shared" si="45"/>
        <v>3.423064428342374E-2</v>
      </c>
      <c r="H555" s="16">
        <f t="shared" si="46"/>
        <v>0</v>
      </c>
      <c r="I555" s="16">
        <f t="shared" si="47"/>
        <v>0</v>
      </c>
      <c r="K555" s="16">
        <f>VLOOKUP($D555,'Growth rate'!$B$3:$S$93,8,FALSE)*VLOOKUP($F555,BY_IND_Demand_Drivers!$B$5:$J$100,7,FALSE)</f>
        <v>5.7051073805706232E-2</v>
      </c>
      <c r="L555" s="16">
        <f>VLOOKUP($D555,'Growth rate'!$B$3:$S$93,8,FALSE)*VLOOKUP($F555,BY_IND_Demand_Drivers!$B$5:$J$100,8,FALSE)</f>
        <v>0</v>
      </c>
      <c r="M555" s="16">
        <f>VLOOKUP($D555,'Growth rate'!$B$3:$S$93,8,FALSE)*VLOOKUP($F555,BY_IND_Demand_Drivers!$B$5:$J$100,9,FALSE)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 t="shared" si="45"/>
        <v>3.4778334591958518E-2</v>
      </c>
      <c r="H556" s="16">
        <f t="shared" si="46"/>
        <v>0</v>
      </c>
      <c r="I556" s="16">
        <f t="shared" si="47"/>
        <v>0</v>
      </c>
      <c r="K556" s="16">
        <f>VLOOKUP($D556,'Growth rate'!$B$3:$S$93,8,FALSE)*VLOOKUP($F556,BY_IND_Demand_Drivers!$B$5:$J$100,7,FALSE)</f>
        <v>5.7963890986597537E-2</v>
      </c>
      <c r="L556" s="16">
        <f>VLOOKUP($D556,'Growth rate'!$B$3:$S$93,8,FALSE)*VLOOKUP($F556,BY_IND_Demand_Drivers!$B$5:$J$100,8,FALSE)</f>
        <v>0</v>
      </c>
      <c r="M556" s="16">
        <f>VLOOKUP($D556,'Growth rate'!$B$3:$S$93,8,FALSE)*VLOOKUP($F556,BY_IND_Demand_Drivers!$B$5:$J$100,9,FALSE)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 t="shared" si="45"/>
        <v>3.5334787945429852E-2</v>
      </c>
      <c r="H557" s="16">
        <f t="shared" si="46"/>
        <v>0</v>
      </c>
      <c r="I557" s="16">
        <f t="shared" si="47"/>
        <v>0</v>
      </c>
      <c r="K557" s="16">
        <f>VLOOKUP($D557,'Growth rate'!$B$3:$S$93,8,FALSE)*VLOOKUP($F557,BY_IND_Demand_Drivers!$B$5:$J$100,7,FALSE)</f>
        <v>5.8891313242383093E-2</v>
      </c>
      <c r="L557" s="16">
        <f>VLOOKUP($D557,'Growth rate'!$B$3:$S$93,8,FALSE)*VLOOKUP($F557,BY_IND_Demand_Drivers!$B$5:$J$100,8,FALSE)</f>
        <v>0</v>
      </c>
      <c r="M557" s="16">
        <f>VLOOKUP($D557,'Growth rate'!$B$3:$S$93,8,FALSE)*VLOOKUP($F557,BY_IND_Demand_Drivers!$B$5:$J$100,9,FALSE)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 t="shared" si="45"/>
        <v>3.5900144552556738E-2</v>
      </c>
      <c r="H558" s="16">
        <f t="shared" si="46"/>
        <v>0</v>
      </c>
      <c r="I558" s="16">
        <f t="shared" si="47"/>
        <v>0</v>
      </c>
      <c r="K558" s="16">
        <f>VLOOKUP($D558,'Growth rate'!$B$3:$S$93,8,FALSE)*VLOOKUP($F558,BY_IND_Demand_Drivers!$B$5:$J$100,7,FALSE)</f>
        <v>5.9833574254261231E-2</v>
      </c>
      <c r="L558" s="16">
        <f>VLOOKUP($D558,'Growth rate'!$B$3:$S$93,8,FALSE)*VLOOKUP($F558,BY_IND_Demand_Drivers!$B$5:$J$100,8,FALSE)</f>
        <v>0</v>
      </c>
      <c r="M558" s="16">
        <f>VLOOKUP($D558,'Growth rate'!$B$3:$S$93,8,FALSE)*VLOOKUP($F558,BY_IND_Demand_Drivers!$B$5:$J$100,9,FALSE)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 t="shared" si="45"/>
        <v>3.6474546865397646E-2</v>
      </c>
      <c r="H559" s="16">
        <f t="shared" si="46"/>
        <v>0</v>
      </c>
      <c r="I559" s="16">
        <f t="shared" si="47"/>
        <v>0</v>
      </c>
      <c r="K559" s="16">
        <f>VLOOKUP($D559,'Growth rate'!$B$3:$S$93,8,FALSE)*VLOOKUP($F559,BY_IND_Demand_Drivers!$B$5:$J$100,7,FALSE)</f>
        <v>6.0790911442329412E-2</v>
      </c>
      <c r="L559" s="16">
        <f>VLOOKUP($D559,'Growth rate'!$B$3:$S$93,8,FALSE)*VLOOKUP($F559,BY_IND_Demand_Drivers!$B$5:$J$100,8,FALSE)</f>
        <v>0</v>
      </c>
      <c r="M559" s="16">
        <f>VLOOKUP($D559,'Growth rate'!$B$3:$S$93,8,FALSE)*VLOOKUP($F559,BY_IND_Demand_Drivers!$B$5:$J$100,9,FALSE)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 t="shared" si="45"/>
        <v>3.7058139615244005E-2</v>
      </c>
      <c r="H560" s="16">
        <f t="shared" si="46"/>
        <v>0</v>
      </c>
      <c r="I560" s="16">
        <f t="shared" si="47"/>
        <v>0</v>
      </c>
      <c r="K560" s="16">
        <f>VLOOKUP($D560,'Growth rate'!$B$3:$S$93,8,FALSE)*VLOOKUP($F560,BY_IND_Demand_Drivers!$B$5:$J$100,7,FALSE)</f>
        <v>6.1763566025406683E-2</v>
      </c>
      <c r="L560" s="16">
        <f>VLOOKUP($D560,'Growth rate'!$B$3:$S$93,8,FALSE)*VLOOKUP($F560,BY_IND_Demand_Drivers!$B$5:$J$100,8,FALSE)</f>
        <v>0</v>
      </c>
      <c r="M560" s="16">
        <f>VLOOKUP($D560,'Growth rate'!$B$3:$S$93,8,FALSE)*VLOOKUP($F560,BY_IND_Demand_Drivers!$B$5:$J$100,9,FALSE)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 t="shared" si="45"/>
        <v>3.7651069849087913E-2</v>
      </c>
      <c r="H561" s="16">
        <f t="shared" si="46"/>
        <v>0</v>
      </c>
      <c r="I561" s="16">
        <f t="shared" si="47"/>
        <v>0</v>
      </c>
      <c r="K561" s="16">
        <f>VLOOKUP($D561,'Growth rate'!$B$3:$S$93,8,FALSE)*VLOOKUP($F561,BY_IND_Demand_Drivers!$B$5:$J$100,7,FALSE)</f>
        <v>6.2751783081813187E-2</v>
      </c>
      <c r="L561" s="16">
        <f>VLOOKUP($D561,'Growth rate'!$B$3:$S$93,8,FALSE)*VLOOKUP($F561,BY_IND_Demand_Drivers!$B$5:$J$100,8,FALSE)</f>
        <v>0</v>
      </c>
      <c r="M561" s="16">
        <f>VLOOKUP($D561,'Growth rate'!$B$3:$S$93,8,FALSE)*VLOOKUP($F561,BY_IND_Demand_Drivers!$B$5:$J$100,9,FALSE)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 t="shared" si="45"/>
        <v>3.8253486966673321E-2</v>
      </c>
      <c r="H562" s="16">
        <f t="shared" si="46"/>
        <v>0</v>
      </c>
      <c r="I562" s="16">
        <f t="shared" si="47"/>
        <v>0</v>
      </c>
      <c r="K562" s="16">
        <f>VLOOKUP($D562,'Growth rate'!$B$3:$S$93,8,FALSE)*VLOOKUP($F562,BY_IND_Demand_Drivers!$B$5:$J$100,7,FALSE)</f>
        <v>6.3755811611122204E-2</v>
      </c>
      <c r="L562" s="16">
        <f>VLOOKUP($D562,'Growth rate'!$B$3:$S$93,8,FALSE)*VLOOKUP($F562,BY_IND_Demand_Drivers!$B$5:$J$100,8,FALSE)</f>
        <v>0</v>
      </c>
      <c r="M562" s="16">
        <f>VLOOKUP($D562,'Growth rate'!$B$3:$S$93,8,FALSE)*VLOOKUP($F562,BY_IND_Demand_Drivers!$B$5:$J$100,9,FALSE)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 t="shared" si="45"/>
        <v>3.8865542758140095E-2</v>
      </c>
      <c r="H563" s="16">
        <f t="shared" si="46"/>
        <v>0</v>
      </c>
      <c r="I563" s="16">
        <f t="shared" si="47"/>
        <v>0</v>
      </c>
      <c r="K563" s="16">
        <f>VLOOKUP($D563,'Growth rate'!$B$3:$S$93,8,FALSE)*VLOOKUP($F563,BY_IND_Demand_Drivers!$B$5:$J$100,7,FALSE)</f>
        <v>6.4775904596900163E-2</v>
      </c>
      <c r="L563" s="16">
        <f>VLOOKUP($D563,'Growth rate'!$B$3:$S$93,8,FALSE)*VLOOKUP($F563,BY_IND_Demand_Drivers!$B$5:$J$100,8,FALSE)</f>
        <v>0</v>
      </c>
      <c r="M563" s="16">
        <f>VLOOKUP($D563,'Growth rate'!$B$3:$S$93,8,FALSE)*VLOOKUP($F563,BY_IND_Demand_Drivers!$B$5:$J$100,9,FALSE)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 t="shared" si="45"/>
        <v>3.9487391442270335E-2</v>
      </c>
      <c r="H564" s="16">
        <f t="shared" si="46"/>
        <v>0</v>
      </c>
      <c r="I564" s="16">
        <f t="shared" si="47"/>
        <v>0</v>
      </c>
      <c r="K564" s="16">
        <f>VLOOKUP($D564,'Growth rate'!$B$3:$S$93,8,FALSE)*VLOOKUP($F564,BY_IND_Demand_Drivers!$B$5:$J$100,7,FALSE)</f>
        <v>6.5812319070450556E-2</v>
      </c>
      <c r="L564" s="16">
        <f>VLOOKUP($D564,'Growth rate'!$B$3:$S$93,8,FALSE)*VLOOKUP($F564,BY_IND_Demand_Drivers!$B$5:$J$100,8,FALSE)</f>
        <v>0</v>
      </c>
      <c r="M564" s="16">
        <f>VLOOKUP($D564,'Growth rate'!$B$3:$S$93,8,FALSE)*VLOOKUP($F564,BY_IND_Demand_Drivers!$B$5:$J$100,9,FALSE)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 t="shared" si="45"/>
        <v>4.011918970534667E-2</v>
      </c>
      <c r="H565" s="16">
        <f t="shared" si="46"/>
        <v>0</v>
      </c>
      <c r="I565" s="16">
        <f t="shared" si="47"/>
        <v>0</v>
      </c>
      <c r="K565" s="16">
        <f>VLOOKUP($D565,'Growth rate'!$B$3:$S$93,8,FALSE)*VLOOKUP($F565,BY_IND_Demand_Drivers!$B$5:$J$100,7,FALSE)</f>
        <v>6.6865316175577783E-2</v>
      </c>
      <c r="L565" s="16">
        <f>VLOOKUP($D565,'Growth rate'!$B$3:$S$93,8,FALSE)*VLOOKUP($F565,BY_IND_Demand_Drivers!$B$5:$J$100,8,FALSE)</f>
        <v>0</v>
      </c>
      <c r="M565" s="16">
        <f>VLOOKUP($D565,'Growth rate'!$B$3:$S$93,8,FALSE)*VLOOKUP($F565,BY_IND_Demand_Drivers!$B$5:$J$100,9,FALSE)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 t="shared" si="45"/>
        <v>4.0761096740632212E-2</v>
      </c>
      <c r="H566" s="16">
        <f t="shared" si="46"/>
        <v>0</v>
      </c>
      <c r="I566" s="16">
        <f t="shared" si="47"/>
        <v>0</v>
      </c>
      <c r="K566" s="16">
        <f>VLOOKUP($D566,'Growth rate'!$B$3:$S$93,8,FALSE)*VLOOKUP($F566,BY_IND_Demand_Drivers!$B$5:$J$100,7,FALSE)</f>
        <v>6.7935161234387018E-2</v>
      </c>
      <c r="L566" s="16">
        <f>VLOOKUP($D566,'Growth rate'!$B$3:$S$93,8,FALSE)*VLOOKUP($F566,BY_IND_Demand_Drivers!$B$5:$J$100,8,FALSE)</f>
        <v>0</v>
      </c>
      <c r="M566" s="16">
        <f>VLOOKUP($D566,'Growth rate'!$B$3:$S$93,8,FALSE)*VLOOKUP($F566,BY_IND_Demand_Drivers!$B$5:$J$100,9,FALSE)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 t="shared" si="45"/>
        <v>4.1413274288482328E-2</v>
      </c>
      <c r="H567" s="16">
        <f t="shared" si="46"/>
        <v>0</v>
      </c>
      <c r="I567" s="16">
        <f t="shared" si="47"/>
        <v>0</v>
      </c>
      <c r="K567" s="16">
        <f>VLOOKUP($D567,'Growth rate'!$B$3:$S$93,8,FALSE)*VLOOKUP($F567,BY_IND_Demand_Drivers!$B$5:$J$100,7,FALSE)</f>
        <v>6.9022123814137221E-2</v>
      </c>
      <c r="L567" s="16">
        <f>VLOOKUP($D567,'Growth rate'!$B$3:$S$93,8,FALSE)*VLOOKUP($F567,BY_IND_Demand_Drivers!$B$5:$J$100,8,FALSE)</f>
        <v>0</v>
      </c>
      <c r="M567" s="16">
        <f>VLOOKUP($D567,'Growth rate'!$B$3:$S$93,8,FALSE)*VLOOKUP($F567,BY_IND_Demand_Drivers!$B$5:$J$100,9,FALSE)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 t="shared" si="45"/>
        <v>4.2075886677098058E-2</v>
      </c>
      <c r="H568" s="16">
        <f t="shared" si="46"/>
        <v>0</v>
      </c>
      <c r="I568" s="16">
        <f t="shared" si="47"/>
        <v>0</v>
      </c>
      <c r="K568" s="16">
        <f>VLOOKUP($D568,'Growth rate'!$B$3:$S$93,8,FALSE)*VLOOKUP($F568,BY_IND_Demand_Drivers!$B$5:$J$100,7,FALSE)</f>
        <v>7.0126477795163428E-2</v>
      </c>
      <c r="L568" s="16">
        <f>VLOOKUP($D568,'Growth rate'!$B$3:$S$93,8,FALSE)*VLOOKUP($F568,BY_IND_Demand_Drivers!$B$5:$J$100,8,FALSE)</f>
        <v>0</v>
      </c>
      <c r="M568" s="16">
        <f>VLOOKUP($D568,'Growth rate'!$B$3:$S$93,8,FALSE)*VLOOKUP($F568,BY_IND_Demand_Drivers!$B$5:$J$100,9,FALSE)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 t="shared" si="45"/>
        <v>4.2749100863931619E-2</v>
      </c>
      <c r="H569" s="16">
        <f t="shared" si="46"/>
        <v>0</v>
      </c>
      <c r="I569" s="16">
        <f t="shared" si="47"/>
        <v>0</v>
      </c>
      <c r="K569" s="16">
        <f>VLOOKUP($D569,'Growth rate'!$B$3:$S$93,8,FALSE)*VLOOKUP($F569,BY_IND_Demand_Drivers!$B$5:$J$100,7,FALSE)</f>
        <v>7.1248501439886036E-2</v>
      </c>
      <c r="L569" s="16">
        <f>VLOOKUP($D569,'Growth rate'!$B$3:$S$93,8,FALSE)*VLOOKUP($F569,BY_IND_Demand_Drivers!$B$5:$J$100,8,FALSE)</f>
        <v>0</v>
      </c>
      <c r="M569" s="16">
        <f>VLOOKUP($D569,'Growth rate'!$B$3:$S$93,8,FALSE)*VLOOKUP($F569,BY_IND_Demand_Drivers!$B$5:$J$100,9,FALSE)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 t="shared" si="45"/>
        <v>4.3433086477754533E-2</v>
      </c>
      <c r="H570" s="16">
        <f t="shared" si="46"/>
        <v>0</v>
      </c>
      <c r="I570" s="16">
        <f t="shared" si="47"/>
        <v>0</v>
      </c>
      <c r="K570" s="16">
        <f>VLOOKUP($D570,'Growth rate'!$B$3:$S$93,8,FALSE)*VLOOKUP($F570,BY_IND_Demand_Drivers!$B$5:$J$100,7,FALSE)</f>
        <v>7.2388477462924219E-2</v>
      </c>
      <c r="L570" s="16">
        <f>VLOOKUP($D570,'Growth rate'!$B$3:$S$93,8,FALSE)*VLOOKUP($F570,BY_IND_Demand_Drivers!$B$5:$J$100,8,FALSE)</f>
        <v>0</v>
      </c>
      <c r="M570" s="16">
        <f>VLOOKUP($D570,'Growth rate'!$B$3:$S$93,8,FALSE)*VLOOKUP($F570,BY_IND_Demand_Drivers!$B$5:$J$100,9,FALSE)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 t="shared" si="45"/>
        <v>4.4128015861398605E-2</v>
      </c>
      <c r="H571" s="16">
        <f t="shared" si="46"/>
        <v>0</v>
      </c>
      <c r="I571" s="16">
        <f t="shared" si="47"/>
        <v>0</v>
      </c>
      <c r="K571" s="16">
        <f>VLOOKUP($D571,'Growth rate'!$B$3:$S$93,8,FALSE)*VLOOKUP($F571,BY_IND_Demand_Drivers!$B$5:$J$100,7,FALSE)</f>
        <v>7.3546693102331015E-2</v>
      </c>
      <c r="L571" s="16">
        <f>VLOOKUP($D571,'Growth rate'!$B$3:$S$93,8,FALSE)*VLOOKUP($F571,BY_IND_Demand_Drivers!$B$5:$J$100,8,FALSE)</f>
        <v>0</v>
      </c>
      <c r="M571" s="16">
        <f>VLOOKUP($D571,'Growth rate'!$B$3:$S$93,8,FALSE)*VLOOKUP($F571,BY_IND_Demand_Drivers!$B$5:$J$100,9,FALSE)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 t="shared" si="45"/>
        <v>4.4834064115180983E-2</v>
      </c>
      <c r="H572" s="16">
        <f t="shared" si="46"/>
        <v>0</v>
      </c>
      <c r="I572" s="16">
        <f t="shared" si="47"/>
        <v>0</v>
      </c>
      <c r="K572" s="16">
        <f>VLOOKUP($D572,'Growth rate'!$B$3:$S$93,8,FALSE)*VLOOKUP($F572,BY_IND_Demand_Drivers!$B$5:$J$100,7,FALSE)</f>
        <v>7.4723440191968304E-2</v>
      </c>
      <c r="L572" s="16">
        <f>VLOOKUP($D572,'Growth rate'!$B$3:$S$93,8,FALSE)*VLOOKUP($F572,BY_IND_Demand_Drivers!$B$5:$J$100,8,FALSE)</f>
        <v>0</v>
      </c>
      <c r="M572" s="16">
        <f>VLOOKUP($D572,'Growth rate'!$B$3:$S$93,8,FALSE)*VLOOKUP($F572,BY_IND_Demand_Drivers!$B$5:$J$100,9,FALSE)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 t="shared" si="45"/>
        <v>4.5551409141023888E-2</v>
      </c>
      <c r="H573" s="16">
        <f t="shared" si="46"/>
        <v>0</v>
      </c>
      <c r="I573" s="16">
        <f t="shared" si="47"/>
        <v>0</v>
      </c>
      <c r="K573" s="16">
        <f>VLOOKUP($D573,'Growth rate'!$B$3:$S$93,8,FALSE)*VLOOKUP($F573,BY_IND_Demand_Drivers!$B$5:$J$100,7,FALSE)</f>
        <v>7.5919015235039813E-2</v>
      </c>
      <c r="L573" s="16">
        <f>VLOOKUP($D573,'Growth rate'!$B$3:$S$93,8,FALSE)*VLOOKUP($F573,BY_IND_Demand_Drivers!$B$5:$J$100,8,FALSE)</f>
        <v>0</v>
      </c>
      <c r="M573" s="16">
        <f>VLOOKUP($D573,'Growth rate'!$B$3:$S$93,8,FALSE)*VLOOKUP($F573,BY_IND_Demand_Drivers!$B$5:$J$100,9,FALSE)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 t="shared" si="45"/>
        <v>4.6280231687280259E-2</v>
      </c>
      <c r="H574" s="16">
        <f t="shared" si="46"/>
        <v>0</v>
      </c>
      <c r="I574" s="16">
        <f t="shared" si="47"/>
        <v>0</v>
      </c>
      <c r="K574" s="16">
        <f>VLOOKUP($D574,'Growth rate'!$B$3:$S$93,8,FALSE)*VLOOKUP($F574,BY_IND_Demand_Drivers!$B$5:$J$100,7,FALSE)</f>
        <v>7.7133719478800433E-2</v>
      </c>
      <c r="L574" s="16">
        <f>VLOOKUP($D574,'Growth rate'!$B$3:$S$93,8,FALSE)*VLOOKUP($F574,BY_IND_Demand_Drivers!$B$5:$J$100,8,FALSE)</f>
        <v>0</v>
      </c>
      <c r="M574" s="16">
        <f>VLOOKUP($D574,'Growth rate'!$B$3:$S$93,8,FALSE)*VLOOKUP($F574,BY_IND_Demand_Drivers!$B$5:$J$100,9,FALSE)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 t="shared" si="45"/>
        <v>4.7020715394276741E-2</v>
      </c>
      <c r="H575" s="16">
        <f t="shared" si="46"/>
        <v>0</v>
      </c>
      <c r="I575" s="16">
        <f t="shared" si="47"/>
        <v>0</v>
      </c>
      <c r="K575" s="16">
        <f>VLOOKUP($D575,'Growth rate'!$B$3:$S$93,8,FALSE)*VLOOKUP($F575,BY_IND_Demand_Drivers!$B$5:$J$100,7,FALSE)</f>
        <v>7.8367858990461239E-2</v>
      </c>
      <c r="L575" s="16">
        <f>VLOOKUP($D575,'Growth rate'!$B$3:$S$93,8,FALSE)*VLOOKUP($F575,BY_IND_Demand_Drivers!$B$5:$J$100,8,FALSE)</f>
        <v>0</v>
      </c>
      <c r="M575" s="16">
        <f>VLOOKUP($D575,'Growth rate'!$B$3:$S$93,8,FALSE)*VLOOKUP($F575,BY_IND_Demand_Drivers!$B$5:$J$100,9,FALSE)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 t="shared" si="45"/>
        <v>4.7773046840585177E-2</v>
      </c>
      <c r="H576" s="16">
        <f t="shared" si="46"/>
        <v>0</v>
      </c>
      <c r="I576" s="16">
        <f t="shared" si="47"/>
        <v>0</v>
      </c>
      <c r="K576" s="16">
        <f>VLOOKUP($D576,'Growth rate'!$B$3:$S$93,8,FALSE)*VLOOKUP($F576,BY_IND_Demand_Drivers!$B$5:$J$100,7,FALSE)</f>
        <v>7.9621744734308636E-2</v>
      </c>
      <c r="L576" s="16">
        <f>VLOOKUP($D576,'Growth rate'!$B$3:$S$93,8,FALSE)*VLOOKUP($F576,BY_IND_Demand_Drivers!$B$5:$J$100,8,FALSE)</f>
        <v>0</v>
      </c>
      <c r="M576" s="16">
        <f>VLOOKUP($D576,'Growth rate'!$B$3:$S$93,8,FALSE)*VLOOKUP($F576,BY_IND_Demand_Drivers!$B$5:$J$100,9,FALSE)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 t="shared" si="45"/>
        <v>4.8537415590034549E-2</v>
      </c>
      <c r="H577" s="16">
        <f t="shared" si="46"/>
        <v>0</v>
      </c>
      <c r="I577" s="16">
        <f t="shared" si="47"/>
        <v>0</v>
      </c>
      <c r="K577" s="16">
        <f>VLOOKUP($D577,'Growth rate'!$B$3:$S$93,8,FALSE)*VLOOKUP($F577,BY_IND_Demand_Drivers!$B$5:$J$100,7,FALSE)</f>
        <v>8.0895692650057582E-2</v>
      </c>
      <c r="L577" s="16">
        <f>VLOOKUP($D577,'Growth rate'!$B$3:$S$93,8,FALSE)*VLOOKUP($F577,BY_IND_Demand_Drivers!$B$5:$J$100,8,FALSE)</f>
        <v>0</v>
      </c>
      <c r="M577" s="16">
        <f>VLOOKUP($D577,'Growth rate'!$B$3:$S$93,8,FALSE)*VLOOKUP($F577,BY_IND_Demand_Drivers!$B$5:$J$100,9,FALSE)</f>
        <v>0</v>
      </c>
      <c r="N577" s="49">
        <f t="shared" si="49"/>
        <v>0.6</v>
      </c>
    </row>
    <row r="578" spans="1:14">
      <c r="N578" s="49"/>
    </row>
    <row r="579" spans="1:14">
      <c r="N579" s="49"/>
    </row>
    <row r="580" spans="1:14">
      <c r="N580" s="49"/>
    </row>
    <row r="581" spans="1:14">
      <c r="N581" s="49"/>
    </row>
    <row r="582" spans="1:14">
      <c r="N582" s="49"/>
    </row>
    <row r="583" spans="1:14">
      <c r="N583" s="49"/>
    </row>
    <row r="584" spans="1:14">
      <c r="N584" s="49"/>
    </row>
    <row r="585" spans="1:14">
      <c r="N585" s="49"/>
    </row>
    <row r="586" spans="1:14">
      <c r="N586" s="49"/>
    </row>
    <row r="587" spans="1:14">
      <c r="N587" s="49"/>
    </row>
    <row r="588" spans="1:14">
      <c r="N588" s="49"/>
    </row>
    <row r="589" spans="1:14">
      <c r="N589" s="49"/>
    </row>
    <row r="590" spans="1:14">
      <c r="N590" s="49"/>
    </row>
    <row r="591" spans="1:14">
      <c r="N591" s="49"/>
    </row>
    <row r="592" spans="1:14">
      <c r="N592" s="49"/>
    </row>
    <row r="593" spans="14:14">
      <c r="N593" s="49"/>
    </row>
    <row r="594" spans="14:14">
      <c r="N594" s="49"/>
    </row>
    <row r="595" spans="14:14">
      <c r="N595" s="49"/>
    </row>
    <row r="596" spans="14:14">
      <c r="N596" s="49"/>
    </row>
    <row r="597" spans="14:14">
      <c r="N597" s="49"/>
    </row>
    <row r="598" spans="14:14">
      <c r="N598" s="49"/>
    </row>
    <row r="599" spans="14:14">
      <c r="N599" s="49"/>
    </row>
    <row r="600" spans="14:14">
      <c r="N600" s="49"/>
    </row>
    <row r="601" spans="14:14">
      <c r="N601" s="49"/>
    </row>
    <row r="602" spans="14:14">
      <c r="N602" s="49"/>
    </row>
    <row r="603" spans="14:14">
      <c r="N603" s="49"/>
    </row>
    <row r="604" spans="14:14">
      <c r="N604" s="49"/>
    </row>
    <row r="605" spans="14:14">
      <c r="N605" s="49"/>
    </row>
    <row r="606" spans="14:14">
      <c r="N606" s="49"/>
    </row>
    <row r="607" spans="14:14">
      <c r="N607" s="49"/>
    </row>
    <row r="608" spans="14:14">
      <c r="N608" s="49"/>
    </row>
    <row r="609" spans="14:14">
      <c r="N609" s="49"/>
    </row>
    <row r="610" spans="14:14">
      <c r="N610" s="49"/>
    </row>
    <row r="611" spans="14:14">
      <c r="N611" s="49"/>
    </row>
    <row r="612" spans="14:14">
      <c r="N612" s="49"/>
    </row>
    <row r="613" spans="14:14">
      <c r="N613" s="49"/>
    </row>
    <row r="614" spans="14:14">
      <c r="N614" s="49"/>
    </row>
    <row r="615" spans="14:14">
      <c r="N615" s="49"/>
    </row>
    <row r="616" spans="14:14">
      <c r="N616" s="49"/>
    </row>
    <row r="617" spans="14:14">
      <c r="N617" s="49"/>
    </row>
    <row r="618" spans="14:14">
      <c r="N618" s="49"/>
    </row>
    <row r="619" spans="14:14">
      <c r="N619" s="49"/>
    </row>
    <row r="620" spans="14:14">
      <c r="N620" s="49"/>
    </row>
    <row r="621" spans="14:14">
      <c r="N621" s="49"/>
    </row>
    <row r="622" spans="14:14">
      <c r="N622" s="49"/>
    </row>
    <row r="623" spans="14:14">
      <c r="N623" s="49"/>
    </row>
    <row r="624" spans="14:14">
      <c r="N624" s="49"/>
    </row>
    <row r="625" spans="14:14">
      <c r="N625" s="49"/>
    </row>
    <row r="626" spans="14:14">
      <c r="N626" s="49"/>
    </row>
    <row r="627" spans="14:14">
      <c r="N627" s="49"/>
    </row>
    <row r="628" spans="14:14">
      <c r="N628" s="49"/>
    </row>
    <row r="629" spans="14:14">
      <c r="N629" s="49"/>
    </row>
    <row r="630" spans="14:14">
      <c r="N630" s="49"/>
    </row>
    <row r="631" spans="14:14">
      <c r="N631" s="49"/>
    </row>
    <row r="632" spans="14:14">
      <c r="N632" s="49"/>
    </row>
    <row r="633" spans="14:14">
      <c r="N633" s="49"/>
    </row>
    <row r="634" spans="14:14">
      <c r="N634" s="49"/>
    </row>
    <row r="635" spans="14:14">
      <c r="N635" s="49"/>
    </row>
    <row r="636" spans="14:14">
      <c r="N636" s="49"/>
    </row>
    <row r="637" spans="14:14">
      <c r="N637" s="49"/>
    </row>
    <row r="638" spans="14:14">
      <c r="N638" s="49"/>
    </row>
    <row r="639" spans="14:14">
      <c r="N639" s="49"/>
    </row>
    <row r="640" spans="14:14">
      <c r="N640" s="49"/>
    </row>
    <row r="641" spans="14:14">
      <c r="N641" s="49"/>
    </row>
    <row r="642" spans="14:14">
      <c r="N642" s="49"/>
    </row>
    <row r="643" spans="14:14">
      <c r="N643" s="49"/>
    </row>
    <row r="644" spans="14:14">
      <c r="N644" s="49"/>
    </row>
    <row r="645" spans="14:14">
      <c r="N645" s="49"/>
    </row>
    <row r="646" spans="14:14">
      <c r="N646" s="49"/>
    </row>
    <row r="647" spans="14:14">
      <c r="N647" s="49"/>
    </row>
    <row r="648" spans="14:14">
      <c r="N648" s="49"/>
    </row>
    <row r="649" spans="14:14">
      <c r="N649" s="49"/>
    </row>
    <row r="650" spans="14:14">
      <c r="N650" s="49"/>
    </row>
    <row r="651" spans="14:14">
      <c r="N651" s="49"/>
    </row>
    <row r="652" spans="14:14">
      <c r="N652" s="49"/>
    </row>
    <row r="653" spans="14:14">
      <c r="N653" s="49"/>
    </row>
    <row r="654" spans="14:14">
      <c r="N654" s="49"/>
    </row>
    <row r="655" spans="14:14">
      <c r="N655" s="49"/>
    </row>
    <row r="656" spans="14:14">
      <c r="N656" s="49"/>
    </row>
    <row r="657" spans="14:14">
      <c r="N657" s="49"/>
    </row>
    <row r="658" spans="14:14">
      <c r="N658" s="49"/>
    </row>
    <row r="659" spans="14:14">
      <c r="N659" s="49"/>
    </row>
    <row r="660" spans="14:14">
      <c r="N660" s="49"/>
    </row>
    <row r="661" spans="14:14">
      <c r="N661" s="49"/>
    </row>
    <row r="662" spans="14:14">
      <c r="N662" s="49"/>
    </row>
    <row r="663" spans="14:14">
      <c r="N663" s="49"/>
    </row>
    <row r="664" spans="14:14">
      <c r="N664" s="49"/>
    </row>
    <row r="665" spans="14:14">
      <c r="N665" s="49"/>
    </row>
    <row r="666" spans="14:14">
      <c r="N666" s="49"/>
    </row>
    <row r="667" spans="14:14">
      <c r="N667" s="49"/>
    </row>
    <row r="668" spans="14:14">
      <c r="N668" s="49"/>
    </row>
    <row r="669" spans="14:14">
      <c r="N669" s="49"/>
    </row>
    <row r="670" spans="14:14">
      <c r="N670" s="49"/>
    </row>
    <row r="671" spans="14:14">
      <c r="N671" s="49"/>
    </row>
    <row r="672" spans="14:14">
      <c r="N672" s="49"/>
    </row>
    <row r="673" spans="14:14">
      <c r="N673" s="49"/>
    </row>
    <row r="674" spans="14:14">
      <c r="N674" s="49"/>
    </row>
    <row r="675" spans="14:14">
      <c r="N675" s="49"/>
    </row>
    <row r="676" spans="14:14">
      <c r="N676" s="49"/>
    </row>
    <row r="677" spans="14:14">
      <c r="N677" s="49"/>
    </row>
    <row r="678" spans="14:14">
      <c r="N678" s="49"/>
    </row>
    <row r="679" spans="14:14">
      <c r="N679" s="49"/>
    </row>
    <row r="680" spans="14:14">
      <c r="N680" s="49"/>
    </row>
    <row r="681" spans="14:14">
      <c r="N681" s="49"/>
    </row>
    <row r="682" spans="14:14">
      <c r="N682" s="49"/>
    </row>
    <row r="683" spans="14:14">
      <c r="N683" s="49"/>
    </row>
    <row r="684" spans="14:14">
      <c r="N684" s="49"/>
    </row>
    <row r="685" spans="14:14">
      <c r="N685" s="49"/>
    </row>
    <row r="686" spans="14:14">
      <c r="N686" s="49"/>
    </row>
    <row r="687" spans="14:14">
      <c r="N687" s="49"/>
    </row>
    <row r="688" spans="14:14">
      <c r="N688" s="49"/>
    </row>
    <row r="689" spans="14:14">
      <c r="N689" s="49"/>
    </row>
    <row r="690" spans="14:14">
      <c r="N690" s="49"/>
    </row>
    <row r="691" spans="14:14">
      <c r="N691" s="49"/>
    </row>
    <row r="692" spans="14:14">
      <c r="N692" s="49"/>
    </row>
    <row r="693" spans="14:14">
      <c r="N693" s="49"/>
    </row>
    <row r="694" spans="14:14">
      <c r="N694" s="49"/>
    </row>
    <row r="695" spans="14:14">
      <c r="N695" s="49"/>
    </row>
    <row r="696" spans="14:14">
      <c r="N696" s="49"/>
    </row>
    <row r="697" spans="14:14">
      <c r="N697" s="49"/>
    </row>
    <row r="698" spans="14:14">
      <c r="N698" s="49"/>
    </row>
    <row r="699" spans="14:14">
      <c r="N699" s="49"/>
    </row>
    <row r="700" spans="14:14">
      <c r="N700" s="49"/>
    </row>
    <row r="701" spans="14:14">
      <c r="N701" s="49"/>
    </row>
    <row r="702" spans="14:14">
      <c r="N702" s="49"/>
    </row>
    <row r="703" spans="14:14">
      <c r="N703" s="49"/>
    </row>
    <row r="704" spans="14:14">
      <c r="N704" s="49"/>
    </row>
    <row r="705" spans="14:14">
      <c r="N705" s="49"/>
    </row>
    <row r="706" spans="14:14">
      <c r="N706" s="49"/>
    </row>
    <row r="707" spans="14:14">
      <c r="N707" s="49"/>
    </row>
    <row r="708" spans="14:14">
      <c r="N708" s="49"/>
    </row>
    <row r="709" spans="14:14">
      <c r="N709" s="49"/>
    </row>
    <row r="710" spans="14:14">
      <c r="N710" s="49"/>
    </row>
    <row r="711" spans="14:14">
      <c r="N711" s="49"/>
    </row>
    <row r="712" spans="14:14">
      <c r="N712" s="49"/>
    </row>
    <row r="713" spans="14:14">
      <c r="N713" s="49"/>
    </row>
    <row r="714" spans="14:14">
      <c r="N714" s="49"/>
    </row>
    <row r="715" spans="14:14">
      <c r="N715" s="49"/>
    </row>
    <row r="716" spans="14:14">
      <c r="N716" s="49"/>
    </row>
    <row r="717" spans="14:14">
      <c r="N717" s="49"/>
    </row>
    <row r="718" spans="14:14">
      <c r="N718" s="49"/>
    </row>
    <row r="719" spans="14:14">
      <c r="N719" s="49"/>
    </row>
    <row r="720" spans="14:14">
      <c r="N720" s="49"/>
    </row>
    <row r="721" spans="14:14">
      <c r="N721" s="49"/>
    </row>
    <row r="722" spans="14:14">
      <c r="N722" s="49"/>
    </row>
    <row r="723" spans="14:14">
      <c r="N723" s="49"/>
    </row>
    <row r="724" spans="14:14">
      <c r="N724" s="49"/>
    </row>
    <row r="725" spans="14:14">
      <c r="N725" s="49"/>
    </row>
    <row r="726" spans="14:14">
      <c r="N726" s="49"/>
    </row>
    <row r="727" spans="14:14">
      <c r="N727" s="49"/>
    </row>
    <row r="728" spans="14:14">
      <c r="N728" s="49"/>
    </row>
    <row r="729" spans="14:14">
      <c r="N729" s="49"/>
    </row>
    <row r="730" spans="14:14">
      <c r="N730" s="49"/>
    </row>
    <row r="731" spans="14:14">
      <c r="N731" s="49"/>
    </row>
    <row r="732" spans="14:14">
      <c r="N732" s="49"/>
    </row>
    <row r="733" spans="14:14">
      <c r="N733" s="49"/>
    </row>
    <row r="734" spans="14:14">
      <c r="N734" s="49"/>
    </row>
    <row r="735" spans="14:14">
      <c r="N735" s="49"/>
    </row>
    <row r="736" spans="14:14">
      <c r="N736" s="49"/>
    </row>
    <row r="737" spans="14:14">
      <c r="N737" s="49"/>
    </row>
    <row r="738" spans="14:14">
      <c r="N738" s="49"/>
    </row>
    <row r="739" spans="14:14">
      <c r="N739" s="49"/>
    </row>
    <row r="740" spans="14:14">
      <c r="N740" s="49"/>
    </row>
    <row r="741" spans="14:14">
      <c r="N741" s="49"/>
    </row>
    <row r="742" spans="14:14">
      <c r="N742" s="49"/>
    </row>
    <row r="743" spans="14:14">
      <c r="N743" s="49"/>
    </row>
    <row r="744" spans="14:14">
      <c r="N744" s="49"/>
    </row>
    <row r="745" spans="14:14">
      <c r="N745" s="49"/>
    </row>
    <row r="746" spans="14:14">
      <c r="N746" s="49"/>
    </row>
    <row r="747" spans="14:14">
      <c r="N747" s="49"/>
    </row>
    <row r="748" spans="14:14">
      <c r="N748" s="49"/>
    </row>
    <row r="749" spans="14:14">
      <c r="N749" s="49"/>
    </row>
    <row r="750" spans="14:14">
      <c r="N750" s="49"/>
    </row>
    <row r="751" spans="14:14">
      <c r="N751" s="49"/>
    </row>
    <row r="752" spans="14:14">
      <c r="N752" s="49"/>
    </row>
    <row r="753" spans="14:14">
      <c r="N753" s="49"/>
    </row>
    <row r="754" spans="14:14">
      <c r="N754" s="49"/>
    </row>
    <row r="755" spans="14:14">
      <c r="N755" s="49"/>
    </row>
    <row r="756" spans="14:14">
      <c r="N756" s="49"/>
    </row>
    <row r="757" spans="14:14">
      <c r="N757" s="49"/>
    </row>
    <row r="758" spans="14:14">
      <c r="N758" s="49"/>
    </row>
    <row r="759" spans="14:14">
      <c r="N759" s="49"/>
    </row>
    <row r="760" spans="14:14">
      <c r="N760" s="49"/>
    </row>
    <row r="761" spans="14:14">
      <c r="N761" s="49"/>
    </row>
    <row r="762" spans="14:14">
      <c r="N762" s="49"/>
    </row>
    <row r="763" spans="14:14">
      <c r="N763" s="49"/>
    </row>
    <row r="764" spans="14:14">
      <c r="N764" s="49"/>
    </row>
    <row r="765" spans="14:14">
      <c r="N765" s="49"/>
    </row>
    <row r="766" spans="14:14">
      <c r="N766" s="49"/>
    </row>
    <row r="767" spans="14:14">
      <c r="N767" s="49"/>
    </row>
    <row r="768" spans="14:14">
      <c r="N768" s="49"/>
    </row>
    <row r="769" spans="14:14">
      <c r="N769" s="49"/>
    </row>
    <row r="770" spans="14:14">
      <c r="N770" s="49"/>
    </row>
    <row r="771" spans="14:14">
      <c r="N771" s="49"/>
    </row>
    <row r="772" spans="14:14">
      <c r="N772" s="49"/>
    </row>
    <row r="773" spans="14:14">
      <c r="N773" s="49"/>
    </row>
    <row r="774" spans="14:14">
      <c r="N774" s="49"/>
    </row>
    <row r="775" spans="14:14">
      <c r="N775" s="49"/>
    </row>
    <row r="776" spans="14:14">
      <c r="N776" s="49"/>
    </row>
    <row r="777" spans="14:14">
      <c r="N777" s="49"/>
    </row>
    <row r="778" spans="14:14">
      <c r="N778" s="49"/>
    </row>
    <row r="779" spans="14:14">
      <c r="N779" s="49"/>
    </row>
    <row r="780" spans="14:14">
      <c r="N780" s="49"/>
    </row>
    <row r="781" spans="14:14">
      <c r="N781" s="49"/>
    </row>
    <row r="782" spans="14:14">
      <c r="N782" s="49"/>
    </row>
    <row r="783" spans="14:14">
      <c r="N783" s="49"/>
    </row>
    <row r="784" spans="14:14">
      <c r="N784" s="49"/>
    </row>
    <row r="785" spans="14:14">
      <c r="N785" s="49"/>
    </row>
    <row r="786" spans="14:14">
      <c r="N786" s="49"/>
    </row>
    <row r="787" spans="14:14">
      <c r="N787" s="49"/>
    </row>
    <row r="788" spans="14:14">
      <c r="N788" s="49"/>
    </row>
    <row r="789" spans="14:14">
      <c r="N789" s="49"/>
    </row>
    <row r="790" spans="14:14">
      <c r="N790" s="49"/>
    </row>
    <row r="791" spans="14:14">
      <c r="N791" s="49"/>
    </row>
    <row r="792" spans="14:14">
      <c r="N792" s="49"/>
    </row>
    <row r="793" spans="14:14">
      <c r="N793" s="49"/>
    </row>
    <row r="794" spans="14:14">
      <c r="N794" s="49"/>
    </row>
    <row r="795" spans="14:14">
      <c r="N795" s="49"/>
    </row>
    <row r="796" spans="14:14">
      <c r="N796" s="49"/>
    </row>
    <row r="797" spans="14:14">
      <c r="N797" s="49"/>
    </row>
    <row r="798" spans="14:14">
      <c r="N798" s="49"/>
    </row>
    <row r="799" spans="14:14">
      <c r="N799" s="49"/>
    </row>
    <row r="800" spans="14:14">
      <c r="N800" s="49"/>
    </row>
    <row r="801" spans="14:14">
      <c r="N801" s="49"/>
    </row>
    <row r="802" spans="14:14">
      <c r="N802" s="49"/>
    </row>
    <row r="803" spans="14:14">
      <c r="N803" s="49"/>
    </row>
    <row r="804" spans="14:14">
      <c r="N804" s="49"/>
    </row>
    <row r="805" spans="14:14">
      <c r="N805" s="49"/>
    </row>
    <row r="806" spans="14:14">
      <c r="N806" s="49"/>
    </row>
    <row r="807" spans="14:14">
      <c r="N807" s="49"/>
    </row>
    <row r="808" spans="14:14">
      <c r="N808" s="49"/>
    </row>
    <row r="809" spans="14:14">
      <c r="N809" s="49"/>
    </row>
    <row r="810" spans="14:14">
      <c r="N810" s="49"/>
    </row>
    <row r="811" spans="14:14">
      <c r="N811" s="49"/>
    </row>
    <row r="812" spans="14:14">
      <c r="N812" s="49"/>
    </row>
    <row r="813" spans="14:14">
      <c r="N813" s="49"/>
    </row>
    <row r="814" spans="14:14">
      <c r="N814" s="49"/>
    </row>
    <row r="815" spans="14:14">
      <c r="N815" s="49"/>
    </row>
    <row r="816" spans="14:14">
      <c r="N816" s="49"/>
    </row>
    <row r="817" spans="14:14">
      <c r="N817" s="49"/>
    </row>
    <row r="818" spans="14:14">
      <c r="N818" s="49"/>
    </row>
    <row r="819" spans="14:14">
      <c r="N819" s="49"/>
    </row>
    <row r="820" spans="14:14">
      <c r="N820" s="49"/>
    </row>
    <row r="821" spans="14:14">
      <c r="N821" s="49"/>
    </row>
    <row r="822" spans="14:14">
      <c r="N822" s="49"/>
    </row>
    <row r="823" spans="14:14">
      <c r="N823" s="49"/>
    </row>
    <row r="824" spans="14:14">
      <c r="N824" s="49"/>
    </row>
    <row r="825" spans="14:14">
      <c r="N825" s="49"/>
    </row>
    <row r="826" spans="14:14">
      <c r="N826" s="49"/>
    </row>
    <row r="827" spans="14:14">
      <c r="N827" s="49"/>
    </row>
    <row r="828" spans="14:14">
      <c r="N828" s="49"/>
    </row>
    <row r="829" spans="14:14">
      <c r="N829" s="49"/>
    </row>
    <row r="830" spans="14:14">
      <c r="N830" s="49"/>
    </row>
    <row r="831" spans="14:14">
      <c r="N831" s="49"/>
    </row>
    <row r="832" spans="14:14">
      <c r="N832" s="49"/>
    </row>
    <row r="833" spans="14:14">
      <c r="N833" s="49"/>
    </row>
    <row r="834" spans="14:14">
      <c r="N834" s="49"/>
    </row>
    <row r="835" spans="14:14">
      <c r="N835" s="49"/>
    </row>
    <row r="836" spans="14:14">
      <c r="N836" s="49"/>
    </row>
    <row r="837" spans="14:14">
      <c r="N837" s="49"/>
    </row>
    <row r="838" spans="14:14">
      <c r="N838" s="49"/>
    </row>
    <row r="839" spans="14:14">
      <c r="N839" s="49"/>
    </row>
    <row r="840" spans="14:14">
      <c r="N840" s="49"/>
    </row>
    <row r="841" spans="14:14">
      <c r="N841" s="49"/>
    </row>
    <row r="842" spans="14:14">
      <c r="N842" s="49"/>
    </row>
    <row r="843" spans="14:14">
      <c r="N843" s="49"/>
    </row>
    <row r="844" spans="14:14">
      <c r="N844" s="49"/>
    </row>
    <row r="845" spans="14:14">
      <c r="N845" s="49"/>
    </row>
    <row r="846" spans="14:14">
      <c r="N846" s="49"/>
    </row>
    <row r="847" spans="14:14">
      <c r="N847" s="49"/>
    </row>
    <row r="848" spans="14:14">
      <c r="N848" s="49"/>
    </row>
    <row r="849" spans="14:14">
      <c r="N849" s="49"/>
    </row>
    <row r="850" spans="14:14">
      <c r="N850" s="49"/>
    </row>
    <row r="851" spans="14:14">
      <c r="N851" s="49"/>
    </row>
    <row r="852" spans="14:14">
      <c r="N852" s="49"/>
    </row>
    <row r="853" spans="14:14">
      <c r="N853" s="49"/>
    </row>
    <row r="854" spans="14:14">
      <c r="N854" s="49"/>
    </row>
    <row r="855" spans="14:14">
      <c r="N855" s="49"/>
    </row>
    <row r="856" spans="14:14">
      <c r="N856" s="49"/>
    </row>
    <row r="857" spans="14:14">
      <c r="N857" s="49"/>
    </row>
    <row r="858" spans="14:14">
      <c r="N858" s="49"/>
    </row>
    <row r="859" spans="14:14">
      <c r="N859" s="49"/>
    </row>
    <row r="860" spans="14:14">
      <c r="N860" s="49"/>
    </row>
    <row r="861" spans="14:14">
      <c r="N861" s="49"/>
    </row>
    <row r="862" spans="14:14">
      <c r="N862" s="49"/>
    </row>
    <row r="863" spans="14:14">
      <c r="N863" s="49"/>
    </row>
    <row r="864" spans="14:14">
      <c r="N864" s="49"/>
    </row>
    <row r="865" spans="14:14">
      <c r="N865" s="49"/>
    </row>
    <row r="866" spans="14:14">
      <c r="N866" s="49"/>
    </row>
    <row r="867" spans="14:14">
      <c r="N867" s="49"/>
    </row>
    <row r="868" spans="14:14">
      <c r="N868" s="49"/>
    </row>
    <row r="869" spans="14:14">
      <c r="N869" s="49"/>
    </row>
    <row r="870" spans="14:14">
      <c r="N870" s="49"/>
    </row>
    <row r="871" spans="14:14">
      <c r="N871" s="49"/>
    </row>
    <row r="872" spans="14:14">
      <c r="N872" s="49"/>
    </row>
    <row r="873" spans="14:14">
      <c r="N873" s="49"/>
    </row>
    <row r="874" spans="14:14">
      <c r="N874" s="49"/>
    </row>
    <row r="875" spans="14:14">
      <c r="N875" s="49"/>
    </row>
    <row r="876" spans="14:14">
      <c r="N876" s="49"/>
    </row>
    <row r="877" spans="14:14">
      <c r="N877" s="49"/>
    </row>
    <row r="878" spans="14:14">
      <c r="N878" s="49"/>
    </row>
    <row r="879" spans="14:14">
      <c r="N879" s="49"/>
    </row>
    <row r="880" spans="14:14">
      <c r="N880" s="49"/>
    </row>
    <row r="881" spans="14:14">
      <c r="N881" s="49"/>
    </row>
    <row r="882" spans="14:14">
      <c r="N882" s="49"/>
    </row>
    <row r="883" spans="14:14">
      <c r="N883" s="49"/>
    </row>
    <row r="884" spans="14:14">
      <c r="N884" s="49"/>
    </row>
    <row r="885" spans="14:14">
      <c r="N885" s="49"/>
    </row>
    <row r="886" spans="14:14">
      <c r="N886" s="49"/>
    </row>
    <row r="887" spans="14:14">
      <c r="N887" s="49"/>
    </row>
    <row r="888" spans="14:14">
      <c r="N888" s="49"/>
    </row>
    <row r="889" spans="14:14">
      <c r="N889" s="49"/>
    </row>
    <row r="890" spans="14:14">
      <c r="N890" s="49"/>
    </row>
    <row r="891" spans="14:14">
      <c r="N891" s="49"/>
    </row>
    <row r="892" spans="14:14">
      <c r="N892" s="49"/>
    </row>
    <row r="893" spans="14:14">
      <c r="N893" s="49"/>
    </row>
    <row r="894" spans="14:14">
      <c r="N894" s="49"/>
    </row>
    <row r="895" spans="14:14">
      <c r="N895" s="49"/>
    </row>
    <row r="896" spans="14:14">
      <c r="N896" s="49"/>
    </row>
    <row r="897" spans="14:14">
      <c r="N897" s="49"/>
    </row>
    <row r="898" spans="14:14">
      <c r="N898" s="49"/>
    </row>
    <row r="899" spans="14:14">
      <c r="N899" s="49"/>
    </row>
    <row r="900" spans="14:14">
      <c r="N900" s="49"/>
    </row>
    <row r="901" spans="14:14">
      <c r="N901" s="49"/>
    </row>
    <row r="902" spans="14:14">
      <c r="N902" s="49"/>
    </row>
    <row r="903" spans="14:14">
      <c r="N903" s="49"/>
    </row>
    <row r="904" spans="14:14">
      <c r="N904" s="49"/>
    </row>
    <row r="905" spans="14:14">
      <c r="N905" s="49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60" workbookViewId="0">
      <selection activeCell="N4" sqref="N4:N577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K4*$N4</f>
        <v>241.01113230891099</v>
      </c>
      <c r="H4" s="16">
        <f>L4*$N4</f>
        <v>0</v>
      </c>
      <c r="I4" s="16">
        <f>M4*$N4</f>
        <v>0</v>
      </c>
      <c r="K4" s="16">
        <f>VLOOKUP($D4,'Growth rate'!$B$3:$S$93,9,FALSE)*VLOOKUP($F4,BY_IND_Demand_Drivers!$B$5:$J$100,7,FALSE)</f>
        <v>241.01113230891099</v>
      </c>
      <c r="L4" s="16">
        <f>VLOOKUP($D4,'Growth rate'!$B$3:$S$93,9,FALSE)*VLOOKUP($F4,BY_IND_Demand_Drivers!$B$5:$J$100,8,FALSE)</f>
        <v>0</v>
      </c>
      <c r="M4" s="16">
        <f>VLOOKUP($D4,'Growth rate'!$B$3:$S$93,9,FALSE)*VLOOKUP($F4,BY_IND_Demand_Drivers!$B$5:$J$100,9,FALSE)</f>
        <v>0</v>
      </c>
      <c r="N4" s="49">
        <v>1</v>
      </c>
    </row>
    <row r="5" spans="1:14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 t="shared" ref="G5:G68" si="0">K5*$N5</f>
        <v>260.54203470138901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rate'!$B$3:$S$93,9,FALSE)*VLOOKUP($F5,BY_IND_Demand_Drivers!$B$5:$J$100,7,FALSE)</f>
        <v>260.54203470138901</v>
      </c>
      <c r="L5" s="16">
        <f>VLOOKUP($D5,'Growth rate'!$B$3:$S$93,9,FALSE)*VLOOKUP($F5,BY_IND_Demand_Drivers!$B$5:$J$100,8,FALSE)</f>
        <v>0</v>
      </c>
      <c r="M5" s="16">
        <f>VLOOKUP($D5,'Growth rate'!$B$3:$S$93,9,FALSE)*VLOOKUP($F5,BY_IND_Demand_Drivers!$B$5:$J$100,9,FALSE)</f>
        <v>0</v>
      </c>
      <c r="N5" s="49">
        <v>1</v>
      </c>
    </row>
    <row r="6" spans="1:14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 t="shared" si="0"/>
        <v>280.07293709386698</v>
      </c>
      <c r="H6" s="16">
        <f t="shared" si="1"/>
        <v>0</v>
      </c>
      <c r="I6" s="16">
        <f t="shared" si="2"/>
        <v>0</v>
      </c>
      <c r="K6" s="16">
        <f>VLOOKUP($D6,'Growth rate'!$B$3:$S$93,9,FALSE)*VLOOKUP($F6,BY_IND_Demand_Drivers!$B$5:$J$100,7,FALSE)</f>
        <v>280.07293709386698</v>
      </c>
      <c r="L6" s="16">
        <f>VLOOKUP($D6,'Growth rate'!$B$3:$S$93,9,FALSE)*VLOOKUP($F6,BY_IND_Demand_Drivers!$B$5:$J$100,8,FALSE)</f>
        <v>0</v>
      </c>
      <c r="M6" s="16">
        <f>VLOOKUP($D6,'Growth rate'!$B$3:$S$93,9,FALSE)*VLOOKUP($F6,BY_IND_Demand_Drivers!$B$5:$J$100,9,FALSE)</f>
        <v>0</v>
      </c>
      <c r="N6" s="49">
        <v>1</v>
      </c>
    </row>
    <row r="7" spans="1:14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 t="shared" si="0"/>
        <v>299.60383948634501</v>
      </c>
      <c r="H7" s="16">
        <f t="shared" si="1"/>
        <v>0</v>
      </c>
      <c r="I7" s="16">
        <f t="shared" si="2"/>
        <v>0</v>
      </c>
      <c r="K7" s="16">
        <f>VLOOKUP($D7,'Growth rate'!$B$3:$S$93,9,FALSE)*VLOOKUP($F7,BY_IND_Demand_Drivers!$B$5:$J$100,7,FALSE)</f>
        <v>299.60383948634501</v>
      </c>
      <c r="L7" s="16">
        <f>VLOOKUP($D7,'Growth rate'!$B$3:$S$93,9,FALSE)*VLOOKUP($F7,BY_IND_Demand_Drivers!$B$5:$J$100,8,FALSE)</f>
        <v>0</v>
      </c>
      <c r="M7" s="16">
        <f>VLOOKUP($D7,'Growth rate'!$B$3:$S$93,9,FALSE)*VLOOKUP($F7,BY_IND_Demand_Drivers!$B$5:$J$100,9,FALSE)</f>
        <v>0</v>
      </c>
      <c r="N7" s="49">
        <v>1</v>
      </c>
    </row>
    <row r="8" spans="1:14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 t="shared" si="0"/>
        <v>319.13474187882298</v>
      </c>
      <c r="H8" s="16">
        <f t="shared" si="1"/>
        <v>0</v>
      </c>
      <c r="I8" s="16">
        <f t="shared" si="2"/>
        <v>0</v>
      </c>
      <c r="K8" s="16">
        <f>VLOOKUP($D8,'Growth rate'!$B$3:$S$93,9,FALSE)*VLOOKUP($F8,BY_IND_Demand_Drivers!$B$5:$J$100,7,FALSE)</f>
        <v>319.13474187882298</v>
      </c>
      <c r="L8" s="16">
        <f>VLOOKUP($D8,'Growth rate'!$B$3:$S$93,9,FALSE)*VLOOKUP($F8,BY_IND_Demand_Drivers!$B$5:$J$100,8,FALSE)</f>
        <v>0</v>
      </c>
      <c r="M8" s="16">
        <f>VLOOKUP($D8,'Growth rate'!$B$3:$S$93,9,FALSE)*VLOOKUP($F8,BY_IND_Demand_Drivers!$B$5:$J$100,9,FALSE)</f>
        <v>0</v>
      </c>
      <c r="N8" s="49">
        <v>1</v>
      </c>
    </row>
    <row r="9" spans="1:14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 t="shared" si="0"/>
        <v>338.66564427130101</v>
      </c>
      <c r="H9" s="16">
        <f t="shared" si="1"/>
        <v>0</v>
      </c>
      <c r="I9" s="16">
        <f t="shared" si="2"/>
        <v>0</v>
      </c>
      <c r="K9" s="16">
        <f>VLOOKUP($D9,'Growth rate'!$B$3:$S$93,9,FALSE)*VLOOKUP($F9,BY_IND_Demand_Drivers!$B$5:$J$100,7,FALSE)</f>
        <v>338.66564427130101</v>
      </c>
      <c r="L9" s="16">
        <f>VLOOKUP($D9,'Growth rate'!$B$3:$S$93,9,FALSE)*VLOOKUP($F9,BY_IND_Demand_Drivers!$B$5:$J$100,8,FALSE)</f>
        <v>0</v>
      </c>
      <c r="M9" s="16">
        <f>VLOOKUP($D9,'Growth rate'!$B$3:$S$93,9,FALSE)*VLOOKUP($F9,BY_IND_Demand_Drivers!$B$5:$J$100,9,FALSE)</f>
        <v>0</v>
      </c>
      <c r="N9" s="49">
        <v>1</v>
      </c>
    </row>
    <row r="10" spans="1:14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 t="shared" si="0"/>
        <v>322.37689199740106</v>
      </c>
      <c r="H10" s="16">
        <f t="shared" si="1"/>
        <v>0</v>
      </c>
      <c r="I10" s="16">
        <f t="shared" si="2"/>
        <v>0</v>
      </c>
      <c r="K10" s="16">
        <f>VLOOKUP($D10,'Growth rate'!$B$3:$S$93,9,FALSE)*VLOOKUP($F10,BY_IND_Demand_Drivers!$B$5:$J$100,7,FALSE)</f>
        <v>358.19654666377897</v>
      </c>
      <c r="L10" s="16">
        <f>VLOOKUP($D10,'Growth rate'!$B$3:$S$93,9,FALSE)*VLOOKUP($F10,BY_IND_Demand_Drivers!$B$5:$J$100,8,FALSE)</f>
        <v>0</v>
      </c>
      <c r="M10" s="16">
        <f>VLOOKUP($D10,'Growth rate'!$B$3:$S$93,9,FALSE)*VLOOKUP($F10,BY_IND_Demand_Drivers!$B$5:$J$100,9,FALSE)</f>
        <v>0</v>
      </c>
      <c r="N10" s="49">
        <v>0.9</v>
      </c>
    </row>
    <row r="11" spans="1:14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 t="shared" si="0"/>
        <v>336.17742966006875</v>
      </c>
      <c r="H11" s="16">
        <f t="shared" si="1"/>
        <v>0</v>
      </c>
      <c r="I11" s="16">
        <f t="shared" si="2"/>
        <v>0</v>
      </c>
      <c r="K11" s="16">
        <f>VLOOKUP($D11,'Growth rate'!$B$3:$S$93,9,FALSE)*VLOOKUP($F11,BY_IND_Demand_Drivers!$B$5:$J$100,7,FALSE)</f>
        <v>377.727449056257</v>
      </c>
      <c r="L11" s="16">
        <f>VLOOKUP($D11,'Growth rate'!$B$3:$S$93,9,FALSE)*VLOOKUP($F11,BY_IND_Demand_Drivers!$B$5:$J$100,8,FALSE)</f>
        <v>0</v>
      </c>
      <c r="M11" s="16">
        <f>VLOOKUP($D11,'Growth rate'!$B$3:$S$93,9,FALSE)*VLOOKUP($F11,BY_IND_Demand_Drivers!$B$5:$J$100,9,FALSE)</f>
        <v>0</v>
      </c>
      <c r="N11" s="49">
        <v>0.89</v>
      </c>
    </row>
    <row r="12" spans="1:14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 t="shared" si="0"/>
        <v>349.58734927488678</v>
      </c>
      <c r="H12" s="16">
        <f t="shared" si="1"/>
        <v>0</v>
      </c>
      <c r="I12" s="16">
        <f t="shared" si="2"/>
        <v>0</v>
      </c>
      <c r="K12" s="16">
        <f>VLOOKUP($D12,'Growth rate'!$B$3:$S$93,9,FALSE)*VLOOKUP($F12,BY_IND_Demand_Drivers!$B$5:$J$100,7,FALSE)</f>
        <v>397.25835144873497</v>
      </c>
      <c r="L12" s="16">
        <f>VLOOKUP($D12,'Growth rate'!$B$3:$S$93,9,FALSE)*VLOOKUP($F12,BY_IND_Demand_Drivers!$B$5:$J$100,8,FALSE)</f>
        <v>0</v>
      </c>
      <c r="M12" s="16">
        <f>VLOOKUP($D12,'Growth rate'!$B$3:$S$93,9,FALSE)*VLOOKUP($F12,BY_IND_Demand_Drivers!$B$5:$J$100,9,FALSE)</f>
        <v>0</v>
      </c>
      <c r="N12" s="49">
        <v>0.88</v>
      </c>
    </row>
    <row r="13" spans="1:14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 t="shared" si="0"/>
        <v>362.6066508418553</v>
      </c>
      <c r="H13" s="16">
        <f t="shared" si="1"/>
        <v>0</v>
      </c>
      <c r="I13" s="16">
        <f t="shared" si="2"/>
        <v>0</v>
      </c>
      <c r="K13" s="16">
        <f>VLOOKUP($D13,'Growth rate'!$B$3:$S$93,9,FALSE)*VLOOKUP($F13,BY_IND_Demand_Drivers!$B$5:$J$100,7,FALSE)</f>
        <v>416.789253841213</v>
      </c>
      <c r="L13" s="16">
        <f>VLOOKUP($D13,'Growth rate'!$B$3:$S$93,9,FALSE)*VLOOKUP($F13,BY_IND_Demand_Drivers!$B$5:$J$100,8,FALSE)</f>
        <v>0</v>
      </c>
      <c r="M13" s="16">
        <f>VLOOKUP($D13,'Growth rate'!$B$3:$S$93,9,FALSE)*VLOOKUP($F13,BY_IND_Demand_Drivers!$B$5:$J$100,9,FALSE)</f>
        <v>0</v>
      </c>
      <c r="N13" s="49">
        <v>0.87</v>
      </c>
    </row>
    <row r="14" spans="1:14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 t="shared" si="0"/>
        <v>375.23533436097426</v>
      </c>
      <c r="H14" s="16">
        <f t="shared" si="1"/>
        <v>0</v>
      </c>
      <c r="I14" s="16">
        <f t="shared" si="2"/>
        <v>0</v>
      </c>
      <c r="K14" s="16">
        <f>VLOOKUP($D14,'Growth rate'!$B$3:$S$93,9,FALSE)*VLOOKUP($F14,BY_IND_Demand_Drivers!$B$5:$J$100,7,FALSE)</f>
        <v>436.32015623369102</v>
      </c>
      <c r="L14" s="16">
        <f>VLOOKUP($D14,'Growth rate'!$B$3:$S$93,9,FALSE)*VLOOKUP($F14,BY_IND_Demand_Drivers!$B$5:$J$100,8,FALSE)</f>
        <v>0</v>
      </c>
      <c r="M14" s="16">
        <f>VLOOKUP($D14,'Growth rate'!$B$3:$S$93,9,FALSE)*VLOOKUP($F14,BY_IND_Demand_Drivers!$B$5:$J$100,9,FALSE)</f>
        <v>0</v>
      </c>
      <c r="N14" s="49">
        <v>0.86</v>
      </c>
    </row>
    <row r="15" spans="1:14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 t="shared" si="0"/>
        <v>387.47339983224362</v>
      </c>
      <c r="H15" s="16">
        <f t="shared" si="1"/>
        <v>0</v>
      </c>
      <c r="I15" s="16">
        <f t="shared" si="2"/>
        <v>0</v>
      </c>
      <c r="K15" s="16">
        <f>VLOOKUP($D15,'Growth rate'!$B$3:$S$93,9,FALSE)*VLOOKUP($F15,BY_IND_Demand_Drivers!$B$5:$J$100,7,FALSE)</f>
        <v>455.85105862616899</v>
      </c>
      <c r="L15" s="16">
        <f>VLOOKUP($D15,'Growth rate'!$B$3:$S$93,9,FALSE)*VLOOKUP($F15,BY_IND_Demand_Drivers!$B$5:$J$100,8,FALSE)</f>
        <v>0</v>
      </c>
      <c r="M15" s="16">
        <f>VLOOKUP($D15,'Growth rate'!$B$3:$S$93,9,FALSE)*VLOOKUP($F15,BY_IND_Demand_Drivers!$B$5:$J$100,9,FALSE)</f>
        <v>0</v>
      </c>
      <c r="N15" s="49">
        <v>0.85</v>
      </c>
    </row>
    <row r="16" spans="1:14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 t="shared" si="0"/>
        <v>398.13239235311687</v>
      </c>
      <c r="H16" s="16">
        <f t="shared" si="1"/>
        <v>0</v>
      </c>
      <c r="I16" s="16">
        <f t="shared" si="2"/>
        <v>0</v>
      </c>
      <c r="K16" s="16">
        <f>VLOOKUP($D16,'Growth rate'!$B$3:$S$93,9,FALSE)*VLOOKUP($F16,BY_IND_Demand_Drivers!$B$5:$J$100,7,FALSE)</f>
        <v>475.38196101864702</v>
      </c>
      <c r="L16" s="16">
        <f>VLOOKUP($D16,'Growth rate'!$B$3:$S$93,9,FALSE)*VLOOKUP($F16,BY_IND_Demand_Drivers!$B$5:$J$100,8,FALSE)</f>
        <v>0</v>
      </c>
      <c r="M16" s="16">
        <f>VLOOKUP($D16,'Growth rate'!$B$3:$S$93,9,FALSE)*VLOOKUP($F16,BY_IND_Demand_Drivers!$B$5:$J$100,9,FALSE)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 t="shared" si="0"/>
        <v>408.30311231417807</v>
      </c>
      <c r="H17" s="16">
        <f t="shared" si="1"/>
        <v>0</v>
      </c>
      <c r="I17" s="16">
        <f t="shared" si="2"/>
        <v>0</v>
      </c>
      <c r="K17" s="16">
        <f>VLOOKUP($D17,'Growth rate'!$B$3:$S$93,9,FALSE)*VLOOKUP($F17,BY_IND_Demand_Drivers!$B$5:$J$100,7,FALSE)</f>
        <v>494.91286341112499</v>
      </c>
      <c r="L17" s="16">
        <f>VLOOKUP($D17,'Growth rate'!$B$3:$S$93,9,FALSE)*VLOOKUP($F17,BY_IND_Demand_Drivers!$B$5:$J$100,8,FALSE)</f>
        <v>0</v>
      </c>
      <c r="M17" s="16">
        <f>VLOOKUP($D17,'Growth rate'!$B$3:$S$93,9,FALSE)*VLOOKUP($F17,BY_IND_Demand_Drivers!$B$5:$J$100,9,FALSE)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 t="shared" si="0"/>
        <v>417.98555971542743</v>
      </c>
      <c r="H18" s="16">
        <f t="shared" si="1"/>
        <v>0</v>
      </c>
      <c r="I18" s="16">
        <f t="shared" si="2"/>
        <v>0</v>
      </c>
      <c r="K18" s="16">
        <f>VLOOKUP($D18,'Growth rate'!$B$3:$S$93,9,FALSE)*VLOOKUP($F18,BY_IND_Demand_Drivers!$B$5:$J$100,7,FALSE)</f>
        <v>514.44376580360301</v>
      </c>
      <c r="L18" s="16">
        <f>VLOOKUP($D18,'Growth rate'!$B$3:$S$93,9,FALSE)*VLOOKUP($F18,BY_IND_Demand_Drivers!$B$5:$J$100,8,FALSE)</f>
        <v>0</v>
      </c>
      <c r="M18" s="16">
        <f>VLOOKUP($D18,'Growth rate'!$B$3:$S$93,9,FALSE)*VLOOKUP($F18,BY_IND_Demand_Drivers!$B$5:$J$100,9,FALSE)</f>
        <v>0</v>
      </c>
      <c r="N18" s="49">
        <f t="shared" si="3"/>
        <v>0.8125</v>
      </c>
    </row>
    <row r="19" spans="1:14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 t="shared" si="0"/>
        <v>427.17973455686473</v>
      </c>
      <c r="H19" s="16">
        <f t="shared" si="1"/>
        <v>0</v>
      </c>
      <c r="I19" s="16">
        <f t="shared" si="2"/>
        <v>0</v>
      </c>
      <c r="K19" s="16">
        <f>VLOOKUP($D19,'Growth rate'!$B$3:$S$93,9,FALSE)*VLOOKUP($F19,BY_IND_Demand_Drivers!$B$5:$J$100,7,FALSE)</f>
        <v>533.97466819608098</v>
      </c>
      <c r="L19" s="16">
        <f>VLOOKUP($D19,'Growth rate'!$B$3:$S$93,9,FALSE)*VLOOKUP($F19,BY_IND_Demand_Drivers!$B$5:$J$100,8,FALSE)</f>
        <v>0</v>
      </c>
      <c r="M19" s="16">
        <f>VLOOKUP($D19,'Growth rate'!$B$3:$S$93,9,FALSE)*VLOOKUP($F19,BY_IND_Demand_Drivers!$B$5:$J$100,9,FALSE)</f>
        <v>0</v>
      </c>
      <c r="N19" s="49">
        <f t="shared" si="3"/>
        <v>0.79999999999999993</v>
      </c>
    </row>
    <row r="20" spans="1:14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 t="shared" si="0"/>
        <v>435.88563683849014</v>
      </c>
      <c r="H20" s="16">
        <f t="shared" si="1"/>
        <v>0</v>
      </c>
      <c r="I20" s="16">
        <f t="shared" si="2"/>
        <v>0</v>
      </c>
      <c r="K20" s="16">
        <f>VLOOKUP($D20,'Growth rate'!$B$3:$S$93,9,FALSE)*VLOOKUP($F20,BY_IND_Demand_Drivers!$B$5:$J$100,7,FALSE)</f>
        <v>553.50557058855895</v>
      </c>
      <c r="L20" s="16">
        <f>VLOOKUP($D20,'Growth rate'!$B$3:$S$93,9,FALSE)*VLOOKUP($F20,BY_IND_Demand_Drivers!$B$5:$J$100,8,FALSE)</f>
        <v>0</v>
      </c>
      <c r="M20" s="16">
        <f>VLOOKUP($D20,'Growth rate'!$B$3:$S$93,9,FALSE)*VLOOKUP($F20,BY_IND_Demand_Drivers!$B$5:$J$100,9,FALSE)</f>
        <v>0</v>
      </c>
      <c r="N20" s="49">
        <f t="shared" si="3"/>
        <v>0.78749999999999998</v>
      </c>
    </row>
    <row r="21" spans="1:14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 t="shared" si="0"/>
        <v>444.10326656030367</v>
      </c>
      <c r="H21" s="16">
        <f t="shared" si="1"/>
        <v>0</v>
      </c>
      <c r="I21" s="16">
        <f t="shared" si="2"/>
        <v>0</v>
      </c>
      <c r="K21" s="16">
        <f>VLOOKUP($D21,'Growth rate'!$B$3:$S$93,9,FALSE)*VLOOKUP($F21,BY_IND_Demand_Drivers!$B$5:$J$100,7,FALSE)</f>
        <v>573.03647298103704</v>
      </c>
      <c r="L21" s="16">
        <f>VLOOKUP($D21,'Growth rate'!$B$3:$S$93,9,FALSE)*VLOOKUP($F21,BY_IND_Demand_Drivers!$B$5:$J$100,8,FALSE)</f>
        <v>0</v>
      </c>
      <c r="M21" s="16">
        <f>VLOOKUP($D21,'Growth rate'!$B$3:$S$93,9,FALSE)*VLOOKUP($F21,BY_IND_Demand_Drivers!$B$5:$J$100,9,FALSE)</f>
        <v>0</v>
      </c>
      <c r="N21" s="49">
        <f t="shared" si="3"/>
        <v>0.77499999999999991</v>
      </c>
    </row>
    <row r="22" spans="1:14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 t="shared" si="0"/>
        <v>451.83262372230519</v>
      </c>
      <c r="H22" s="16">
        <f t="shared" si="1"/>
        <v>0</v>
      </c>
      <c r="I22" s="16">
        <f t="shared" si="2"/>
        <v>0</v>
      </c>
      <c r="K22" s="16">
        <f>VLOOKUP($D22,'Growth rate'!$B$3:$S$93,9,FALSE)*VLOOKUP($F22,BY_IND_Demand_Drivers!$B$5:$J$100,7,FALSE)</f>
        <v>592.56737537351501</v>
      </c>
      <c r="L22" s="16">
        <f>VLOOKUP($D22,'Growth rate'!$B$3:$S$93,9,FALSE)*VLOOKUP($F22,BY_IND_Demand_Drivers!$B$5:$J$100,8,FALSE)</f>
        <v>0</v>
      </c>
      <c r="M22" s="16">
        <f>VLOOKUP($D22,'Growth rate'!$B$3:$S$93,9,FALSE)*VLOOKUP($F22,BY_IND_Demand_Drivers!$B$5:$J$100,9,FALSE)</f>
        <v>0</v>
      </c>
      <c r="N22" s="49">
        <f t="shared" si="3"/>
        <v>0.76249999999999996</v>
      </c>
    </row>
    <row r="23" spans="1:14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 t="shared" si="0"/>
        <v>459.07370832449476</v>
      </c>
      <c r="H23" s="16">
        <f t="shared" si="1"/>
        <v>0</v>
      </c>
      <c r="I23" s="16">
        <f t="shared" si="2"/>
        <v>0</v>
      </c>
      <c r="K23" s="16">
        <f>VLOOKUP($D23,'Growth rate'!$B$3:$S$93,9,FALSE)*VLOOKUP($F23,BY_IND_Demand_Drivers!$B$5:$J$100,7,FALSE)</f>
        <v>612.09827776599298</v>
      </c>
      <c r="L23" s="16">
        <f>VLOOKUP($D23,'Growth rate'!$B$3:$S$93,9,FALSE)*VLOOKUP($F23,BY_IND_Demand_Drivers!$B$5:$J$100,8,FALSE)</f>
        <v>0</v>
      </c>
      <c r="M23" s="16">
        <f>VLOOKUP($D23,'Growth rate'!$B$3:$S$93,9,FALSE)*VLOOKUP($F23,BY_IND_Demand_Drivers!$B$5:$J$100,9,FALSE)</f>
        <v>0</v>
      </c>
      <c r="N23" s="49">
        <f t="shared" si="3"/>
        <v>0.75</v>
      </c>
    </row>
    <row r="24" spans="1:14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 t="shared" si="0"/>
        <v>465.82652036687239</v>
      </c>
      <c r="H24" s="16">
        <f t="shared" si="1"/>
        <v>0</v>
      </c>
      <c r="I24" s="16">
        <f t="shared" si="2"/>
        <v>0</v>
      </c>
      <c r="K24" s="16">
        <f>VLOOKUP($D24,'Growth rate'!$B$3:$S$93,9,FALSE)*VLOOKUP($F24,BY_IND_Demand_Drivers!$B$5:$J$100,7,FALSE)</f>
        <v>631.62918015847106</v>
      </c>
      <c r="L24" s="16">
        <f>VLOOKUP($D24,'Growth rate'!$B$3:$S$93,9,FALSE)*VLOOKUP($F24,BY_IND_Demand_Drivers!$B$5:$J$100,8,FALSE)</f>
        <v>0</v>
      </c>
      <c r="M24" s="16">
        <f>VLOOKUP($D24,'Growth rate'!$B$3:$S$93,9,FALSE)*VLOOKUP($F24,BY_IND_Demand_Drivers!$B$5:$J$100,9,FALSE)</f>
        <v>0</v>
      </c>
      <c r="N24" s="49">
        <f t="shared" si="3"/>
        <v>0.73749999999999993</v>
      </c>
    </row>
    <row r="25" spans="1:14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 t="shared" si="0"/>
        <v>472.09105984943801</v>
      </c>
      <c r="H25" s="16">
        <f t="shared" si="1"/>
        <v>0</v>
      </c>
      <c r="I25" s="16">
        <f t="shared" si="2"/>
        <v>0</v>
      </c>
      <c r="K25" s="16">
        <f>VLOOKUP($D25,'Growth rate'!$B$3:$S$93,9,FALSE)*VLOOKUP($F25,BY_IND_Demand_Drivers!$B$5:$J$100,7,FALSE)</f>
        <v>651.16008255094903</v>
      </c>
      <c r="L25" s="16">
        <f>VLOOKUP($D25,'Growth rate'!$B$3:$S$93,9,FALSE)*VLOOKUP($F25,BY_IND_Demand_Drivers!$B$5:$J$100,8,FALSE)</f>
        <v>0</v>
      </c>
      <c r="M25" s="16">
        <f>VLOOKUP($D25,'Growth rate'!$B$3:$S$93,9,FALSE)*VLOOKUP($F25,BY_IND_Demand_Drivers!$B$5:$J$100,9,FALSE)</f>
        <v>0</v>
      </c>
      <c r="N25" s="49">
        <f t="shared" si="3"/>
        <v>0.72499999999999998</v>
      </c>
    </row>
    <row r="26" spans="1:14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 t="shared" si="0"/>
        <v>477.86732677219169</v>
      </c>
      <c r="H26" s="16">
        <f t="shared" si="1"/>
        <v>0</v>
      </c>
      <c r="I26" s="16">
        <f t="shared" si="2"/>
        <v>0</v>
      </c>
      <c r="K26" s="16">
        <f>VLOOKUP($D26,'Growth rate'!$B$3:$S$93,9,FALSE)*VLOOKUP($F26,BY_IND_Demand_Drivers!$B$5:$J$100,7,FALSE)</f>
        <v>670.690984943427</v>
      </c>
      <c r="L26" s="16">
        <f>VLOOKUP($D26,'Growth rate'!$B$3:$S$93,9,FALSE)*VLOOKUP($F26,BY_IND_Demand_Drivers!$B$5:$J$100,8,FALSE)</f>
        <v>0</v>
      </c>
      <c r="M26" s="16">
        <f>VLOOKUP($D26,'Growth rate'!$B$3:$S$93,9,FALSE)*VLOOKUP($F26,BY_IND_Demand_Drivers!$B$5:$J$100,9,FALSE)</f>
        <v>0</v>
      </c>
      <c r="N26" s="49">
        <f t="shared" si="3"/>
        <v>0.71249999999999991</v>
      </c>
    </row>
    <row r="27" spans="1:14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 t="shared" si="0"/>
        <v>483.15532113513342</v>
      </c>
      <c r="H27" s="16">
        <f t="shared" si="1"/>
        <v>0</v>
      </c>
      <c r="I27" s="16">
        <f t="shared" si="2"/>
        <v>0</v>
      </c>
      <c r="K27" s="16">
        <f>VLOOKUP($D27,'Growth rate'!$B$3:$S$93,9,FALSE)*VLOOKUP($F27,BY_IND_Demand_Drivers!$B$5:$J$100,7,FALSE)</f>
        <v>690.22188733590497</v>
      </c>
      <c r="L27" s="16">
        <f>VLOOKUP($D27,'Growth rate'!$B$3:$S$93,9,FALSE)*VLOOKUP($F27,BY_IND_Demand_Drivers!$B$5:$J$100,8,FALSE)</f>
        <v>0</v>
      </c>
      <c r="M27" s="16">
        <f>VLOOKUP($D27,'Growth rate'!$B$3:$S$93,9,FALSE)*VLOOKUP($F27,BY_IND_Demand_Drivers!$B$5:$J$100,9,FALSE)</f>
        <v>0</v>
      </c>
      <c r="N27" s="49">
        <f t="shared" si="3"/>
        <v>0.7</v>
      </c>
    </row>
    <row r="28" spans="1:14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 t="shared" si="0"/>
        <v>487.95504293826332</v>
      </c>
      <c r="H28" s="16">
        <f t="shared" si="1"/>
        <v>0</v>
      </c>
      <c r="I28" s="16">
        <f t="shared" si="2"/>
        <v>0</v>
      </c>
      <c r="K28" s="16">
        <f>VLOOKUP($D28,'Growth rate'!$B$3:$S$93,9,FALSE)*VLOOKUP($F28,BY_IND_Demand_Drivers!$B$5:$J$100,7,FALSE)</f>
        <v>709.75278972838305</v>
      </c>
      <c r="L28" s="16">
        <f>VLOOKUP($D28,'Growth rate'!$B$3:$S$93,9,FALSE)*VLOOKUP($F28,BY_IND_Demand_Drivers!$B$5:$J$100,8,FALSE)</f>
        <v>0</v>
      </c>
      <c r="M28" s="16">
        <f>VLOOKUP($D28,'Growth rate'!$B$3:$S$93,9,FALSE)*VLOOKUP($F28,BY_IND_Demand_Drivers!$B$5:$J$100,9,FALSE)</f>
        <v>0</v>
      </c>
      <c r="N28" s="49">
        <f t="shared" si="3"/>
        <v>0.6875</v>
      </c>
    </row>
    <row r="29" spans="1:14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 t="shared" si="0"/>
        <v>492.26649218158116</v>
      </c>
      <c r="H29" s="16">
        <f t="shared" si="1"/>
        <v>0</v>
      </c>
      <c r="I29" s="16">
        <f t="shared" si="2"/>
        <v>0</v>
      </c>
      <c r="K29" s="16">
        <f>VLOOKUP($D29,'Growth rate'!$B$3:$S$93,9,FALSE)*VLOOKUP($F29,BY_IND_Demand_Drivers!$B$5:$J$100,7,FALSE)</f>
        <v>729.28369212086102</v>
      </c>
      <c r="L29" s="16">
        <f>VLOOKUP($D29,'Growth rate'!$B$3:$S$93,9,FALSE)*VLOOKUP($F29,BY_IND_Demand_Drivers!$B$5:$J$100,8,FALSE)</f>
        <v>0</v>
      </c>
      <c r="M29" s="16">
        <f>VLOOKUP($D29,'Growth rate'!$B$3:$S$93,9,FALSE)*VLOOKUP($F29,BY_IND_Demand_Drivers!$B$5:$J$100,9,FALSE)</f>
        <v>0</v>
      </c>
      <c r="N29" s="49">
        <f t="shared" si="3"/>
        <v>0.67499999999999993</v>
      </c>
    </row>
    <row r="30" spans="1:14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 t="shared" si="0"/>
        <v>496.08966886508705</v>
      </c>
      <c r="H30" s="16">
        <f t="shared" si="1"/>
        <v>0</v>
      </c>
      <c r="I30" s="16">
        <f t="shared" si="2"/>
        <v>0</v>
      </c>
      <c r="K30" s="16">
        <f>VLOOKUP($D30,'Growth rate'!$B$3:$S$93,9,FALSE)*VLOOKUP($F30,BY_IND_Demand_Drivers!$B$5:$J$100,7,FALSE)</f>
        <v>748.81459451333899</v>
      </c>
      <c r="L30" s="16">
        <f>VLOOKUP($D30,'Growth rate'!$B$3:$S$93,9,FALSE)*VLOOKUP($F30,BY_IND_Demand_Drivers!$B$5:$J$100,8,FALSE)</f>
        <v>0</v>
      </c>
      <c r="M30" s="16">
        <f>VLOOKUP($D30,'Growth rate'!$B$3:$S$93,9,FALSE)*VLOOKUP($F30,BY_IND_Demand_Drivers!$B$5:$J$100,9,FALSE)</f>
        <v>0</v>
      </c>
      <c r="N30" s="49">
        <f t="shared" si="3"/>
        <v>0.66249999999999998</v>
      </c>
    </row>
    <row r="31" spans="1:14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 t="shared" si="0"/>
        <v>499.42457298878105</v>
      </c>
      <c r="H31" s="16">
        <f t="shared" si="1"/>
        <v>0</v>
      </c>
      <c r="I31" s="16">
        <f t="shared" si="2"/>
        <v>0</v>
      </c>
      <c r="K31" s="16">
        <f>VLOOKUP($D31,'Growth rate'!$B$3:$S$93,9,FALSE)*VLOOKUP($F31,BY_IND_Demand_Drivers!$B$5:$J$100,7,FALSE)</f>
        <v>768.34549690581707</v>
      </c>
      <c r="L31" s="16">
        <f>VLOOKUP($D31,'Growth rate'!$B$3:$S$93,9,FALSE)*VLOOKUP($F31,BY_IND_Demand_Drivers!$B$5:$J$100,8,FALSE)</f>
        <v>0</v>
      </c>
      <c r="M31" s="16">
        <f>VLOOKUP($D31,'Growth rate'!$B$3:$S$93,9,FALSE)*VLOOKUP($F31,BY_IND_Demand_Drivers!$B$5:$J$100,9,FALSE)</f>
        <v>0</v>
      </c>
      <c r="N31" s="49">
        <f t="shared" si="3"/>
        <v>0.64999999999999991</v>
      </c>
    </row>
    <row r="32" spans="1:14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 t="shared" si="0"/>
        <v>502.27120455266305</v>
      </c>
      <c r="H32" s="16">
        <f t="shared" si="1"/>
        <v>0</v>
      </c>
      <c r="I32" s="16">
        <f t="shared" si="2"/>
        <v>0</v>
      </c>
      <c r="K32" s="16">
        <f>VLOOKUP($D32,'Growth rate'!$B$3:$S$93,9,FALSE)*VLOOKUP($F32,BY_IND_Demand_Drivers!$B$5:$J$100,7,FALSE)</f>
        <v>787.87639929829504</v>
      </c>
      <c r="L32" s="16">
        <f>VLOOKUP($D32,'Growth rate'!$B$3:$S$93,9,FALSE)*VLOOKUP($F32,BY_IND_Demand_Drivers!$B$5:$J$100,8,FALSE)</f>
        <v>0</v>
      </c>
      <c r="M32" s="16">
        <f>VLOOKUP($D32,'Growth rate'!$B$3:$S$93,9,FALSE)*VLOOKUP($F32,BY_IND_Demand_Drivers!$B$5:$J$100,9,FALSE)</f>
        <v>0</v>
      </c>
      <c r="N32" s="49">
        <f t="shared" si="3"/>
        <v>0.63749999999999996</v>
      </c>
    </row>
    <row r="33" spans="1:14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 t="shared" si="0"/>
        <v>504.62956355673316</v>
      </c>
      <c r="H33" s="16">
        <f t="shared" si="1"/>
        <v>0</v>
      </c>
      <c r="I33" s="16">
        <f t="shared" si="2"/>
        <v>0</v>
      </c>
      <c r="K33" s="16">
        <f>VLOOKUP($D33,'Growth rate'!$B$3:$S$93,9,FALSE)*VLOOKUP($F33,BY_IND_Demand_Drivers!$B$5:$J$100,7,FALSE)</f>
        <v>807.40730169077301</v>
      </c>
      <c r="L33" s="16">
        <f>VLOOKUP($D33,'Growth rate'!$B$3:$S$93,9,FALSE)*VLOOKUP($F33,BY_IND_Demand_Drivers!$B$5:$J$100,8,FALSE)</f>
        <v>0</v>
      </c>
      <c r="M33" s="16">
        <f>VLOOKUP($D33,'Growth rate'!$B$3:$S$93,9,FALSE)*VLOOKUP($F33,BY_IND_Demand_Drivers!$B$5:$J$100,9,FALSE)</f>
        <v>0</v>
      </c>
      <c r="N33" s="49">
        <f t="shared" si="3"/>
        <v>0.625</v>
      </c>
    </row>
    <row r="34" spans="1:14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 t="shared" si="0"/>
        <v>506.49965000099115</v>
      </c>
      <c r="H34" s="16">
        <f t="shared" si="1"/>
        <v>0</v>
      </c>
      <c r="I34" s="16">
        <f t="shared" si="2"/>
        <v>0</v>
      </c>
      <c r="K34" s="16">
        <f>VLOOKUP($D34,'Growth rate'!$B$3:$S$93,9,FALSE)*VLOOKUP($F34,BY_IND_Demand_Drivers!$B$5:$J$100,7,FALSE)</f>
        <v>826.93820408325098</v>
      </c>
      <c r="L34" s="16">
        <f>VLOOKUP($D34,'Growth rate'!$B$3:$S$93,9,FALSE)*VLOOKUP($F34,BY_IND_Demand_Drivers!$B$5:$J$100,8,FALSE)</f>
        <v>0</v>
      </c>
      <c r="M34" s="16">
        <f>VLOOKUP($D34,'Growth rate'!$B$3:$S$93,9,FALSE)*VLOOKUP($F34,BY_IND_Demand_Drivers!$B$5:$J$100,9,FALSE)</f>
        <v>0</v>
      </c>
      <c r="N34" s="49">
        <f t="shared" si="3"/>
        <v>0.61249999999999993</v>
      </c>
    </row>
    <row r="35" spans="1:14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 t="shared" si="0"/>
        <v>507.88146388543743</v>
      </c>
      <c r="H35" s="16">
        <f t="shared" si="1"/>
        <v>0</v>
      </c>
      <c r="I35" s="16">
        <f t="shared" si="2"/>
        <v>0</v>
      </c>
      <c r="K35" s="16">
        <f>VLOOKUP($D35,'Growth rate'!$B$3:$S$93,9,FALSE)*VLOOKUP($F35,BY_IND_Demand_Drivers!$B$5:$J$100,7,FALSE)</f>
        <v>846.46910647572906</v>
      </c>
      <c r="L35" s="16">
        <f>VLOOKUP($D35,'Growth rate'!$B$3:$S$93,9,FALSE)*VLOOKUP($F35,BY_IND_Demand_Drivers!$B$5:$J$100,8,FALSE)</f>
        <v>0</v>
      </c>
      <c r="M35" s="16">
        <f>VLOOKUP($D35,'Growth rate'!$B$3:$S$93,9,FALSE)*VLOOKUP($F35,BY_IND_Demand_Drivers!$B$5:$J$100,9,FALSE)</f>
        <v>0</v>
      </c>
      <c r="N35" s="49">
        <v>0.6</v>
      </c>
    </row>
    <row r="36" spans="1:14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 t="shared" si="0"/>
        <v>516.00756730760452</v>
      </c>
      <c r="H36" s="16">
        <f t="shared" si="1"/>
        <v>0</v>
      </c>
      <c r="I36" s="16">
        <f t="shared" si="2"/>
        <v>0</v>
      </c>
      <c r="K36" s="16">
        <f>VLOOKUP($D36,'Growth rate'!$B$3:$S$93,9,FALSE)*VLOOKUP($F36,BY_IND_Demand_Drivers!$B$5:$J$100,7,FALSE)</f>
        <v>860.01261217934086</v>
      </c>
      <c r="L36" s="16">
        <f>VLOOKUP($D36,'Growth rate'!$B$3:$S$93,9,FALSE)*VLOOKUP($F36,BY_IND_Demand_Drivers!$B$5:$J$100,8,FALSE)</f>
        <v>0</v>
      </c>
      <c r="M36" s="16">
        <f>VLOOKUP($D36,'Growth rate'!$B$3:$S$93,9,FALSE)*VLOOKUP($F36,BY_IND_Demand_Drivers!$B$5:$J$100,9,FALSE)</f>
        <v>0</v>
      </c>
      <c r="N36" s="49">
        <f>N35</f>
        <v>0.6</v>
      </c>
    </row>
    <row r="37" spans="1:14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 t="shared" si="0"/>
        <v>524.26368838452606</v>
      </c>
      <c r="H37" s="16">
        <f t="shared" si="1"/>
        <v>0</v>
      </c>
      <c r="I37" s="16">
        <f t="shared" si="2"/>
        <v>0</v>
      </c>
      <c r="K37" s="16">
        <f>VLOOKUP($D37,'Growth rate'!$B$3:$S$93,9,FALSE)*VLOOKUP($F37,BY_IND_Demand_Drivers!$B$5:$J$100,7,FALSE)</f>
        <v>873.77281397421018</v>
      </c>
      <c r="L37" s="16">
        <f>VLOOKUP($D37,'Growth rate'!$B$3:$S$93,9,FALSE)*VLOOKUP($F37,BY_IND_Demand_Drivers!$B$5:$J$100,8,FALSE)</f>
        <v>0</v>
      </c>
      <c r="M37" s="16">
        <f>VLOOKUP($D37,'Growth rate'!$B$3:$S$93,9,FALSE)*VLOOKUP($F37,BY_IND_Demand_Drivers!$B$5:$J$100,9,FALSE)</f>
        <v>0</v>
      </c>
      <c r="N37" s="49">
        <f t="shared" ref="N37:N85" si="4">N36</f>
        <v>0.6</v>
      </c>
    </row>
    <row r="38" spans="1:14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 t="shared" si="0"/>
        <v>532.65190739867842</v>
      </c>
      <c r="H38" s="16">
        <f t="shared" si="1"/>
        <v>0</v>
      </c>
      <c r="I38" s="16">
        <f t="shared" si="2"/>
        <v>0</v>
      </c>
      <c r="K38" s="16">
        <f>VLOOKUP($D38,'Growth rate'!$B$3:$S$93,9,FALSE)*VLOOKUP($F38,BY_IND_Demand_Drivers!$B$5:$J$100,7,FALSE)</f>
        <v>887.75317899779748</v>
      </c>
      <c r="L38" s="16">
        <f>VLOOKUP($D38,'Growth rate'!$B$3:$S$93,9,FALSE)*VLOOKUP($F38,BY_IND_Demand_Drivers!$B$5:$J$100,8,FALSE)</f>
        <v>0</v>
      </c>
      <c r="M38" s="16">
        <f>VLOOKUP($D38,'Growth rate'!$B$3:$S$93,9,FALSE)*VLOOKUP($F38,BY_IND_Demand_Drivers!$B$5:$J$100,9,FALSE)</f>
        <v>0</v>
      </c>
      <c r="N38" s="49">
        <f t="shared" si="4"/>
        <v>0.6</v>
      </c>
    </row>
    <row r="39" spans="1:14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 t="shared" si="0"/>
        <v>541.17433791705741</v>
      </c>
      <c r="H39" s="16">
        <f t="shared" si="1"/>
        <v>0</v>
      </c>
      <c r="I39" s="16">
        <f t="shared" si="2"/>
        <v>0</v>
      </c>
      <c r="K39" s="16">
        <f>VLOOKUP($D39,'Growth rate'!$B$3:$S$93,9,FALSE)*VLOOKUP($F39,BY_IND_Demand_Drivers!$B$5:$J$100,7,FALSE)</f>
        <v>901.95722986176247</v>
      </c>
      <c r="L39" s="16">
        <f>VLOOKUP($D39,'Growth rate'!$B$3:$S$93,9,FALSE)*VLOOKUP($F39,BY_IND_Demand_Drivers!$B$5:$J$100,8,FALSE)</f>
        <v>0</v>
      </c>
      <c r="M39" s="16">
        <f>VLOOKUP($D39,'Growth rate'!$B$3:$S$93,9,FALSE)*VLOOKUP($F39,BY_IND_Demand_Drivers!$B$5:$J$100,9,FALSE)</f>
        <v>0</v>
      </c>
      <c r="N39" s="49">
        <f t="shared" si="4"/>
        <v>0.6</v>
      </c>
    </row>
    <row r="40" spans="1:14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 t="shared" si="0"/>
        <v>549.8331273237302</v>
      </c>
      <c r="H40" s="16">
        <f t="shared" si="1"/>
        <v>0</v>
      </c>
      <c r="I40" s="16">
        <f t="shared" si="2"/>
        <v>0</v>
      </c>
      <c r="K40" s="16">
        <f>VLOOKUP($D40,'Growth rate'!$B$3:$S$93,9,FALSE)*VLOOKUP($F40,BY_IND_Demand_Drivers!$B$5:$J$100,7,FALSE)</f>
        <v>916.38854553955036</v>
      </c>
      <c r="L40" s="16">
        <f>VLOOKUP($D40,'Growth rate'!$B$3:$S$93,9,FALSE)*VLOOKUP($F40,BY_IND_Demand_Drivers!$B$5:$J$100,8,FALSE)</f>
        <v>0</v>
      </c>
      <c r="M40" s="16">
        <f>VLOOKUP($D40,'Growth rate'!$B$3:$S$93,9,FALSE)*VLOOKUP($F40,BY_IND_Demand_Drivers!$B$5:$J$100,9,FALSE)</f>
        <v>0</v>
      </c>
      <c r="N40" s="49">
        <f t="shared" si="4"/>
        <v>0.6</v>
      </c>
    </row>
    <row r="41" spans="1:14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 t="shared" si="0"/>
        <v>558.63045736090987</v>
      </c>
      <c r="H41" s="16">
        <f t="shared" si="1"/>
        <v>0</v>
      </c>
      <c r="I41" s="16">
        <f t="shared" si="2"/>
        <v>0</v>
      </c>
      <c r="K41" s="16">
        <f>VLOOKUP($D41,'Growth rate'!$B$3:$S$93,9,FALSE)*VLOOKUP($F41,BY_IND_Demand_Drivers!$B$5:$J$100,7,FALSE)</f>
        <v>931.05076226818312</v>
      </c>
      <c r="L41" s="16">
        <f>VLOOKUP($D41,'Growth rate'!$B$3:$S$93,9,FALSE)*VLOOKUP($F41,BY_IND_Demand_Drivers!$B$5:$J$100,8,FALSE)</f>
        <v>0</v>
      </c>
      <c r="M41" s="16">
        <f>VLOOKUP($D41,'Growth rate'!$B$3:$S$93,9,FALSE)*VLOOKUP($F41,BY_IND_Demand_Drivers!$B$5:$J$100,9,FALSE)</f>
        <v>0</v>
      </c>
      <c r="N41" s="49">
        <f t="shared" si="4"/>
        <v>0.6</v>
      </c>
    </row>
    <row r="42" spans="1:14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 t="shared" si="0"/>
        <v>567.56854467868459</v>
      </c>
      <c r="H42" s="16">
        <f t="shared" si="1"/>
        <v>0</v>
      </c>
      <c r="I42" s="16">
        <f t="shared" si="2"/>
        <v>0</v>
      </c>
      <c r="K42" s="16">
        <f>VLOOKUP($D42,'Growth rate'!$B$3:$S$93,9,FALSE)*VLOOKUP($F42,BY_IND_Demand_Drivers!$B$5:$J$100,7,FALSE)</f>
        <v>945.94757446447431</v>
      </c>
      <c r="L42" s="16">
        <f>VLOOKUP($D42,'Growth rate'!$B$3:$S$93,9,FALSE)*VLOOKUP($F42,BY_IND_Demand_Drivers!$B$5:$J$100,8,FALSE)</f>
        <v>0</v>
      </c>
      <c r="M42" s="16">
        <f>VLOOKUP($D42,'Growth rate'!$B$3:$S$93,9,FALSE)*VLOOKUP($F42,BY_IND_Demand_Drivers!$B$5:$J$100,9,FALSE)</f>
        <v>0</v>
      </c>
      <c r="N42" s="49">
        <f t="shared" si="4"/>
        <v>0.6</v>
      </c>
    </row>
    <row r="43" spans="1:14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 t="shared" si="0"/>
        <v>576.64964139354356</v>
      </c>
      <c r="H43" s="16">
        <f t="shared" si="1"/>
        <v>0</v>
      </c>
      <c r="I43" s="16">
        <f t="shared" si="2"/>
        <v>0</v>
      </c>
      <c r="K43" s="16">
        <f>VLOOKUP($D43,'Growth rate'!$B$3:$S$93,9,FALSE)*VLOOKUP($F43,BY_IND_Demand_Drivers!$B$5:$J$100,7,FALSE)</f>
        <v>961.08273565590594</v>
      </c>
      <c r="L43" s="16">
        <f>VLOOKUP($D43,'Growth rate'!$B$3:$S$93,9,FALSE)*VLOOKUP($F43,BY_IND_Demand_Drivers!$B$5:$J$100,8,FALSE)</f>
        <v>0</v>
      </c>
      <c r="M43" s="16">
        <f>VLOOKUP($D43,'Growth rate'!$B$3:$S$93,9,FALSE)*VLOOKUP($F43,BY_IND_Demand_Drivers!$B$5:$J$100,9,FALSE)</f>
        <v>0</v>
      </c>
      <c r="N43" s="49">
        <f t="shared" si="4"/>
        <v>0.6</v>
      </c>
    </row>
    <row r="44" spans="1:14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 t="shared" si="0"/>
        <v>585.87603565584027</v>
      </c>
      <c r="H44" s="16">
        <f t="shared" si="1"/>
        <v>0</v>
      </c>
      <c r="I44" s="16">
        <f t="shared" si="2"/>
        <v>0</v>
      </c>
      <c r="K44" s="16">
        <f>VLOOKUP($D44,'Growth rate'!$B$3:$S$93,9,FALSE)*VLOOKUP($F44,BY_IND_Demand_Drivers!$B$5:$J$100,7,FALSE)</f>
        <v>976.46005942640045</v>
      </c>
      <c r="L44" s="16">
        <f>VLOOKUP($D44,'Growth rate'!$B$3:$S$93,9,FALSE)*VLOOKUP($F44,BY_IND_Demand_Drivers!$B$5:$J$100,8,FALSE)</f>
        <v>0</v>
      </c>
      <c r="M44" s="16">
        <f>VLOOKUP($D44,'Growth rate'!$B$3:$S$93,9,FALSE)*VLOOKUP($F44,BY_IND_Demand_Drivers!$B$5:$J$100,9,FALSE)</f>
        <v>0</v>
      </c>
      <c r="N44" s="49">
        <f t="shared" si="4"/>
        <v>0.6</v>
      </c>
    </row>
    <row r="45" spans="1:14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 t="shared" si="0"/>
        <v>595.25005222633365</v>
      </c>
      <c r="H45" s="16">
        <f t="shared" si="1"/>
        <v>0</v>
      </c>
      <c r="I45" s="16">
        <f t="shared" si="2"/>
        <v>0</v>
      </c>
      <c r="K45" s="16">
        <f>VLOOKUP($D45,'Growth rate'!$B$3:$S$93,9,FALSE)*VLOOKUP($F45,BY_IND_Demand_Drivers!$B$5:$J$100,7,FALSE)</f>
        <v>992.08342037722275</v>
      </c>
      <c r="L45" s="16">
        <f>VLOOKUP($D45,'Growth rate'!$B$3:$S$93,9,FALSE)*VLOOKUP($F45,BY_IND_Demand_Drivers!$B$5:$J$100,8,FALSE)</f>
        <v>0</v>
      </c>
      <c r="M45" s="16">
        <f>VLOOKUP($D45,'Growth rate'!$B$3:$S$93,9,FALSE)*VLOOKUP($F45,BY_IND_Demand_Drivers!$B$5:$J$100,9,FALSE)</f>
        <v>0</v>
      </c>
      <c r="N45" s="49">
        <f t="shared" si="4"/>
        <v>0.6</v>
      </c>
    </row>
    <row r="46" spans="1:14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 t="shared" si="0"/>
        <v>604.77405306195499</v>
      </c>
      <c r="H46" s="16">
        <f t="shared" si="1"/>
        <v>0</v>
      </c>
      <c r="I46" s="16">
        <f t="shared" si="2"/>
        <v>0</v>
      </c>
      <c r="K46" s="16">
        <f>VLOOKUP($D46,'Growth rate'!$B$3:$S$93,9,FALSE)*VLOOKUP($F46,BY_IND_Demand_Drivers!$B$5:$J$100,7,FALSE)</f>
        <v>1007.9567551032583</v>
      </c>
      <c r="L46" s="16">
        <f>VLOOKUP($D46,'Growth rate'!$B$3:$S$93,9,FALSE)*VLOOKUP($F46,BY_IND_Demand_Drivers!$B$5:$J$100,8,FALSE)</f>
        <v>0</v>
      </c>
      <c r="M46" s="16">
        <f>VLOOKUP($D46,'Growth rate'!$B$3:$S$93,9,FALSE)*VLOOKUP($F46,BY_IND_Demand_Drivers!$B$5:$J$100,9,FALSE)</f>
        <v>0</v>
      </c>
      <c r="N46" s="49">
        <f t="shared" si="4"/>
        <v>0.6</v>
      </c>
    </row>
    <row r="47" spans="1:14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 t="shared" si="0"/>
        <v>614.45043791094611</v>
      </c>
      <c r="H47" s="16">
        <f t="shared" si="1"/>
        <v>0</v>
      </c>
      <c r="I47" s="16">
        <f t="shared" si="2"/>
        <v>0</v>
      </c>
      <c r="K47" s="16">
        <f>VLOOKUP($D47,'Growth rate'!$B$3:$S$93,9,FALSE)*VLOOKUP($F47,BY_IND_Demand_Drivers!$B$5:$J$100,7,FALSE)</f>
        <v>1024.0840631849103</v>
      </c>
      <c r="L47" s="16">
        <f>VLOOKUP($D47,'Growth rate'!$B$3:$S$93,9,FALSE)*VLOOKUP($F47,BY_IND_Demand_Drivers!$B$5:$J$100,8,FALSE)</f>
        <v>0</v>
      </c>
      <c r="M47" s="16">
        <f>VLOOKUP($D47,'Growth rate'!$B$3:$S$93,9,FALSE)*VLOOKUP($F47,BY_IND_Demand_Drivers!$B$5:$J$100,9,FALSE)</f>
        <v>0</v>
      </c>
      <c r="N47" s="49">
        <f t="shared" si="4"/>
        <v>0.6</v>
      </c>
    </row>
    <row r="48" spans="1:14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 t="shared" si="0"/>
        <v>624.28164491752148</v>
      </c>
      <c r="H48" s="16">
        <f t="shared" si="1"/>
        <v>0</v>
      </c>
      <c r="I48" s="16">
        <f t="shared" si="2"/>
        <v>0</v>
      </c>
      <c r="K48" s="16">
        <f>VLOOKUP($D48,'Growth rate'!$B$3:$S$93,9,FALSE)*VLOOKUP($F48,BY_IND_Demand_Drivers!$B$5:$J$100,7,FALSE)</f>
        <v>1040.4694081958692</v>
      </c>
      <c r="L48" s="16">
        <f>VLOOKUP($D48,'Growth rate'!$B$3:$S$93,9,FALSE)*VLOOKUP($F48,BY_IND_Demand_Drivers!$B$5:$J$100,8,FALSE)</f>
        <v>0</v>
      </c>
      <c r="M48" s="16">
        <f>VLOOKUP($D48,'Growth rate'!$B$3:$S$93,9,FALSE)*VLOOKUP($F48,BY_IND_Demand_Drivers!$B$5:$J$100,9,FALSE)</f>
        <v>0</v>
      </c>
      <c r="N48" s="49">
        <f t="shared" si="4"/>
        <v>0.6</v>
      </c>
    </row>
    <row r="49" spans="1:14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 t="shared" si="0"/>
        <v>634.27015123620174</v>
      </c>
      <c r="H49" s="16">
        <f t="shared" si="1"/>
        <v>0</v>
      </c>
      <c r="I49" s="16">
        <f t="shared" si="2"/>
        <v>0</v>
      </c>
      <c r="K49" s="16">
        <f>VLOOKUP($D49,'Growth rate'!$B$3:$S$93,9,FALSE)*VLOOKUP($F49,BY_IND_Demand_Drivers!$B$5:$J$100,7,FALSE)</f>
        <v>1057.1169187270029</v>
      </c>
      <c r="L49" s="16">
        <f>VLOOKUP($D49,'Growth rate'!$B$3:$S$93,9,FALSE)*VLOOKUP($F49,BY_IND_Demand_Drivers!$B$5:$J$100,8,FALSE)</f>
        <v>0</v>
      </c>
      <c r="M49" s="16">
        <f>VLOOKUP($D49,'Growth rate'!$B$3:$S$93,9,FALSE)*VLOOKUP($F49,BY_IND_Demand_Drivers!$B$5:$J$100,9,FALSE)</f>
        <v>0</v>
      </c>
      <c r="N49" s="49">
        <f t="shared" si="4"/>
        <v>0.6</v>
      </c>
    </row>
    <row r="50" spans="1:14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 t="shared" si="0"/>
        <v>644.41847365598107</v>
      </c>
      <c r="H50" s="16">
        <f t="shared" si="1"/>
        <v>0</v>
      </c>
      <c r="I50" s="16">
        <f t="shared" si="2"/>
        <v>0</v>
      </c>
      <c r="K50" s="16">
        <f>VLOOKUP($D50,'Growth rate'!$B$3:$S$93,9,FALSE)*VLOOKUP($F50,BY_IND_Demand_Drivers!$B$5:$J$100,7,FALSE)</f>
        <v>1074.0307894266352</v>
      </c>
      <c r="L50" s="16">
        <f>VLOOKUP($D50,'Growth rate'!$B$3:$S$93,9,FALSE)*VLOOKUP($F50,BY_IND_Demand_Drivers!$B$5:$J$100,8,FALSE)</f>
        <v>0</v>
      </c>
      <c r="M50" s="16">
        <f>VLOOKUP($D50,'Growth rate'!$B$3:$S$93,9,FALSE)*VLOOKUP($F50,BY_IND_Demand_Drivers!$B$5:$J$100,9,FALSE)</f>
        <v>0</v>
      </c>
      <c r="N50" s="49">
        <f t="shared" si="4"/>
        <v>0.6</v>
      </c>
    </row>
    <row r="51" spans="1:14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 t="shared" si="0"/>
        <v>654.72916923447679</v>
      </c>
      <c r="H51" s="16">
        <f t="shared" si="1"/>
        <v>0</v>
      </c>
      <c r="I51" s="16">
        <f t="shared" si="2"/>
        <v>0</v>
      </c>
      <c r="K51" s="16">
        <f>VLOOKUP($D51,'Growth rate'!$B$3:$S$93,9,FALSE)*VLOOKUP($F51,BY_IND_Demand_Drivers!$B$5:$J$100,7,FALSE)</f>
        <v>1091.2152820574613</v>
      </c>
      <c r="L51" s="16">
        <f>VLOOKUP($D51,'Growth rate'!$B$3:$S$93,9,FALSE)*VLOOKUP($F51,BY_IND_Demand_Drivers!$B$5:$J$100,8,FALSE)</f>
        <v>0</v>
      </c>
      <c r="M51" s="16">
        <f>VLOOKUP($D51,'Growth rate'!$B$3:$S$93,9,FALSE)*VLOOKUP($F51,BY_IND_Demand_Drivers!$B$5:$J$100,9,FALSE)</f>
        <v>0</v>
      </c>
      <c r="N51" s="49">
        <f t="shared" si="4"/>
        <v>0.6</v>
      </c>
    </row>
    <row r="52" spans="1:14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 t="shared" si="0"/>
        <v>665.20483594222844</v>
      </c>
      <c r="H52" s="16">
        <f t="shared" si="1"/>
        <v>0</v>
      </c>
      <c r="I52" s="16">
        <f t="shared" si="2"/>
        <v>0</v>
      </c>
      <c r="K52" s="16">
        <f>VLOOKUP($D52,'Growth rate'!$B$3:$S$93,9,FALSE)*VLOOKUP($F52,BY_IND_Demand_Drivers!$B$5:$J$100,7,FALSE)</f>
        <v>1108.6747265703807</v>
      </c>
      <c r="L52" s="16">
        <f>VLOOKUP($D52,'Growth rate'!$B$3:$S$93,9,FALSE)*VLOOKUP($F52,BY_IND_Demand_Drivers!$B$5:$J$100,8,FALSE)</f>
        <v>0</v>
      </c>
      <c r="M52" s="16">
        <f>VLOOKUP($D52,'Growth rate'!$B$3:$S$93,9,FALSE)*VLOOKUP($F52,BY_IND_Demand_Drivers!$B$5:$J$100,9,FALSE)</f>
        <v>0</v>
      </c>
      <c r="N52" s="49">
        <f t="shared" si="4"/>
        <v>0.6</v>
      </c>
    </row>
    <row r="53" spans="1:14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 t="shared" si="0"/>
        <v>675.84811331730418</v>
      </c>
      <c r="H53" s="16">
        <f t="shared" si="1"/>
        <v>0</v>
      </c>
      <c r="I53" s="16">
        <f t="shared" si="2"/>
        <v>0</v>
      </c>
      <c r="K53" s="16">
        <f>VLOOKUP($D53,'Growth rate'!$B$3:$S$93,9,FALSE)*VLOOKUP($F53,BY_IND_Demand_Drivers!$B$5:$J$100,7,FALSE)</f>
        <v>1126.4135221955071</v>
      </c>
      <c r="L53" s="16">
        <f>VLOOKUP($D53,'Growth rate'!$B$3:$S$93,9,FALSE)*VLOOKUP($F53,BY_IND_Demand_Drivers!$B$5:$J$100,8,FALSE)</f>
        <v>0</v>
      </c>
      <c r="M53" s="16">
        <f>VLOOKUP($D53,'Growth rate'!$B$3:$S$93,9,FALSE)*VLOOKUP($F53,BY_IND_Demand_Drivers!$B$5:$J$100,9,FALSE)</f>
        <v>0</v>
      </c>
      <c r="N53" s="49">
        <f t="shared" si="4"/>
        <v>0.6</v>
      </c>
    </row>
    <row r="54" spans="1:14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 t="shared" si="0"/>
        <v>686.66168313038099</v>
      </c>
      <c r="H54" s="16">
        <f t="shared" si="1"/>
        <v>0</v>
      </c>
      <c r="I54" s="16">
        <f t="shared" si="2"/>
        <v>0</v>
      </c>
      <c r="K54" s="16">
        <f>VLOOKUP($D54,'Growth rate'!$B$3:$S$93,9,FALSE)*VLOOKUP($F54,BY_IND_Demand_Drivers!$B$5:$J$100,7,FALSE)</f>
        <v>1144.436138550635</v>
      </c>
      <c r="L54" s="16">
        <f>VLOOKUP($D54,'Growth rate'!$B$3:$S$93,9,FALSE)*VLOOKUP($F54,BY_IND_Demand_Drivers!$B$5:$J$100,8,FALSE)</f>
        <v>0</v>
      </c>
      <c r="M54" s="16">
        <f>VLOOKUP($D54,'Growth rate'!$B$3:$S$93,9,FALSE)*VLOOKUP($F54,BY_IND_Demand_Drivers!$B$5:$J$100,9,FALSE)</f>
        <v>0</v>
      </c>
      <c r="N54" s="49">
        <f t="shared" si="4"/>
        <v>0.6</v>
      </c>
    </row>
    <row r="55" spans="1:14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 t="shared" si="0"/>
        <v>697.6482700604671</v>
      </c>
      <c r="H55" s="16">
        <f t="shared" si="1"/>
        <v>0</v>
      </c>
      <c r="I55" s="16">
        <f t="shared" si="2"/>
        <v>0</v>
      </c>
      <c r="K55" s="16">
        <f>VLOOKUP($D55,'Growth rate'!$B$3:$S$93,9,FALSE)*VLOOKUP($F55,BY_IND_Demand_Drivers!$B$5:$J$100,7,FALSE)</f>
        <v>1162.7471167674453</v>
      </c>
      <c r="L55" s="16">
        <f>VLOOKUP($D55,'Growth rate'!$B$3:$S$93,9,FALSE)*VLOOKUP($F55,BY_IND_Demand_Drivers!$B$5:$J$100,8,FALSE)</f>
        <v>0</v>
      </c>
      <c r="M55" s="16">
        <f>VLOOKUP($D55,'Growth rate'!$B$3:$S$93,9,FALSE)*VLOOKUP($F55,BY_IND_Demand_Drivers!$B$5:$J$100,9,FALSE)</f>
        <v>0</v>
      </c>
      <c r="N55" s="49">
        <f t="shared" si="4"/>
        <v>0.6</v>
      </c>
    </row>
    <row r="56" spans="1:14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 t="shared" si="0"/>
        <v>708.81064238143449</v>
      </c>
      <c r="H56" s="16">
        <f t="shared" si="1"/>
        <v>0</v>
      </c>
      <c r="I56" s="16">
        <f t="shared" si="2"/>
        <v>0</v>
      </c>
      <c r="K56" s="16">
        <f>VLOOKUP($D56,'Growth rate'!$B$3:$S$93,9,FALSE)*VLOOKUP($F56,BY_IND_Demand_Drivers!$B$5:$J$100,7,FALSE)</f>
        <v>1181.3510706357242</v>
      </c>
      <c r="L56" s="16">
        <f>VLOOKUP($D56,'Growth rate'!$B$3:$S$93,9,FALSE)*VLOOKUP($F56,BY_IND_Demand_Drivers!$B$5:$J$100,8,FALSE)</f>
        <v>0</v>
      </c>
      <c r="M56" s="16">
        <f>VLOOKUP($D56,'Growth rate'!$B$3:$S$93,9,FALSE)*VLOOKUP($F56,BY_IND_Demand_Drivers!$B$5:$J$100,9,FALSE)</f>
        <v>0</v>
      </c>
      <c r="N56" s="49">
        <f t="shared" si="4"/>
        <v>0.6</v>
      </c>
    </row>
    <row r="57" spans="1:14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 t="shared" si="0"/>
        <v>720.15161265953736</v>
      </c>
      <c r="H57" s="16">
        <f t="shared" si="1"/>
        <v>0</v>
      </c>
      <c r="I57" s="16">
        <f t="shared" si="2"/>
        <v>0</v>
      </c>
      <c r="K57" s="16">
        <f>VLOOKUP($D57,'Growth rate'!$B$3:$S$93,9,FALSE)*VLOOKUP($F57,BY_IND_Demand_Drivers!$B$5:$J$100,7,FALSE)</f>
        <v>1200.2526877658956</v>
      </c>
      <c r="L57" s="16">
        <f>VLOOKUP($D57,'Growth rate'!$B$3:$S$93,9,FALSE)*VLOOKUP($F57,BY_IND_Demand_Drivers!$B$5:$J$100,8,FALSE)</f>
        <v>0</v>
      </c>
      <c r="M57" s="16">
        <f>VLOOKUP($D57,'Growth rate'!$B$3:$S$93,9,FALSE)*VLOOKUP($F57,BY_IND_Demand_Drivers!$B$5:$J$100,9,FALSE)</f>
        <v>0</v>
      </c>
      <c r="N57" s="49">
        <f t="shared" si="4"/>
        <v>0.6</v>
      </c>
    </row>
    <row r="58" spans="1:14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 t="shared" si="0"/>
        <v>731.67403846209015</v>
      </c>
      <c r="H58" s="16">
        <f t="shared" si="1"/>
        <v>0</v>
      </c>
      <c r="I58" s="16">
        <f t="shared" si="2"/>
        <v>0</v>
      </c>
      <c r="K58" s="16">
        <f>VLOOKUP($D58,'Growth rate'!$B$3:$S$93,9,FALSE)*VLOOKUP($F58,BY_IND_Demand_Drivers!$B$5:$J$100,7,FALSE)</f>
        <v>1219.4567307701502</v>
      </c>
      <c r="L58" s="16">
        <f>VLOOKUP($D58,'Growth rate'!$B$3:$S$93,9,FALSE)*VLOOKUP($F58,BY_IND_Demand_Drivers!$B$5:$J$100,8,FALSE)</f>
        <v>0</v>
      </c>
      <c r="M58" s="16">
        <f>VLOOKUP($D58,'Growth rate'!$B$3:$S$93,9,FALSE)*VLOOKUP($F58,BY_IND_Demand_Drivers!$B$5:$J$100,9,FALSE)</f>
        <v>0</v>
      </c>
      <c r="N58" s="49">
        <f t="shared" si="4"/>
        <v>0.6</v>
      </c>
    </row>
    <row r="59" spans="1:14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 t="shared" si="0"/>
        <v>743.38082307748334</v>
      </c>
      <c r="H59" s="16">
        <f t="shared" si="1"/>
        <v>0</v>
      </c>
      <c r="I59" s="16">
        <f t="shared" si="2"/>
        <v>0</v>
      </c>
      <c r="K59" s="16">
        <f>VLOOKUP($D59,'Growth rate'!$B$3:$S$93,9,FALSE)*VLOOKUP($F59,BY_IND_Demand_Drivers!$B$5:$J$100,7,FALSE)</f>
        <v>1238.9680384624724</v>
      </c>
      <c r="L59" s="16">
        <f>VLOOKUP($D59,'Growth rate'!$B$3:$S$93,9,FALSE)*VLOOKUP($F59,BY_IND_Demand_Drivers!$B$5:$J$100,8,FALSE)</f>
        <v>0</v>
      </c>
      <c r="M59" s="16">
        <f>VLOOKUP($D59,'Growth rate'!$B$3:$S$93,9,FALSE)*VLOOKUP($F59,BY_IND_Demand_Drivers!$B$5:$J$100,9,FALSE)</f>
        <v>0</v>
      </c>
      <c r="N59" s="49">
        <f t="shared" si="4"/>
        <v>0.6</v>
      </c>
    </row>
    <row r="60" spans="1:14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 t="shared" si="0"/>
        <v>755.27491624672302</v>
      </c>
      <c r="H60" s="16">
        <f t="shared" si="1"/>
        <v>0</v>
      </c>
      <c r="I60" s="16">
        <f t="shared" si="2"/>
        <v>0</v>
      </c>
      <c r="K60" s="16">
        <f>VLOOKUP($D60,'Growth rate'!$B$3:$S$93,9,FALSE)*VLOOKUP($F60,BY_IND_Demand_Drivers!$B$5:$J$100,7,FALSE)</f>
        <v>1258.7915270778717</v>
      </c>
      <c r="L60" s="16">
        <f>VLOOKUP($D60,'Growth rate'!$B$3:$S$93,9,FALSE)*VLOOKUP($F60,BY_IND_Demand_Drivers!$B$5:$J$100,8,FALSE)</f>
        <v>0</v>
      </c>
      <c r="M60" s="16">
        <f>VLOOKUP($D60,'Growth rate'!$B$3:$S$93,9,FALSE)*VLOOKUP($F60,BY_IND_Demand_Drivers!$B$5:$J$100,9,FALSE)</f>
        <v>0</v>
      </c>
      <c r="N60" s="49">
        <f t="shared" si="4"/>
        <v>0.6</v>
      </c>
    </row>
    <row r="61" spans="1:14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 t="shared" si="0"/>
        <v>767.35931490667076</v>
      </c>
      <c r="H61" s="16">
        <f t="shared" si="1"/>
        <v>0</v>
      </c>
      <c r="I61" s="16">
        <f t="shared" si="2"/>
        <v>0</v>
      </c>
      <c r="K61" s="16">
        <f>VLOOKUP($D61,'Growth rate'!$B$3:$S$93,9,FALSE)*VLOOKUP($F61,BY_IND_Demand_Drivers!$B$5:$J$100,7,FALSE)</f>
        <v>1278.9321915111179</v>
      </c>
      <c r="L61" s="16">
        <f>VLOOKUP($D61,'Growth rate'!$B$3:$S$93,9,FALSE)*VLOOKUP($F61,BY_IND_Demand_Drivers!$B$5:$J$100,8,FALSE)</f>
        <v>0</v>
      </c>
      <c r="M61" s="16">
        <f>VLOOKUP($D61,'Growth rate'!$B$3:$S$93,9,FALSE)*VLOOKUP($F61,BY_IND_Demand_Drivers!$B$5:$J$100,9,FALSE)</f>
        <v>0</v>
      </c>
      <c r="N61" s="49">
        <f t="shared" si="4"/>
        <v>0.6</v>
      </c>
    </row>
    <row r="62" spans="1:14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 t="shared" si="0"/>
        <v>779.63706394517737</v>
      </c>
      <c r="H62" s="16">
        <f t="shared" si="1"/>
        <v>0</v>
      </c>
      <c r="I62" s="16">
        <f t="shared" si="2"/>
        <v>0</v>
      </c>
      <c r="K62" s="16">
        <f>VLOOKUP($D62,'Growth rate'!$B$3:$S$93,9,FALSE)*VLOOKUP($F62,BY_IND_Demand_Drivers!$B$5:$J$100,7,FALSE)</f>
        <v>1299.3951065752956</v>
      </c>
      <c r="L62" s="16">
        <f>VLOOKUP($D62,'Growth rate'!$B$3:$S$93,9,FALSE)*VLOOKUP($F62,BY_IND_Demand_Drivers!$B$5:$J$100,8,FALSE)</f>
        <v>0</v>
      </c>
      <c r="M62" s="16">
        <f>VLOOKUP($D62,'Growth rate'!$B$3:$S$93,9,FALSE)*VLOOKUP($F62,BY_IND_Demand_Drivers!$B$5:$J$100,9,FALSE)</f>
        <v>0</v>
      </c>
      <c r="N62" s="49">
        <f t="shared" si="4"/>
        <v>0.6</v>
      </c>
    </row>
    <row r="63" spans="1:14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 t="shared" si="0"/>
        <v>792.11125696830027</v>
      </c>
      <c r="H63" s="16">
        <f t="shared" si="1"/>
        <v>0</v>
      </c>
      <c r="I63" s="16">
        <f t="shared" si="2"/>
        <v>0</v>
      </c>
      <c r="K63" s="16">
        <f>VLOOKUP($D63,'Growth rate'!$B$3:$S$93,9,FALSE)*VLOOKUP($F63,BY_IND_Demand_Drivers!$B$5:$J$100,7,FALSE)</f>
        <v>1320.1854282805004</v>
      </c>
      <c r="L63" s="16">
        <f>VLOOKUP($D63,'Growth rate'!$B$3:$S$93,9,FALSE)*VLOOKUP($F63,BY_IND_Demand_Drivers!$B$5:$J$100,8,FALSE)</f>
        <v>0</v>
      </c>
      <c r="M63" s="16">
        <f>VLOOKUP($D63,'Growth rate'!$B$3:$S$93,9,FALSE)*VLOOKUP($F63,BY_IND_Demand_Drivers!$B$5:$J$100,9,FALSE)</f>
        <v>0</v>
      </c>
      <c r="N63" s="49">
        <f t="shared" si="4"/>
        <v>0.6</v>
      </c>
    </row>
    <row r="64" spans="1:14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 t="shared" si="0"/>
        <v>804.78503707979314</v>
      </c>
      <c r="H64" s="16">
        <f t="shared" si="1"/>
        <v>0</v>
      </c>
      <c r="I64" s="16">
        <f t="shared" si="2"/>
        <v>0</v>
      </c>
      <c r="K64" s="16">
        <f>VLOOKUP($D64,'Growth rate'!$B$3:$S$93,9,FALSE)*VLOOKUP($F64,BY_IND_Demand_Drivers!$B$5:$J$100,7,FALSE)</f>
        <v>1341.3083951329886</v>
      </c>
      <c r="L64" s="16">
        <f>VLOOKUP($D64,'Growth rate'!$B$3:$S$93,9,FALSE)*VLOOKUP($F64,BY_IND_Demand_Drivers!$B$5:$J$100,8,FALSE)</f>
        <v>0</v>
      </c>
      <c r="M64" s="16">
        <f>VLOOKUP($D64,'Growth rate'!$B$3:$S$93,9,FALSE)*VLOOKUP($F64,BY_IND_Demand_Drivers!$B$5:$J$100,9,FALSE)</f>
        <v>0</v>
      </c>
      <c r="N64" s="49">
        <f t="shared" si="4"/>
        <v>0.6</v>
      </c>
    </row>
    <row r="65" spans="1:14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 t="shared" si="0"/>
        <v>817.66159767306976</v>
      </c>
      <c r="H65" s="16">
        <f t="shared" si="1"/>
        <v>0</v>
      </c>
      <c r="I65" s="16">
        <f t="shared" si="2"/>
        <v>0</v>
      </c>
      <c r="K65" s="16">
        <f>VLOOKUP($D65,'Growth rate'!$B$3:$S$93,9,FALSE)*VLOOKUP($F65,BY_IND_Demand_Drivers!$B$5:$J$100,7,FALSE)</f>
        <v>1362.7693294551163</v>
      </c>
      <c r="L65" s="16">
        <f>VLOOKUP($D65,'Growth rate'!$B$3:$S$93,9,FALSE)*VLOOKUP($F65,BY_IND_Demand_Drivers!$B$5:$J$100,8,FALSE)</f>
        <v>0</v>
      </c>
      <c r="M65" s="16">
        <f>VLOOKUP($D65,'Growth rate'!$B$3:$S$93,9,FALSE)*VLOOKUP($F65,BY_IND_Demand_Drivers!$B$5:$J$100,9,FALSE)</f>
        <v>0</v>
      </c>
      <c r="N65" s="49">
        <f t="shared" si="4"/>
        <v>0.6</v>
      </c>
    </row>
    <row r="66" spans="1:14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 t="shared" si="0"/>
        <v>830.74418323583893</v>
      </c>
      <c r="H66" s="16">
        <f t="shared" si="1"/>
        <v>0</v>
      </c>
      <c r="I66" s="16">
        <f t="shared" si="2"/>
        <v>0</v>
      </c>
      <c r="K66" s="16">
        <f>VLOOKUP($D66,'Growth rate'!$B$3:$S$93,9,FALSE)*VLOOKUP($F66,BY_IND_Demand_Drivers!$B$5:$J$100,7,FALSE)</f>
        <v>1384.5736387263983</v>
      </c>
      <c r="L66" s="16">
        <f>VLOOKUP($D66,'Growth rate'!$B$3:$S$93,9,FALSE)*VLOOKUP($F66,BY_IND_Demand_Drivers!$B$5:$J$100,8,FALSE)</f>
        <v>0</v>
      </c>
      <c r="M66" s="16">
        <f>VLOOKUP($D66,'Growth rate'!$B$3:$S$93,9,FALSE)*VLOOKUP($F66,BY_IND_Demand_Drivers!$B$5:$J$100,9,FALSE)</f>
        <v>0</v>
      </c>
      <c r="N66" s="49">
        <f t="shared" si="4"/>
        <v>0.6</v>
      </c>
    </row>
    <row r="67" spans="1:14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 t="shared" si="0"/>
        <v>844.03609016761254</v>
      </c>
      <c r="H67" s="16">
        <f t="shared" si="1"/>
        <v>0</v>
      </c>
      <c r="I67" s="16">
        <f t="shared" si="2"/>
        <v>0</v>
      </c>
      <c r="K67" s="16">
        <f>VLOOKUP($D67,'Growth rate'!$B$3:$S$93,9,FALSE)*VLOOKUP($F67,BY_IND_Demand_Drivers!$B$5:$J$100,7,FALSE)</f>
        <v>1406.726816946021</v>
      </c>
      <c r="L67" s="16">
        <f>VLOOKUP($D67,'Growth rate'!$B$3:$S$93,9,FALSE)*VLOOKUP($F67,BY_IND_Demand_Drivers!$B$5:$J$100,8,FALSE)</f>
        <v>0</v>
      </c>
      <c r="M67" s="16">
        <f>VLOOKUP($D67,'Growth rate'!$B$3:$S$93,9,FALSE)*VLOOKUP($F67,BY_IND_Demand_Drivers!$B$5:$J$100,9,FALSE)</f>
        <v>0</v>
      </c>
      <c r="N67" s="49">
        <f t="shared" si="4"/>
        <v>0.6</v>
      </c>
    </row>
    <row r="68" spans="1:14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 t="shared" si="0"/>
        <v>857.54066761029424</v>
      </c>
      <c r="H68" s="16">
        <f t="shared" si="1"/>
        <v>0</v>
      </c>
      <c r="I68" s="16">
        <f t="shared" si="2"/>
        <v>0</v>
      </c>
      <c r="K68" s="16">
        <f>VLOOKUP($D68,'Growth rate'!$B$3:$S$93,9,FALSE)*VLOOKUP($F68,BY_IND_Demand_Drivers!$B$5:$J$100,7,FALSE)</f>
        <v>1429.2344460171571</v>
      </c>
      <c r="L68" s="16">
        <f>VLOOKUP($D68,'Growth rate'!$B$3:$S$93,9,FALSE)*VLOOKUP($F68,BY_IND_Demand_Drivers!$B$5:$J$100,8,FALSE)</f>
        <v>0</v>
      </c>
      <c r="M68" s="16">
        <f>VLOOKUP($D68,'Growth rate'!$B$3:$S$93,9,FALSE)*VLOOKUP($F68,BY_IND_Demand_Drivers!$B$5:$J$100,9,FALSE)</f>
        <v>0</v>
      </c>
      <c r="N68" s="49">
        <f t="shared" si="4"/>
        <v>0.6</v>
      </c>
    </row>
    <row r="69" spans="1:14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 t="shared" ref="G69:G132" si="5">K69*$N69</f>
        <v>871.26131829205895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rate'!$B$3:$S$93,9,FALSE)*VLOOKUP($F69,BY_IND_Demand_Drivers!$B$5:$J$100,7,FALSE)</f>
        <v>1452.1021971534317</v>
      </c>
      <c r="L69" s="16">
        <f>VLOOKUP($D69,'Growth rate'!$B$3:$S$93,9,FALSE)*VLOOKUP($F69,BY_IND_Demand_Drivers!$B$5:$J$100,8,FALSE)</f>
        <v>0</v>
      </c>
      <c r="M69" s="16">
        <f>VLOOKUP($D69,'Growth rate'!$B$3:$S$93,9,FALSE)*VLOOKUP($F69,BY_IND_Demand_Drivers!$B$5:$J$100,9,FALSE)</f>
        <v>0</v>
      </c>
      <c r="N69" s="49">
        <f t="shared" si="4"/>
        <v>0.6</v>
      </c>
    </row>
    <row r="70" spans="1:14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 t="shared" si="5"/>
        <v>885.20149938473196</v>
      </c>
      <c r="H70" s="16">
        <f t="shared" si="6"/>
        <v>0</v>
      </c>
      <c r="I70" s="16">
        <f t="shared" si="7"/>
        <v>0</v>
      </c>
      <c r="K70" s="16">
        <f>VLOOKUP($D70,'Growth rate'!$B$3:$S$93,9,FALSE)*VLOOKUP($F70,BY_IND_Demand_Drivers!$B$5:$J$100,7,FALSE)</f>
        <v>1475.3358323078867</v>
      </c>
      <c r="L70" s="16">
        <f>VLOOKUP($D70,'Growth rate'!$B$3:$S$93,9,FALSE)*VLOOKUP($F70,BY_IND_Demand_Drivers!$B$5:$J$100,8,FALSE)</f>
        <v>0</v>
      </c>
      <c r="M70" s="16">
        <f>VLOOKUP($D70,'Growth rate'!$B$3:$S$93,9,FALSE)*VLOOKUP($F70,BY_IND_Demand_Drivers!$B$5:$J$100,9,FALSE)</f>
        <v>0</v>
      </c>
      <c r="N70" s="49">
        <f t="shared" si="4"/>
        <v>0.6</v>
      </c>
    </row>
    <row r="71" spans="1:14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 t="shared" si="5"/>
        <v>899.36472337488772</v>
      </c>
      <c r="H71" s="16">
        <f t="shared" si="6"/>
        <v>0</v>
      </c>
      <c r="I71" s="16">
        <f t="shared" si="7"/>
        <v>0</v>
      </c>
      <c r="K71" s="16">
        <f>VLOOKUP($D71,'Growth rate'!$B$3:$S$93,9,FALSE)*VLOOKUP($F71,BY_IND_Demand_Drivers!$B$5:$J$100,7,FALSE)</f>
        <v>1498.9412056248129</v>
      </c>
      <c r="L71" s="16">
        <f>VLOOKUP($D71,'Growth rate'!$B$3:$S$93,9,FALSE)*VLOOKUP($F71,BY_IND_Demand_Drivers!$B$5:$J$100,8,FALSE)</f>
        <v>0</v>
      </c>
      <c r="M71" s="16">
        <f>VLOOKUP($D71,'Growth rate'!$B$3:$S$93,9,FALSE)*VLOOKUP($F71,BY_IND_Demand_Drivers!$B$5:$J$100,9,FALSE)</f>
        <v>0</v>
      </c>
      <c r="N71" s="49">
        <f t="shared" si="4"/>
        <v>0.6</v>
      </c>
    </row>
    <row r="72" spans="1:14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 t="shared" si="5"/>
        <v>913.75455894888603</v>
      </c>
      <c r="H72" s="16">
        <f t="shared" si="6"/>
        <v>0</v>
      </c>
      <c r="I72" s="16">
        <f t="shared" si="7"/>
        <v>0</v>
      </c>
      <c r="K72" s="16">
        <f>VLOOKUP($D72,'Growth rate'!$B$3:$S$93,9,FALSE)*VLOOKUP($F72,BY_IND_Demand_Drivers!$B$5:$J$100,7,FALSE)</f>
        <v>1522.92426491481</v>
      </c>
      <c r="L72" s="16">
        <f>VLOOKUP($D72,'Growth rate'!$B$3:$S$93,9,FALSE)*VLOOKUP($F72,BY_IND_Demand_Drivers!$B$5:$J$100,8,FALSE)</f>
        <v>0</v>
      </c>
      <c r="M72" s="16">
        <f>VLOOKUP($D72,'Growth rate'!$B$3:$S$93,9,FALSE)*VLOOKUP($F72,BY_IND_Demand_Drivers!$B$5:$J$100,9,FALSE)</f>
        <v>0</v>
      </c>
      <c r="N72" s="49">
        <f t="shared" si="4"/>
        <v>0.6</v>
      </c>
    </row>
    <row r="73" spans="1:14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 t="shared" si="5"/>
        <v>928.37463189206835</v>
      </c>
      <c r="H73" s="16">
        <f t="shared" si="6"/>
        <v>0</v>
      </c>
      <c r="I73" s="16">
        <f t="shared" si="7"/>
        <v>0</v>
      </c>
      <c r="K73" s="16">
        <f>VLOOKUP($D73,'Growth rate'!$B$3:$S$93,9,FALSE)*VLOOKUP($F73,BY_IND_Demand_Drivers!$B$5:$J$100,7,FALSE)</f>
        <v>1547.2910531534474</v>
      </c>
      <c r="L73" s="16">
        <f>VLOOKUP($D73,'Growth rate'!$B$3:$S$93,9,FALSE)*VLOOKUP($F73,BY_IND_Demand_Drivers!$B$5:$J$100,8,FALSE)</f>
        <v>0</v>
      </c>
      <c r="M73" s="16">
        <f>VLOOKUP($D73,'Growth rate'!$B$3:$S$93,9,FALSE)*VLOOKUP($F73,BY_IND_Demand_Drivers!$B$5:$J$100,9,FALSE)</f>
        <v>0</v>
      </c>
      <c r="N73" s="49">
        <f t="shared" si="4"/>
        <v>0.6</v>
      </c>
    </row>
    <row r="74" spans="1:14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 t="shared" si="5"/>
        <v>943.22862600234112</v>
      </c>
      <c r="H74" s="16">
        <f t="shared" si="6"/>
        <v>0</v>
      </c>
      <c r="I74" s="16">
        <f t="shared" si="7"/>
        <v>0</v>
      </c>
      <c r="K74" s="16">
        <f>VLOOKUP($D74,'Growth rate'!$B$3:$S$93,9,FALSE)*VLOOKUP($F74,BY_IND_Demand_Drivers!$B$5:$J$100,7,FALSE)</f>
        <v>1572.047710003902</v>
      </c>
      <c r="L74" s="16">
        <f>VLOOKUP($D74,'Growth rate'!$B$3:$S$93,9,FALSE)*VLOOKUP($F74,BY_IND_Demand_Drivers!$B$5:$J$100,8,FALSE)</f>
        <v>0</v>
      </c>
      <c r="M74" s="16">
        <f>VLOOKUP($D74,'Growth rate'!$B$3:$S$93,9,FALSE)*VLOOKUP($F74,BY_IND_Demand_Drivers!$B$5:$J$100,9,FALSE)</f>
        <v>0</v>
      </c>
      <c r="N74" s="49">
        <f t="shared" si="4"/>
        <v>0.6</v>
      </c>
    </row>
    <row r="75" spans="1:14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 t="shared" si="5"/>
        <v>958.32028401837886</v>
      </c>
      <c r="H75" s="16">
        <f t="shared" si="6"/>
        <v>0</v>
      </c>
      <c r="I75" s="16">
        <f t="shared" si="7"/>
        <v>0</v>
      </c>
      <c r="K75" s="16">
        <f>VLOOKUP($D75,'Growth rate'!$B$3:$S$93,9,FALSE)*VLOOKUP($F75,BY_IND_Demand_Drivers!$B$5:$J$100,7,FALSE)</f>
        <v>1597.2004733639649</v>
      </c>
      <c r="L75" s="16">
        <f>VLOOKUP($D75,'Growth rate'!$B$3:$S$93,9,FALSE)*VLOOKUP($F75,BY_IND_Demand_Drivers!$B$5:$J$100,8,FALSE)</f>
        <v>0</v>
      </c>
      <c r="M75" s="16">
        <f>VLOOKUP($D75,'Growth rate'!$B$3:$S$93,9,FALSE)*VLOOKUP($F75,BY_IND_Demand_Drivers!$B$5:$J$100,9,FALSE)</f>
        <v>0</v>
      </c>
      <c r="N75" s="49">
        <f t="shared" si="4"/>
        <v>0.6</v>
      </c>
    </row>
    <row r="76" spans="1:14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 t="shared" si="5"/>
        <v>973.65340856267289</v>
      </c>
      <c r="H76" s="16">
        <f t="shared" si="6"/>
        <v>0</v>
      </c>
      <c r="I76" s="16">
        <f t="shared" si="7"/>
        <v>0</v>
      </c>
      <c r="K76" s="16">
        <f>VLOOKUP($D76,'Growth rate'!$B$3:$S$93,9,FALSE)*VLOOKUP($F76,BY_IND_Demand_Drivers!$B$5:$J$100,7,FALSE)</f>
        <v>1622.7556809377882</v>
      </c>
      <c r="L76" s="16">
        <f>VLOOKUP($D76,'Growth rate'!$B$3:$S$93,9,FALSE)*VLOOKUP($F76,BY_IND_Demand_Drivers!$B$5:$J$100,8,FALSE)</f>
        <v>0</v>
      </c>
      <c r="M76" s="16">
        <f>VLOOKUP($D76,'Growth rate'!$B$3:$S$93,9,FALSE)*VLOOKUP($F76,BY_IND_Demand_Drivers!$B$5:$J$100,9,FALSE)</f>
        <v>0</v>
      </c>
      <c r="N76" s="49">
        <f t="shared" si="4"/>
        <v>0.6</v>
      </c>
    </row>
    <row r="77" spans="1:14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 t="shared" si="5"/>
        <v>989.23186309967571</v>
      </c>
      <c r="H77" s="16">
        <f t="shared" si="6"/>
        <v>0</v>
      </c>
      <c r="I77" s="16">
        <f t="shared" si="7"/>
        <v>0</v>
      </c>
      <c r="K77" s="16">
        <f>VLOOKUP($D77,'Growth rate'!$B$3:$S$93,9,FALSE)*VLOOKUP($F77,BY_IND_Demand_Drivers!$B$5:$J$100,7,FALSE)</f>
        <v>1648.719771832793</v>
      </c>
      <c r="L77" s="16">
        <f>VLOOKUP($D77,'Growth rate'!$B$3:$S$93,9,FALSE)*VLOOKUP($F77,BY_IND_Demand_Drivers!$B$5:$J$100,8,FALSE)</f>
        <v>0</v>
      </c>
      <c r="M77" s="16">
        <f>VLOOKUP($D77,'Growth rate'!$B$3:$S$93,9,FALSE)*VLOOKUP($F77,BY_IND_Demand_Drivers!$B$5:$J$100,9,FALSE)</f>
        <v>0</v>
      </c>
      <c r="N77" s="49">
        <f t="shared" si="4"/>
        <v>0.6</v>
      </c>
    </row>
    <row r="78" spans="1:14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 t="shared" si="5"/>
        <v>1005.0595729092706</v>
      </c>
      <c r="H78" s="16">
        <f t="shared" si="6"/>
        <v>0</v>
      </c>
      <c r="I78" s="16">
        <f t="shared" si="7"/>
        <v>0</v>
      </c>
      <c r="K78" s="16">
        <f>VLOOKUP($D78,'Growth rate'!$B$3:$S$93,9,FALSE)*VLOOKUP($F78,BY_IND_Demand_Drivers!$B$5:$J$100,7,FALSE)</f>
        <v>1675.0992881821178</v>
      </c>
      <c r="L78" s="16">
        <f>VLOOKUP($D78,'Growth rate'!$B$3:$S$93,9,FALSE)*VLOOKUP($F78,BY_IND_Demand_Drivers!$B$5:$J$100,8,FALSE)</f>
        <v>0</v>
      </c>
      <c r="M78" s="16">
        <f>VLOOKUP($D78,'Growth rate'!$B$3:$S$93,9,FALSE)*VLOOKUP($F78,BY_IND_Demand_Drivers!$B$5:$J$100,9,FALSE)</f>
        <v>0</v>
      </c>
      <c r="N78" s="49">
        <f t="shared" si="4"/>
        <v>0.6</v>
      </c>
    </row>
    <row r="79" spans="1:14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 t="shared" si="5"/>
        <v>1021.1405260758189</v>
      </c>
      <c r="H79" s="16">
        <f t="shared" si="6"/>
        <v>0</v>
      </c>
      <c r="I79" s="16">
        <f t="shared" si="7"/>
        <v>0</v>
      </c>
      <c r="K79" s="16">
        <f>VLOOKUP($D79,'Growth rate'!$B$3:$S$93,9,FALSE)*VLOOKUP($F79,BY_IND_Demand_Drivers!$B$5:$J$100,7,FALSE)</f>
        <v>1701.9008767930316</v>
      </c>
      <c r="L79" s="16">
        <f>VLOOKUP($D79,'Growth rate'!$B$3:$S$93,9,FALSE)*VLOOKUP($F79,BY_IND_Demand_Drivers!$B$5:$J$100,8,FALSE)</f>
        <v>0</v>
      </c>
      <c r="M79" s="16">
        <f>VLOOKUP($D79,'Growth rate'!$B$3:$S$93,9,FALSE)*VLOOKUP($F79,BY_IND_Demand_Drivers!$B$5:$J$100,9,FALSE)</f>
        <v>0</v>
      </c>
      <c r="N79" s="49">
        <f t="shared" si="4"/>
        <v>0.6</v>
      </c>
    </row>
    <row r="80" spans="1:14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 t="shared" si="5"/>
        <v>1037.478774493032</v>
      </c>
      <c r="H80" s="16">
        <f t="shared" si="6"/>
        <v>0</v>
      </c>
      <c r="I80" s="16">
        <f t="shared" si="7"/>
        <v>0</v>
      </c>
      <c r="K80" s="16">
        <f>VLOOKUP($D80,'Growth rate'!$B$3:$S$93,9,FALSE)*VLOOKUP($F80,BY_IND_Demand_Drivers!$B$5:$J$100,7,FALSE)</f>
        <v>1729.1312908217201</v>
      </c>
      <c r="L80" s="16">
        <f>VLOOKUP($D80,'Growth rate'!$B$3:$S$93,9,FALSE)*VLOOKUP($F80,BY_IND_Demand_Drivers!$B$5:$J$100,8,FALSE)</f>
        <v>0</v>
      </c>
      <c r="M80" s="16">
        <f>VLOOKUP($D80,'Growth rate'!$B$3:$S$93,9,FALSE)*VLOOKUP($F80,BY_IND_Demand_Drivers!$B$5:$J$100,9,FALSE)</f>
        <v>0</v>
      </c>
      <c r="N80" s="49">
        <f t="shared" si="4"/>
        <v>0.6</v>
      </c>
    </row>
    <row r="81" spans="1:14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 t="shared" si="5"/>
        <v>1054.0784348849206</v>
      </c>
      <c r="H81" s="16">
        <f t="shared" si="6"/>
        <v>0</v>
      </c>
      <c r="I81" s="16">
        <f t="shared" si="7"/>
        <v>0</v>
      </c>
      <c r="K81" s="16">
        <f>VLOOKUP($D81,'Growth rate'!$B$3:$S$93,9,FALSE)*VLOOKUP($F81,BY_IND_Demand_Drivers!$B$5:$J$100,7,FALSE)</f>
        <v>1756.7973914748679</v>
      </c>
      <c r="L81" s="16">
        <f>VLOOKUP($D81,'Growth rate'!$B$3:$S$93,9,FALSE)*VLOOKUP($F81,BY_IND_Demand_Drivers!$B$5:$J$100,8,FALSE)</f>
        <v>0</v>
      </c>
      <c r="M81" s="16">
        <f>VLOOKUP($D81,'Growth rate'!$B$3:$S$93,9,FALSE)*VLOOKUP($F81,BY_IND_Demand_Drivers!$B$5:$J$100,9,FALSE)</f>
        <v>0</v>
      </c>
      <c r="N81" s="49">
        <f t="shared" si="4"/>
        <v>0.6</v>
      </c>
    </row>
    <row r="82" spans="1:14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 t="shared" si="5"/>
        <v>1070.9436898430795</v>
      </c>
      <c r="H82" s="16">
        <f t="shared" si="6"/>
        <v>0</v>
      </c>
      <c r="I82" s="16">
        <f t="shared" si="7"/>
        <v>0</v>
      </c>
      <c r="K82" s="16">
        <f>VLOOKUP($D82,'Growth rate'!$B$3:$S$93,9,FALSE)*VLOOKUP($F82,BY_IND_Demand_Drivers!$B$5:$J$100,7,FALSE)</f>
        <v>1784.9061497384657</v>
      </c>
      <c r="L82" s="16">
        <f>VLOOKUP($D82,'Growth rate'!$B$3:$S$93,9,FALSE)*VLOOKUP($F82,BY_IND_Demand_Drivers!$B$5:$J$100,8,FALSE)</f>
        <v>0</v>
      </c>
      <c r="M82" s="16">
        <f>VLOOKUP($D82,'Growth rate'!$B$3:$S$93,9,FALSE)*VLOOKUP($F82,BY_IND_Demand_Drivers!$B$5:$J$100,9,FALSE)</f>
        <v>0</v>
      </c>
      <c r="N82" s="49">
        <f t="shared" si="4"/>
        <v>0.6</v>
      </c>
    </row>
    <row r="83" spans="1:14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 t="shared" si="5"/>
        <v>1088.0787888805687</v>
      </c>
      <c r="H83" s="16">
        <f t="shared" si="6"/>
        <v>0</v>
      </c>
      <c r="I83" s="16">
        <f t="shared" si="7"/>
        <v>0</v>
      </c>
      <c r="K83" s="16">
        <f>VLOOKUP($D83,'Growth rate'!$B$3:$S$93,9,FALSE)*VLOOKUP($F83,BY_IND_Demand_Drivers!$B$5:$J$100,7,FALSE)</f>
        <v>1813.4646481342813</v>
      </c>
      <c r="L83" s="16">
        <f>VLOOKUP($D83,'Growth rate'!$B$3:$S$93,9,FALSE)*VLOOKUP($F83,BY_IND_Demand_Drivers!$B$5:$J$100,8,FALSE)</f>
        <v>0</v>
      </c>
      <c r="M83" s="16">
        <f>VLOOKUP($D83,'Growth rate'!$B$3:$S$93,9,FALSE)*VLOOKUP($F83,BY_IND_Demand_Drivers!$B$5:$J$100,9,FALSE)</f>
        <v>0</v>
      </c>
      <c r="N83" s="49">
        <f t="shared" si="4"/>
        <v>0.6</v>
      </c>
    </row>
    <row r="84" spans="1:14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 t="shared" si="5"/>
        <v>1105.488049502658</v>
      </c>
      <c r="H84" s="16">
        <f t="shared" si="6"/>
        <v>0</v>
      </c>
      <c r="I84" s="16">
        <f t="shared" si="7"/>
        <v>0</v>
      </c>
      <c r="K84" s="16">
        <f>VLOOKUP($D84,'Growth rate'!$B$3:$S$93,9,FALSE)*VLOOKUP($F84,BY_IND_Demand_Drivers!$B$5:$J$100,7,FALSE)</f>
        <v>1842.4800825044299</v>
      </c>
      <c r="L84" s="16">
        <f>VLOOKUP($D84,'Growth rate'!$B$3:$S$93,9,FALSE)*VLOOKUP($F84,BY_IND_Demand_Drivers!$B$5:$J$100,8,FALSE)</f>
        <v>0</v>
      </c>
      <c r="M84" s="16">
        <f>VLOOKUP($D84,'Growth rate'!$B$3:$S$93,9,FALSE)*VLOOKUP($F84,BY_IND_Demand_Drivers!$B$5:$J$100,9,FALSE)</f>
        <v>0</v>
      </c>
      <c r="N84" s="49">
        <f t="shared" si="4"/>
        <v>0.6</v>
      </c>
    </row>
    <row r="85" spans="1:14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 t="shared" si="5"/>
        <v>1123.1758582947004</v>
      </c>
      <c r="H85" s="16">
        <f t="shared" si="6"/>
        <v>0</v>
      </c>
      <c r="I85" s="16">
        <f t="shared" si="7"/>
        <v>0</v>
      </c>
      <c r="K85" s="16">
        <f>VLOOKUP($D85,'Growth rate'!$B$3:$S$93,9,FALSE)*VLOOKUP($F85,BY_IND_Demand_Drivers!$B$5:$J$100,7,FALSE)</f>
        <v>1871.9597638245009</v>
      </c>
      <c r="L85" s="16">
        <f>VLOOKUP($D85,'Growth rate'!$B$3:$S$93,9,FALSE)*VLOOKUP($F85,BY_IND_Demand_Drivers!$B$5:$J$100,8,FALSE)</f>
        <v>0</v>
      </c>
      <c r="M85" s="16">
        <f>VLOOKUP($D85,'Growth rate'!$B$3:$S$93,9,FALSE)*VLOOKUP($F85,BY_IND_Demand_Drivers!$B$5:$J$100,9,FALSE)</f>
        <v>0</v>
      </c>
      <c r="N85" s="49">
        <f t="shared" si="4"/>
        <v>0.6</v>
      </c>
    </row>
    <row r="86" spans="1:14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 t="shared" si="5"/>
        <v>19.0435444039604</v>
      </c>
      <c r="H86" s="16">
        <f t="shared" si="6"/>
        <v>0</v>
      </c>
      <c r="I86" s="16">
        <f t="shared" si="7"/>
        <v>0</v>
      </c>
      <c r="K86" s="16">
        <f>VLOOKUP($D86,'Growth rate'!$B$3:$S$93,9,FALSE)*VLOOKUP($F86,BY_IND_Demand_Drivers!$B$5:$J$100,7,FALSE)</f>
        <v>19.0435444039604</v>
      </c>
      <c r="L86" s="16">
        <f>VLOOKUP($D86,'Growth rate'!$B$3:$S$93,9,FALSE)*VLOOKUP($F86,BY_IND_Demand_Drivers!$B$5:$J$100,8,FALSE)</f>
        <v>0</v>
      </c>
      <c r="M86" s="16">
        <f>VLOOKUP($D86,'Growth rate'!$B$3:$S$93,9,FALSE)*VLOOKUP($F86,BY_IND_Demand_Drivers!$B$5:$J$100,9,FALSE)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 t="shared" si="5"/>
        <v>20.586782690911594</v>
      </c>
      <c r="H87" s="16">
        <f t="shared" si="6"/>
        <v>0</v>
      </c>
      <c r="I87" s="16">
        <f t="shared" si="7"/>
        <v>0</v>
      </c>
      <c r="K87" s="16">
        <f>VLOOKUP($D87,'Growth rate'!$B$3:$S$93,9,FALSE)*VLOOKUP($F87,BY_IND_Demand_Drivers!$B$5:$J$100,7,FALSE)</f>
        <v>20.586782690911594</v>
      </c>
      <c r="L87" s="16">
        <f>VLOOKUP($D87,'Growth rate'!$B$3:$S$93,9,FALSE)*VLOOKUP($F87,BY_IND_Demand_Drivers!$B$5:$J$100,8,FALSE)</f>
        <v>0</v>
      </c>
      <c r="M87" s="16">
        <f>VLOOKUP($D87,'Growth rate'!$B$3:$S$93,9,FALSE)*VLOOKUP($F87,BY_IND_Demand_Drivers!$B$5:$J$100,9,FALSE)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 t="shared" si="5"/>
        <v>22.130020977862788</v>
      </c>
      <c r="H88" s="16">
        <f t="shared" si="6"/>
        <v>0</v>
      </c>
      <c r="I88" s="16">
        <f t="shared" si="7"/>
        <v>0</v>
      </c>
      <c r="K88" s="16">
        <f>VLOOKUP($D88,'Growth rate'!$B$3:$S$93,9,FALSE)*VLOOKUP($F88,BY_IND_Demand_Drivers!$B$5:$J$100,7,FALSE)</f>
        <v>22.130020977862788</v>
      </c>
      <c r="L88" s="16">
        <f>VLOOKUP($D88,'Growth rate'!$B$3:$S$93,9,FALSE)*VLOOKUP($F88,BY_IND_Demand_Drivers!$B$5:$J$100,8,FALSE)</f>
        <v>0</v>
      </c>
      <c r="M88" s="16">
        <f>VLOOKUP($D88,'Growth rate'!$B$3:$S$93,9,FALSE)*VLOOKUP($F88,BY_IND_Demand_Drivers!$B$5:$J$100,9,FALSE)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 t="shared" si="5"/>
        <v>23.673259264813982</v>
      </c>
      <c r="H89" s="16">
        <f t="shared" si="6"/>
        <v>0</v>
      </c>
      <c r="I89" s="16">
        <f t="shared" si="7"/>
        <v>0</v>
      </c>
      <c r="K89" s="16">
        <f>VLOOKUP($D89,'Growth rate'!$B$3:$S$93,9,FALSE)*VLOOKUP($F89,BY_IND_Demand_Drivers!$B$5:$J$100,7,FALSE)</f>
        <v>23.673259264813982</v>
      </c>
      <c r="L89" s="16">
        <f>VLOOKUP($D89,'Growth rate'!$B$3:$S$93,9,FALSE)*VLOOKUP($F89,BY_IND_Demand_Drivers!$B$5:$J$100,8,FALSE)</f>
        <v>0</v>
      </c>
      <c r="M89" s="16">
        <f>VLOOKUP($D89,'Growth rate'!$B$3:$S$93,9,FALSE)*VLOOKUP($F89,BY_IND_Demand_Drivers!$B$5:$J$100,9,FALSE)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 t="shared" si="5"/>
        <v>25.216497551765173</v>
      </c>
      <c r="H90" s="16">
        <f t="shared" si="6"/>
        <v>0</v>
      </c>
      <c r="I90" s="16">
        <f t="shared" si="7"/>
        <v>0</v>
      </c>
      <c r="K90" s="16">
        <f>VLOOKUP($D90,'Growth rate'!$B$3:$S$93,9,FALSE)*VLOOKUP($F90,BY_IND_Demand_Drivers!$B$5:$J$100,7,FALSE)</f>
        <v>25.216497551765173</v>
      </c>
      <c r="L90" s="16">
        <f>VLOOKUP($D90,'Growth rate'!$B$3:$S$93,9,FALSE)*VLOOKUP($F90,BY_IND_Demand_Drivers!$B$5:$J$100,8,FALSE)</f>
        <v>0</v>
      </c>
      <c r="M90" s="16">
        <f>VLOOKUP($D90,'Growth rate'!$B$3:$S$93,9,FALSE)*VLOOKUP($F90,BY_IND_Demand_Drivers!$B$5:$J$100,9,FALSE)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 t="shared" si="5"/>
        <v>26.759735838716367</v>
      </c>
      <c r="H91" s="16">
        <f t="shared" si="6"/>
        <v>0</v>
      </c>
      <c r="I91" s="16">
        <f t="shared" si="7"/>
        <v>0</v>
      </c>
      <c r="K91" s="16">
        <f>VLOOKUP($D91,'Growth rate'!$B$3:$S$93,9,FALSE)*VLOOKUP($F91,BY_IND_Demand_Drivers!$B$5:$J$100,7,FALSE)</f>
        <v>26.759735838716367</v>
      </c>
      <c r="L91" s="16">
        <f>VLOOKUP($D91,'Growth rate'!$B$3:$S$93,9,FALSE)*VLOOKUP($F91,BY_IND_Demand_Drivers!$B$5:$J$100,8,FALSE)</f>
        <v>0</v>
      </c>
      <c r="M91" s="16">
        <f>VLOOKUP($D91,'Growth rate'!$B$3:$S$93,9,FALSE)*VLOOKUP($F91,BY_IND_Demand_Drivers!$B$5:$J$100,9,FALSE)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 t="shared" si="5"/>
        <v>25.472676713100807</v>
      </c>
      <c r="H92" s="16">
        <f t="shared" si="6"/>
        <v>0</v>
      </c>
      <c r="I92" s="16">
        <f t="shared" si="7"/>
        <v>0</v>
      </c>
      <c r="K92" s="16">
        <f>VLOOKUP($D92,'Growth rate'!$B$3:$S$93,9,FALSE)*VLOOKUP($F92,BY_IND_Demand_Drivers!$B$5:$J$100,7,FALSE)</f>
        <v>28.302974125667561</v>
      </c>
      <c r="L92" s="16">
        <f>VLOOKUP($D92,'Growth rate'!$B$3:$S$93,9,FALSE)*VLOOKUP($F92,BY_IND_Demand_Drivers!$B$5:$J$100,8,FALSE)</f>
        <v>0</v>
      </c>
      <c r="M92" s="16">
        <f>VLOOKUP($D92,'Growth rate'!$B$3:$S$93,9,FALSE)*VLOOKUP($F92,BY_IND_Demand_Drivers!$B$5:$J$100,9,FALSE)</f>
        <v>0</v>
      </c>
      <c r="N92" s="49">
        <f>N10</f>
        <v>0.9</v>
      </c>
    </row>
    <row r="93" spans="1:14">
      <c r="A93" s="16">
        <f t="shared" si="9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 t="shared" si="5"/>
        <v>26.563129047230692</v>
      </c>
      <c r="H93" s="16">
        <f t="shared" si="6"/>
        <v>0</v>
      </c>
      <c r="I93" s="16">
        <f t="shared" si="7"/>
        <v>0</v>
      </c>
      <c r="K93" s="16">
        <f>VLOOKUP($D93,'Growth rate'!$B$3:$S$93,9,FALSE)*VLOOKUP($F93,BY_IND_Demand_Drivers!$B$5:$J$100,7,FALSE)</f>
        <v>29.846212412618755</v>
      </c>
      <c r="L93" s="16">
        <f>VLOOKUP($D93,'Growth rate'!$B$3:$S$93,9,FALSE)*VLOOKUP($F93,BY_IND_Demand_Drivers!$B$5:$J$100,8,FALSE)</f>
        <v>0</v>
      </c>
      <c r="M93" s="16">
        <f>VLOOKUP($D93,'Growth rate'!$B$3:$S$93,9,FALSE)*VLOOKUP($F93,BY_IND_Demand_Drivers!$B$5:$J$100,9,FALSE)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 t="shared" si="5"/>
        <v>27.622716615621556</v>
      </c>
      <c r="H94" s="16">
        <f t="shared" si="6"/>
        <v>0</v>
      </c>
      <c r="I94" s="16">
        <f t="shared" si="7"/>
        <v>0</v>
      </c>
      <c r="K94" s="16">
        <f>VLOOKUP($D94,'Growth rate'!$B$3:$S$93,9,FALSE)*VLOOKUP($F94,BY_IND_Demand_Drivers!$B$5:$J$100,7,FALSE)</f>
        <v>31.389450699569949</v>
      </c>
      <c r="L94" s="16">
        <f>VLOOKUP($D94,'Growth rate'!$B$3:$S$93,9,FALSE)*VLOOKUP($F94,BY_IND_Demand_Drivers!$B$5:$J$100,8,FALSE)</f>
        <v>0</v>
      </c>
      <c r="M94" s="16">
        <f>VLOOKUP($D94,'Growth rate'!$B$3:$S$93,9,FALSE)*VLOOKUP($F94,BY_IND_Demand_Drivers!$B$5:$J$100,9,FALSE)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 t="shared" si="5"/>
        <v>28.651439418273394</v>
      </c>
      <c r="H95" s="16">
        <f t="shared" si="6"/>
        <v>0</v>
      </c>
      <c r="I95" s="16">
        <f t="shared" si="7"/>
        <v>0</v>
      </c>
      <c r="K95" s="16">
        <f>VLOOKUP($D95,'Growth rate'!$B$3:$S$93,9,FALSE)*VLOOKUP($F95,BY_IND_Demand_Drivers!$B$5:$J$100,7,FALSE)</f>
        <v>32.932688986521143</v>
      </c>
      <c r="L95" s="16">
        <f>VLOOKUP($D95,'Growth rate'!$B$3:$S$93,9,FALSE)*VLOOKUP($F95,BY_IND_Demand_Drivers!$B$5:$J$100,8,FALSE)</f>
        <v>0</v>
      </c>
      <c r="M95" s="16">
        <f>VLOOKUP($D95,'Growth rate'!$B$3:$S$93,9,FALSE)*VLOOKUP($F95,BY_IND_Demand_Drivers!$B$5:$J$100,9,FALSE)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 t="shared" si="5"/>
        <v>29.649297455186208</v>
      </c>
      <c r="H96" s="16">
        <f t="shared" si="6"/>
        <v>0</v>
      </c>
      <c r="I96" s="16">
        <f t="shared" si="7"/>
        <v>0</v>
      </c>
      <c r="K96" s="16">
        <f>VLOOKUP($D96,'Growth rate'!$B$3:$S$93,9,FALSE)*VLOOKUP($F96,BY_IND_Demand_Drivers!$B$5:$J$100,7,FALSE)</f>
        <v>34.475927273472337</v>
      </c>
      <c r="L96" s="16">
        <f>VLOOKUP($D96,'Growth rate'!$B$3:$S$93,9,FALSE)*VLOOKUP($F96,BY_IND_Demand_Drivers!$B$5:$J$100,8,FALSE)</f>
        <v>0</v>
      </c>
      <c r="M96" s="16">
        <f>VLOOKUP($D96,'Growth rate'!$B$3:$S$93,9,FALSE)*VLOOKUP($F96,BY_IND_Demand_Drivers!$B$5:$J$100,9,FALSE)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 t="shared" si="5"/>
        <v>30.616290726359999</v>
      </c>
      <c r="H97" s="16">
        <f t="shared" si="6"/>
        <v>0</v>
      </c>
      <c r="I97" s="16">
        <f t="shared" si="7"/>
        <v>0</v>
      </c>
      <c r="K97" s="16">
        <f>VLOOKUP($D97,'Growth rate'!$B$3:$S$93,9,FALSE)*VLOOKUP($F97,BY_IND_Demand_Drivers!$B$5:$J$100,7,FALSE)</f>
        <v>36.019165560423531</v>
      </c>
      <c r="L97" s="16">
        <f>VLOOKUP($D97,'Growth rate'!$B$3:$S$93,9,FALSE)*VLOOKUP($F97,BY_IND_Demand_Drivers!$B$5:$J$100,8,FALSE)</f>
        <v>0</v>
      </c>
      <c r="M97" s="16">
        <f>VLOOKUP($D97,'Growth rate'!$B$3:$S$93,9,FALSE)*VLOOKUP($F97,BY_IND_Demand_Drivers!$B$5:$J$100,9,FALSE)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 t="shared" si="5"/>
        <v>31.458513222176332</v>
      </c>
      <c r="H98" s="16">
        <f t="shared" si="6"/>
        <v>0</v>
      </c>
      <c r="I98" s="16">
        <f t="shared" si="7"/>
        <v>0</v>
      </c>
      <c r="K98" s="16">
        <f>VLOOKUP($D98,'Growth rate'!$B$3:$S$93,9,FALSE)*VLOOKUP($F98,BY_IND_Demand_Drivers!$B$5:$J$100,7,FALSE)</f>
        <v>37.562403847374725</v>
      </c>
      <c r="L98" s="16">
        <f>VLOOKUP($D98,'Growth rate'!$B$3:$S$93,9,FALSE)*VLOOKUP($F98,BY_IND_Demand_Drivers!$B$5:$J$100,8,FALSE)</f>
        <v>0</v>
      </c>
      <c r="M98" s="16">
        <f>VLOOKUP($D98,'Growth rate'!$B$3:$S$93,9,FALSE)*VLOOKUP($F98,BY_IND_Demand_Drivers!$B$5:$J$100,9,FALSE)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 t="shared" si="5"/>
        <v>32.262154760818873</v>
      </c>
      <c r="H99" s="16">
        <f t="shared" si="6"/>
        <v>0</v>
      </c>
      <c r="I99" s="16">
        <f t="shared" si="7"/>
        <v>0</v>
      </c>
      <c r="K99" s="16">
        <f>VLOOKUP($D99,'Growth rate'!$B$3:$S$93,9,FALSE)*VLOOKUP($F99,BY_IND_Demand_Drivers!$B$5:$J$100,7,FALSE)</f>
        <v>39.105642134325912</v>
      </c>
      <c r="L99" s="16">
        <f>VLOOKUP($D99,'Growth rate'!$B$3:$S$93,9,FALSE)*VLOOKUP($F99,BY_IND_Demand_Drivers!$B$5:$J$100,8,FALSE)</f>
        <v>0</v>
      </c>
      <c r="M99" s="16">
        <f>VLOOKUP($D99,'Growth rate'!$B$3:$S$93,9,FALSE)*VLOOKUP($F99,BY_IND_Demand_Drivers!$B$5:$J$100,9,FALSE)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 t="shared" si="5"/>
        <v>33.027215342287647</v>
      </c>
      <c r="H100" s="16">
        <f t="shared" si="6"/>
        <v>0</v>
      </c>
      <c r="I100" s="16">
        <f t="shared" si="7"/>
        <v>0</v>
      </c>
      <c r="K100" s="16">
        <f>VLOOKUP($D100,'Growth rate'!$B$3:$S$93,9,FALSE)*VLOOKUP($F100,BY_IND_Demand_Drivers!$B$5:$J$100,7,FALSE)</f>
        <v>40.648880421277106</v>
      </c>
      <c r="L100" s="16">
        <f>VLOOKUP($D100,'Growth rate'!$B$3:$S$93,9,FALSE)*VLOOKUP($F100,BY_IND_Demand_Drivers!$B$5:$J$100,8,FALSE)</f>
        <v>0</v>
      </c>
      <c r="M100" s="16">
        <f>VLOOKUP($D100,'Growth rate'!$B$3:$S$93,9,FALSE)*VLOOKUP($F100,BY_IND_Demand_Drivers!$B$5:$J$100,9,FALSE)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 t="shared" si="5"/>
        <v>33.753694966582636</v>
      </c>
      <c r="H101" s="16">
        <f t="shared" si="6"/>
        <v>0</v>
      </c>
      <c r="I101" s="16">
        <f t="shared" si="7"/>
        <v>0</v>
      </c>
      <c r="K101" s="16">
        <f>VLOOKUP($D101,'Growth rate'!$B$3:$S$93,9,FALSE)*VLOOKUP($F101,BY_IND_Demand_Drivers!$B$5:$J$100,7,FALSE)</f>
        <v>42.1921187082283</v>
      </c>
      <c r="L101" s="16">
        <f>VLOOKUP($D101,'Growth rate'!$B$3:$S$93,9,FALSE)*VLOOKUP($F101,BY_IND_Demand_Drivers!$B$5:$J$100,8,FALSE)</f>
        <v>0</v>
      </c>
      <c r="M101" s="16">
        <f>VLOOKUP($D101,'Growth rate'!$B$3:$S$93,9,FALSE)*VLOOKUP($F101,BY_IND_Demand_Drivers!$B$5:$J$100,9,FALSE)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 t="shared" si="5"/>
        <v>34.441593633703853</v>
      </c>
      <c r="H102" s="16">
        <f t="shared" si="6"/>
        <v>0</v>
      </c>
      <c r="I102" s="16">
        <f t="shared" si="7"/>
        <v>0</v>
      </c>
      <c r="K102" s="16">
        <f>VLOOKUP($D102,'Growth rate'!$B$3:$S$93,9,FALSE)*VLOOKUP($F102,BY_IND_Demand_Drivers!$B$5:$J$100,7,FALSE)</f>
        <v>43.735356995179494</v>
      </c>
      <c r="L102" s="16">
        <f>VLOOKUP($D102,'Growth rate'!$B$3:$S$93,9,FALSE)*VLOOKUP($F102,BY_IND_Demand_Drivers!$B$5:$J$100,8,FALSE)</f>
        <v>0</v>
      </c>
      <c r="M102" s="16">
        <f>VLOOKUP($D102,'Growth rate'!$B$3:$S$93,9,FALSE)*VLOOKUP($F102,BY_IND_Demand_Drivers!$B$5:$J$100,9,FALSE)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 t="shared" si="5"/>
        <v>35.090911343651278</v>
      </c>
      <c r="H103" s="16">
        <f t="shared" si="6"/>
        <v>0</v>
      </c>
      <c r="I103" s="16">
        <f t="shared" si="7"/>
        <v>0</v>
      </c>
      <c r="K103" s="16">
        <f>VLOOKUP($D103,'Growth rate'!$B$3:$S$93,9,FALSE)*VLOOKUP($F103,BY_IND_Demand_Drivers!$B$5:$J$100,7,FALSE)</f>
        <v>45.278595282130688</v>
      </c>
      <c r="L103" s="16">
        <f>VLOOKUP($D103,'Growth rate'!$B$3:$S$93,9,FALSE)*VLOOKUP($F103,BY_IND_Demand_Drivers!$B$5:$J$100,8,FALSE)</f>
        <v>0</v>
      </c>
      <c r="M103" s="16">
        <f>VLOOKUP($D103,'Growth rate'!$B$3:$S$93,9,FALSE)*VLOOKUP($F103,BY_IND_Demand_Drivers!$B$5:$J$100,9,FALSE)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 t="shared" si="5"/>
        <v>35.701648096424933</v>
      </c>
      <c r="H104" s="16">
        <f t="shared" si="6"/>
        <v>0</v>
      </c>
      <c r="I104" s="16">
        <f t="shared" si="7"/>
        <v>0</v>
      </c>
      <c r="K104" s="16">
        <f>VLOOKUP($D104,'Growth rate'!$B$3:$S$93,9,FALSE)*VLOOKUP($F104,BY_IND_Demand_Drivers!$B$5:$J$100,7,FALSE)</f>
        <v>46.821833569081882</v>
      </c>
      <c r="L104" s="16">
        <f>VLOOKUP($D104,'Growth rate'!$B$3:$S$93,9,FALSE)*VLOOKUP($F104,BY_IND_Demand_Drivers!$B$5:$J$100,8,FALSE)</f>
        <v>0</v>
      </c>
      <c r="M104" s="16">
        <f>VLOOKUP($D104,'Growth rate'!$B$3:$S$93,9,FALSE)*VLOOKUP($F104,BY_IND_Demand_Drivers!$B$5:$J$100,9,FALSE)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 t="shared" si="5"/>
        <v>36.273803892024809</v>
      </c>
      <c r="H105" s="16">
        <f t="shared" si="6"/>
        <v>0</v>
      </c>
      <c r="I105" s="16">
        <f t="shared" si="7"/>
        <v>0</v>
      </c>
      <c r="K105" s="16">
        <f>VLOOKUP($D105,'Growth rate'!$B$3:$S$93,9,FALSE)*VLOOKUP($F105,BY_IND_Demand_Drivers!$B$5:$J$100,7,FALSE)</f>
        <v>48.365071856033076</v>
      </c>
      <c r="L105" s="16">
        <f>VLOOKUP($D105,'Growth rate'!$B$3:$S$93,9,FALSE)*VLOOKUP($F105,BY_IND_Demand_Drivers!$B$5:$J$100,8,FALSE)</f>
        <v>0</v>
      </c>
      <c r="M105" s="16">
        <f>VLOOKUP($D105,'Growth rate'!$B$3:$S$93,9,FALSE)*VLOOKUP($F105,BY_IND_Demand_Drivers!$B$5:$J$100,9,FALSE)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 t="shared" si="5"/>
        <v>36.807378730450893</v>
      </c>
      <c r="H106" s="16">
        <f t="shared" si="6"/>
        <v>0</v>
      </c>
      <c r="I106" s="16">
        <f t="shared" si="7"/>
        <v>0</v>
      </c>
      <c r="K106" s="16">
        <f>VLOOKUP($D106,'Growth rate'!$B$3:$S$93,9,FALSE)*VLOOKUP($F106,BY_IND_Demand_Drivers!$B$5:$J$100,7,FALSE)</f>
        <v>49.90831014298427</v>
      </c>
      <c r="L106" s="16">
        <f>VLOOKUP($D106,'Growth rate'!$B$3:$S$93,9,FALSE)*VLOOKUP($F106,BY_IND_Demand_Drivers!$B$5:$J$100,8,FALSE)</f>
        <v>0</v>
      </c>
      <c r="M106" s="16">
        <f>VLOOKUP($D106,'Growth rate'!$B$3:$S$93,9,FALSE)*VLOOKUP($F106,BY_IND_Demand_Drivers!$B$5:$J$100,9,FALSE)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 t="shared" si="5"/>
        <v>37.302372611703213</v>
      </c>
      <c r="H107" s="16">
        <f t="shared" si="6"/>
        <v>0</v>
      </c>
      <c r="I107" s="16">
        <f t="shared" si="7"/>
        <v>0</v>
      </c>
      <c r="K107" s="16">
        <f>VLOOKUP($D107,'Growth rate'!$B$3:$S$93,9,FALSE)*VLOOKUP($F107,BY_IND_Demand_Drivers!$B$5:$J$100,7,FALSE)</f>
        <v>51.451548429935464</v>
      </c>
      <c r="L107" s="16">
        <f>VLOOKUP($D107,'Growth rate'!$B$3:$S$93,9,FALSE)*VLOOKUP($F107,BY_IND_Demand_Drivers!$B$5:$J$100,8,FALSE)</f>
        <v>0</v>
      </c>
      <c r="M107" s="16">
        <f>VLOOKUP($D107,'Growth rate'!$B$3:$S$93,9,FALSE)*VLOOKUP($F107,BY_IND_Demand_Drivers!$B$5:$J$100,9,FALSE)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 t="shared" si="5"/>
        <v>37.75878553578174</v>
      </c>
      <c r="H108" s="16">
        <f t="shared" si="6"/>
        <v>0</v>
      </c>
      <c r="I108" s="16">
        <f t="shared" si="7"/>
        <v>0</v>
      </c>
      <c r="K108" s="16">
        <f>VLOOKUP($D108,'Growth rate'!$B$3:$S$93,9,FALSE)*VLOOKUP($F108,BY_IND_Demand_Drivers!$B$5:$J$100,7,FALSE)</f>
        <v>52.994786716886658</v>
      </c>
      <c r="L108" s="16">
        <f>VLOOKUP($D108,'Growth rate'!$B$3:$S$93,9,FALSE)*VLOOKUP($F108,BY_IND_Demand_Drivers!$B$5:$J$100,8,FALSE)</f>
        <v>0</v>
      </c>
      <c r="M108" s="16">
        <f>VLOOKUP($D108,'Growth rate'!$B$3:$S$93,9,FALSE)*VLOOKUP($F108,BY_IND_Demand_Drivers!$B$5:$J$100,9,FALSE)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 t="shared" si="5"/>
        <v>38.176617502686497</v>
      </c>
      <c r="H109" s="16">
        <f t="shared" si="6"/>
        <v>0</v>
      </c>
      <c r="I109" s="16">
        <f t="shared" si="7"/>
        <v>0</v>
      </c>
      <c r="K109" s="16">
        <f>VLOOKUP($D109,'Growth rate'!$B$3:$S$93,9,FALSE)*VLOOKUP($F109,BY_IND_Demand_Drivers!$B$5:$J$100,7,FALSE)</f>
        <v>54.538025003837852</v>
      </c>
      <c r="L109" s="16">
        <f>VLOOKUP($D109,'Growth rate'!$B$3:$S$93,9,FALSE)*VLOOKUP($F109,BY_IND_Demand_Drivers!$B$5:$J$100,8,FALSE)</f>
        <v>0</v>
      </c>
      <c r="M109" s="16">
        <f>VLOOKUP($D109,'Growth rate'!$B$3:$S$93,9,FALSE)*VLOOKUP($F109,BY_IND_Demand_Drivers!$B$5:$J$100,9,FALSE)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 t="shared" si="5"/>
        <v>38.555868512417469</v>
      </c>
      <c r="H110" s="16">
        <f t="shared" si="6"/>
        <v>0</v>
      </c>
      <c r="I110" s="16">
        <f t="shared" si="7"/>
        <v>0</v>
      </c>
      <c r="K110" s="16">
        <f>VLOOKUP($D110,'Growth rate'!$B$3:$S$93,9,FALSE)*VLOOKUP($F110,BY_IND_Demand_Drivers!$B$5:$J$100,7,FALSE)</f>
        <v>56.081263290789046</v>
      </c>
      <c r="L110" s="16">
        <f>VLOOKUP($D110,'Growth rate'!$B$3:$S$93,9,FALSE)*VLOOKUP($F110,BY_IND_Demand_Drivers!$B$5:$J$100,8,FALSE)</f>
        <v>0</v>
      </c>
      <c r="M110" s="16">
        <f>VLOOKUP($D110,'Growth rate'!$B$3:$S$93,9,FALSE)*VLOOKUP($F110,BY_IND_Demand_Drivers!$B$5:$J$100,9,FALSE)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 t="shared" si="5"/>
        <v>38.896538564974655</v>
      </c>
      <c r="H111" s="16">
        <f t="shared" si="6"/>
        <v>0</v>
      </c>
      <c r="I111" s="16">
        <f t="shared" si="7"/>
        <v>0</v>
      </c>
      <c r="K111" s="16">
        <f>VLOOKUP($D111,'Growth rate'!$B$3:$S$93,9,FALSE)*VLOOKUP($F111,BY_IND_Demand_Drivers!$B$5:$J$100,7,FALSE)</f>
        <v>57.62450157774024</v>
      </c>
      <c r="L111" s="16">
        <f>VLOOKUP($D111,'Growth rate'!$B$3:$S$93,9,FALSE)*VLOOKUP($F111,BY_IND_Demand_Drivers!$B$5:$J$100,8,FALSE)</f>
        <v>0</v>
      </c>
      <c r="M111" s="16">
        <f>VLOOKUP($D111,'Growth rate'!$B$3:$S$93,9,FALSE)*VLOOKUP($F111,BY_IND_Demand_Drivers!$B$5:$J$100,9,FALSE)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 t="shared" si="5"/>
        <v>39.198627660358071</v>
      </c>
      <c r="H112" s="16">
        <f t="shared" si="6"/>
        <v>0</v>
      </c>
      <c r="I112" s="16">
        <f t="shared" si="7"/>
        <v>0</v>
      </c>
      <c r="K112" s="16">
        <f>VLOOKUP($D112,'Growth rate'!$B$3:$S$93,9,FALSE)*VLOOKUP($F112,BY_IND_Demand_Drivers!$B$5:$J$100,7,FALSE)</f>
        <v>59.167739864691427</v>
      </c>
      <c r="L112" s="16">
        <f>VLOOKUP($D112,'Growth rate'!$B$3:$S$93,9,FALSE)*VLOOKUP($F112,BY_IND_Demand_Drivers!$B$5:$J$100,8,FALSE)</f>
        <v>0</v>
      </c>
      <c r="M112" s="16">
        <f>VLOOKUP($D112,'Growth rate'!$B$3:$S$93,9,FALSE)*VLOOKUP($F112,BY_IND_Demand_Drivers!$B$5:$J$100,9,FALSE)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 t="shared" si="5"/>
        <v>39.462135798567701</v>
      </c>
      <c r="H113" s="16">
        <f t="shared" si="6"/>
        <v>0</v>
      </c>
      <c r="I113" s="16">
        <f t="shared" si="7"/>
        <v>0</v>
      </c>
      <c r="K113" s="16">
        <f>VLOOKUP($D113,'Growth rate'!$B$3:$S$93,9,FALSE)*VLOOKUP($F113,BY_IND_Demand_Drivers!$B$5:$J$100,7,FALSE)</f>
        <v>60.710978151642621</v>
      </c>
      <c r="L113" s="16">
        <f>VLOOKUP($D113,'Growth rate'!$B$3:$S$93,9,FALSE)*VLOOKUP($F113,BY_IND_Demand_Drivers!$B$5:$J$100,8,FALSE)</f>
        <v>0</v>
      </c>
      <c r="M113" s="16">
        <f>VLOOKUP($D113,'Growth rate'!$B$3:$S$93,9,FALSE)*VLOOKUP($F113,BY_IND_Demand_Drivers!$B$5:$J$100,9,FALSE)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 t="shared" si="5"/>
        <v>39.687062979603553</v>
      </c>
      <c r="H114" s="16">
        <f t="shared" si="6"/>
        <v>0</v>
      </c>
      <c r="I114" s="16">
        <f t="shared" si="7"/>
        <v>0</v>
      </c>
      <c r="K114" s="16">
        <f>VLOOKUP($D114,'Growth rate'!$B$3:$S$93,9,FALSE)*VLOOKUP($F114,BY_IND_Demand_Drivers!$B$5:$J$100,7,FALSE)</f>
        <v>62.254216438593815</v>
      </c>
      <c r="L114" s="16">
        <f>VLOOKUP($D114,'Growth rate'!$B$3:$S$93,9,FALSE)*VLOOKUP($F114,BY_IND_Demand_Drivers!$B$5:$J$100,8,FALSE)</f>
        <v>0</v>
      </c>
      <c r="M114" s="16">
        <f>VLOOKUP($D114,'Growth rate'!$B$3:$S$93,9,FALSE)*VLOOKUP($F114,BY_IND_Demand_Drivers!$B$5:$J$100,9,FALSE)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 t="shared" si="5"/>
        <v>39.873409203465627</v>
      </c>
      <c r="H115" s="16">
        <f t="shared" si="6"/>
        <v>0</v>
      </c>
      <c r="I115" s="16">
        <f t="shared" si="7"/>
        <v>0</v>
      </c>
      <c r="K115" s="16">
        <f>VLOOKUP($D115,'Growth rate'!$B$3:$S$93,9,FALSE)*VLOOKUP($F115,BY_IND_Demand_Drivers!$B$5:$J$100,7,FALSE)</f>
        <v>63.797454725545009</v>
      </c>
      <c r="L115" s="16">
        <f>VLOOKUP($D115,'Growth rate'!$B$3:$S$93,9,FALSE)*VLOOKUP($F115,BY_IND_Demand_Drivers!$B$5:$J$100,8,FALSE)</f>
        <v>0</v>
      </c>
      <c r="M115" s="16">
        <f>VLOOKUP($D115,'Growth rate'!$B$3:$S$93,9,FALSE)*VLOOKUP($F115,BY_IND_Demand_Drivers!$B$5:$J$100,9,FALSE)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 t="shared" si="5"/>
        <v>40.021174470153923</v>
      </c>
      <c r="H116" s="16">
        <f t="shared" si="6"/>
        <v>0</v>
      </c>
      <c r="I116" s="16">
        <f t="shared" si="7"/>
        <v>0</v>
      </c>
      <c r="K116" s="16">
        <f>VLOOKUP($D116,'Growth rate'!$B$3:$S$93,9,FALSE)*VLOOKUP($F116,BY_IND_Demand_Drivers!$B$5:$J$100,7,FALSE)</f>
        <v>65.340693012496203</v>
      </c>
      <c r="L116" s="16">
        <f>VLOOKUP($D116,'Growth rate'!$B$3:$S$93,9,FALSE)*VLOOKUP($F116,BY_IND_Demand_Drivers!$B$5:$J$100,8,FALSE)</f>
        <v>0</v>
      </c>
      <c r="M116" s="16">
        <f>VLOOKUP($D116,'Growth rate'!$B$3:$S$93,9,FALSE)*VLOOKUP($F116,BY_IND_Demand_Drivers!$B$5:$J$100,9,FALSE)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 t="shared" si="5"/>
        <v>40.130358779668434</v>
      </c>
      <c r="H117" s="16">
        <f t="shared" si="6"/>
        <v>0</v>
      </c>
      <c r="I117" s="16">
        <f t="shared" si="7"/>
        <v>0</v>
      </c>
      <c r="K117" s="16">
        <f>VLOOKUP($D117,'Growth rate'!$B$3:$S$93,9,FALSE)*VLOOKUP($F117,BY_IND_Demand_Drivers!$B$5:$J$100,7,FALSE)</f>
        <v>66.883931299447397</v>
      </c>
      <c r="L117" s="16">
        <f>VLOOKUP($D117,'Growth rate'!$B$3:$S$93,9,FALSE)*VLOOKUP($F117,BY_IND_Demand_Drivers!$B$5:$J$100,8,FALSE)</f>
        <v>0</v>
      </c>
      <c r="M117" s="16">
        <f>VLOOKUP($D117,'Growth rate'!$B$3:$S$93,9,FALSE)*VLOOKUP($F117,BY_IND_Demand_Drivers!$B$5:$J$100,9,FALSE)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 t="shared" si="5"/>
        <v>40.772444520143139</v>
      </c>
      <c r="H118" s="16">
        <f t="shared" si="6"/>
        <v>0</v>
      </c>
      <c r="I118" s="16">
        <f t="shared" si="7"/>
        <v>0</v>
      </c>
      <c r="K118" s="16">
        <f>VLOOKUP($D118,'Growth rate'!$B$3:$S$93,9,FALSE)*VLOOKUP($F118,BY_IND_Demand_Drivers!$B$5:$J$100,7,FALSE)</f>
        <v>67.954074200238566</v>
      </c>
      <c r="L118" s="16">
        <f>VLOOKUP($D118,'Growth rate'!$B$3:$S$93,9,FALSE)*VLOOKUP($F118,BY_IND_Demand_Drivers!$B$5:$J$100,8,FALSE)</f>
        <v>0</v>
      </c>
      <c r="M118" s="16">
        <f>VLOOKUP($D118,'Growth rate'!$B$3:$S$93,9,FALSE)*VLOOKUP($F118,BY_IND_Demand_Drivers!$B$5:$J$100,9,FALSE)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 t="shared" si="5"/>
        <v>41.424803632465427</v>
      </c>
      <c r="H119" s="16">
        <f t="shared" si="6"/>
        <v>0</v>
      </c>
      <c r="I119" s="16">
        <f t="shared" si="7"/>
        <v>0</v>
      </c>
      <c r="K119" s="16">
        <f>VLOOKUP($D119,'Growth rate'!$B$3:$S$93,9,FALSE)*VLOOKUP($F119,BY_IND_Demand_Drivers!$B$5:$J$100,7,FALSE)</f>
        <v>69.041339387442378</v>
      </c>
      <c r="L119" s="16">
        <f>VLOOKUP($D119,'Growth rate'!$B$3:$S$93,9,FALSE)*VLOOKUP($F119,BY_IND_Demand_Drivers!$B$5:$J$100,8,FALSE)</f>
        <v>0</v>
      </c>
      <c r="M119" s="16">
        <f>VLOOKUP($D119,'Growth rate'!$B$3:$S$93,9,FALSE)*VLOOKUP($F119,BY_IND_Demand_Drivers!$B$5:$J$100,9,FALSE)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 t="shared" si="5"/>
        <v>42.087600490584869</v>
      </c>
      <c r="H120" s="16">
        <f t="shared" si="6"/>
        <v>0</v>
      </c>
      <c r="I120" s="16">
        <f t="shared" si="7"/>
        <v>0</v>
      </c>
      <c r="K120" s="16">
        <f>VLOOKUP($D120,'Growth rate'!$B$3:$S$93,9,FALSE)*VLOOKUP($F120,BY_IND_Demand_Drivers!$B$5:$J$100,7,FALSE)</f>
        <v>70.14600081764145</v>
      </c>
      <c r="L120" s="16">
        <f>VLOOKUP($D120,'Growth rate'!$B$3:$S$93,9,FALSE)*VLOOKUP($F120,BY_IND_Demand_Drivers!$B$5:$J$100,8,FALSE)</f>
        <v>0</v>
      </c>
      <c r="M120" s="16">
        <f>VLOOKUP($D120,'Growth rate'!$B$3:$S$93,9,FALSE)*VLOOKUP($F120,BY_IND_Demand_Drivers!$B$5:$J$100,9,FALSE)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 t="shared" si="5"/>
        <v>42.761002098434233</v>
      </c>
      <c r="H121" s="16">
        <f t="shared" si="6"/>
        <v>0</v>
      </c>
      <c r="I121" s="16">
        <f t="shared" si="7"/>
        <v>0</v>
      </c>
      <c r="K121" s="16">
        <f>VLOOKUP($D121,'Growth rate'!$B$3:$S$93,9,FALSE)*VLOOKUP($F121,BY_IND_Demand_Drivers!$B$5:$J$100,7,FALSE)</f>
        <v>71.268336830723726</v>
      </c>
      <c r="L121" s="16">
        <f>VLOOKUP($D121,'Growth rate'!$B$3:$S$93,9,FALSE)*VLOOKUP($F121,BY_IND_Demand_Drivers!$B$5:$J$100,8,FALSE)</f>
        <v>0</v>
      </c>
      <c r="M121" s="16">
        <f>VLOOKUP($D121,'Growth rate'!$B$3:$S$93,9,FALSE)*VLOOKUP($F121,BY_IND_Demand_Drivers!$B$5:$J$100,9,FALSE)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 t="shared" si="5"/>
        <v>43.445178132009168</v>
      </c>
      <c r="H122" s="16">
        <f t="shared" si="6"/>
        <v>0</v>
      </c>
      <c r="I122" s="16">
        <f t="shared" si="7"/>
        <v>0</v>
      </c>
      <c r="K122" s="16">
        <f>VLOOKUP($D122,'Growth rate'!$B$3:$S$93,9,FALSE)*VLOOKUP($F122,BY_IND_Demand_Drivers!$B$5:$J$100,7,FALSE)</f>
        <v>72.408630220015283</v>
      </c>
      <c r="L122" s="16">
        <f>VLOOKUP($D122,'Growth rate'!$B$3:$S$93,9,FALSE)*VLOOKUP($F122,BY_IND_Demand_Drivers!$B$5:$J$100,8,FALSE)</f>
        <v>0</v>
      </c>
      <c r="M122" s="16">
        <f>VLOOKUP($D122,'Growth rate'!$B$3:$S$93,9,FALSE)*VLOOKUP($F122,BY_IND_Demand_Drivers!$B$5:$J$100,9,FALSE)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 t="shared" si="5"/>
        <v>44.14030098212131</v>
      </c>
      <c r="H123" s="16">
        <f t="shared" si="6"/>
        <v>0</v>
      </c>
      <c r="I123" s="16">
        <f t="shared" si="7"/>
        <v>0</v>
      </c>
      <c r="K123" s="16">
        <f>VLOOKUP($D123,'Growth rate'!$B$3:$S$93,9,FALSE)*VLOOKUP($F123,BY_IND_Demand_Drivers!$B$5:$J$100,7,FALSE)</f>
        <v>73.567168303535524</v>
      </c>
      <c r="L123" s="16">
        <f>VLOOKUP($D123,'Growth rate'!$B$3:$S$93,9,FALSE)*VLOOKUP($F123,BY_IND_Demand_Drivers!$B$5:$J$100,8,FALSE)</f>
        <v>0</v>
      </c>
      <c r="M123" s="16">
        <f>VLOOKUP($D123,'Growth rate'!$B$3:$S$93,9,FALSE)*VLOOKUP($F123,BY_IND_Demand_Drivers!$B$5:$J$100,9,FALSE)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 t="shared" si="5"/>
        <v>44.846545797835269</v>
      </c>
      <c r="H124" s="16">
        <f t="shared" si="6"/>
        <v>0</v>
      </c>
      <c r="I124" s="16">
        <f t="shared" si="7"/>
        <v>0</v>
      </c>
      <c r="K124" s="16">
        <f>VLOOKUP($D124,'Growth rate'!$B$3:$S$93,9,FALSE)*VLOOKUP($F124,BY_IND_Demand_Drivers!$B$5:$J$100,7,FALSE)</f>
        <v>74.744242996392117</v>
      </c>
      <c r="L124" s="16">
        <f>VLOOKUP($D124,'Growth rate'!$B$3:$S$93,9,FALSE)*VLOOKUP($F124,BY_IND_Demand_Drivers!$B$5:$J$100,8,FALSE)</f>
        <v>0</v>
      </c>
      <c r="M124" s="16">
        <f>VLOOKUP($D124,'Growth rate'!$B$3:$S$93,9,FALSE)*VLOOKUP($F124,BY_IND_Demand_Drivers!$B$5:$J$100,9,FALSE)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 t="shared" si="5"/>
        <v>45.56409053060063</v>
      </c>
      <c r="H125" s="16">
        <f t="shared" si="6"/>
        <v>0</v>
      </c>
      <c r="I125" s="16">
        <f t="shared" si="7"/>
        <v>0</v>
      </c>
      <c r="K125" s="16">
        <f>VLOOKUP($D125,'Growth rate'!$B$3:$S$93,9,FALSE)*VLOOKUP($F125,BY_IND_Demand_Drivers!$B$5:$J$100,7,FALSE)</f>
        <v>75.940150884334386</v>
      </c>
      <c r="L125" s="16">
        <f>VLOOKUP($D125,'Growth rate'!$B$3:$S$93,9,FALSE)*VLOOKUP($F125,BY_IND_Demand_Drivers!$B$5:$J$100,8,FALSE)</f>
        <v>0</v>
      </c>
      <c r="M125" s="16">
        <f>VLOOKUP($D125,'Growth rate'!$B$3:$S$93,9,FALSE)*VLOOKUP($F125,BY_IND_Demand_Drivers!$B$5:$J$100,9,FALSE)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 t="shared" si="5"/>
        <v>46.293115979090238</v>
      </c>
      <c r="H126" s="16">
        <f t="shared" si="6"/>
        <v>0</v>
      </c>
      <c r="I126" s="16">
        <f t="shared" si="7"/>
        <v>0</v>
      </c>
      <c r="K126" s="16">
        <f>VLOOKUP($D126,'Growth rate'!$B$3:$S$93,9,FALSE)*VLOOKUP($F126,BY_IND_Demand_Drivers!$B$5:$J$100,7,FALSE)</f>
        <v>77.155193298483738</v>
      </c>
      <c r="L126" s="16">
        <f>VLOOKUP($D126,'Growth rate'!$B$3:$S$93,9,FALSE)*VLOOKUP($F126,BY_IND_Demand_Drivers!$B$5:$J$100,8,FALSE)</f>
        <v>0</v>
      </c>
      <c r="M126" s="16">
        <f>VLOOKUP($D126,'Growth rate'!$B$3:$S$93,9,FALSE)*VLOOKUP($F126,BY_IND_Demand_Drivers!$B$5:$J$100,9,FALSE)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 t="shared" si="5"/>
        <v>47.033805834755682</v>
      </c>
      <c r="H127" s="16">
        <f t="shared" si="6"/>
        <v>0</v>
      </c>
      <c r="I127" s="16">
        <f t="shared" si="7"/>
        <v>0</v>
      </c>
      <c r="K127" s="16">
        <f>VLOOKUP($D127,'Growth rate'!$B$3:$S$93,9,FALSE)*VLOOKUP($F127,BY_IND_Demand_Drivers!$B$5:$J$100,7,FALSE)</f>
        <v>78.389676391259471</v>
      </c>
      <c r="L127" s="16">
        <f>VLOOKUP($D127,'Growth rate'!$B$3:$S$93,9,FALSE)*VLOOKUP($F127,BY_IND_Demand_Drivers!$B$5:$J$100,8,FALSE)</f>
        <v>0</v>
      </c>
      <c r="M127" s="16">
        <f>VLOOKUP($D127,'Growth rate'!$B$3:$S$93,9,FALSE)*VLOOKUP($F127,BY_IND_Demand_Drivers!$B$5:$J$100,9,FALSE)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 t="shared" si="5"/>
        <v>47.786346728111774</v>
      </c>
      <c r="H128" s="16">
        <f t="shared" si="6"/>
        <v>0</v>
      </c>
      <c r="I128" s="16">
        <f t="shared" si="7"/>
        <v>0</v>
      </c>
      <c r="K128" s="16">
        <f>VLOOKUP($D128,'Growth rate'!$B$3:$S$93,9,FALSE)*VLOOKUP($F128,BY_IND_Demand_Drivers!$B$5:$J$100,7,FALSE)</f>
        <v>79.64391121351963</v>
      </c>
      <c r="L128" s="16">
        <f>VLOOKUP($D128,'Growth rate'!$B$3:$S$93,9,FALSE)*VLOOKUP($F128,BY_IND_Demand_Drivers!$B$5:$J$100,8,FALSE)</f>
        <v>0</v>
      </c>
      <c r="M128" s="16">
        <f>VLOOKUP($D128,'Growth rate'!$B$3:$S$93,9,FALSE)*VLOOKUP($F128,BY_IND_Demand_Drivers!$B$5:$J$100,9,FALSE)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 t="shared" si="5"/>
        <v>48.550928275761557</v>
      </c>
      <c r="H129" s="16">
        <f t="shared" si="6"/>
        <v>0</v>
      </c>
      <c r="I129" s="16">
        <f t="shared" si="7"/>
        <v>0</v>
      </c>
      <c r="K129" s="16">
        <f>VLOOKUP($D129,'Growth rate'!$B$3:$S$93,9,FALSE)*VLOOKUP($F129,BY_IND_Demand_Drivers!$B$5:$J$100,7,FALSE)</f>
        <v>80.91821379293593</v>
      </c>
      <c r="L129" s="16">
        <f>VLOOKUP($D129,'Growth rate'!$B$3:$S$93,9,FALSE)*VLOOKUP($F129,BY_IND_Demand_Drivers!$B$5:$J$100,8,FALSE)</f>
        <v>0</v>
      </c>
      <c r="M129" s="16">
        <f>VLOOKUP($D129,'Growth rate'!$B$3:$S$93,9,FALSE)*VLOOKUP($F129,BY_IND_Demand_Drivers!$B$5:$J$100,9,FALSE)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 t="shared" si="5"/>
        <v>49.327743128173758</v>
      </c>
      <c r="H130" s="16">
        <f t="shared" si="6"/>
        <v>0</v>
      </c>
      <c r="I130" s="16">
        <f t="shared" si="7"/>
        <v>0</v>
      </c>
      <c r="K130" s="16">
        <f>VLOOKUP($D130,'Growth rate'!$B$3:$S$93,9,FALSE)*VLOOKUP($F130,BY_IND_Demand_Drivers!$B$5:$J$100,7,FALSE)</f>
        <v>82.212905213622932</v>
      </c>
      <c r="L130" s="16">
        <f>VLOOKUP($D130,'Growth rate'!$B$3:$S$93,9,FALSE)*VLOOKUP($F130,BY_IND_Demand_Drivers!$B$5:$J$100,8,FALSE)</f>
        <v>0</v>
      </c>
      <c r="M130" s="16">
        <f>VLOOKUP($D130,'Growth rate'!$B$3:$S$93,9,FALSE)*VLOOKUP($F130,BY_IND_Demand_Drivers!$B$5:$J$100,9,FALSE)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 t="shared" si="5"/>
        <v>50.116987018224535</v>
      </c>
      <c r="H131" s="16">
        <f t="shared" si="6"/>
        <v>0</v>
      </c>
      <c r="I131" s="16">
        <f t="shared" si="7"/>
        <v>0</v>
      </c>
      <c r="K131" s="16">
        <f>VLOOKUP($D131,'Growth rate'!$B$3:$S$93,9,FALSE)*VLOOKUP($F131,BY_IND_Demand_Drivers!$B$5:$J$100,7,FALSE)</f>
        <v>83.528311697040891</v>
      </c>
      <c r="L131" s="16">
        <f>VLOOKUP($D131,'Growth rate'!$B$3:$S$93,9,FALSE)*VLOOKUP($F131,BY_IND_Demand_Drivers!$B$5:$J$100,8,FALSE)</f>
        <v>0</v>
      </c>
      <c r="M131" s="16">
        <f>VLOOKUP($D131,'Growth rate'!$B$3:$S$93,9,FALSE)*VLOOKUP($F131,BY_IND_Demand_Drivers!$B$5:$J$100,9,FALSE)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 t="shared" si="5"/>
        <v>50.918858810516127</v>
      </c>
      <c r="H132" s="16">
        <f t="shared" si="6"/>
        <v>0</v>
      </c>
      <c r="I132" s="16">
        <f t="shared" si="7"/>
        <v>0</v>
      </c>
      <c r="K132" s="16">
        <f>VLOOKUP($D132,'Growth rate'!$B$3:$S$93,9,FALSE)*VLOOKUP($F132,BY_IND_Demand_Drivers!$B$5:$J$100,7,FALSE)</f>
        <v>84.864764684193545</v>
      </c>
      <c r="L132" s="16">
        <f>VLOOKUP($D132,'Growth rate'!$B$3:$S$93,9,FALSE)*VLOOKUP($F132,BY_IND_Demand_Drivers!$B$5:$J$100,8,FALSE)</f>
        <v>0</v>
      </c>
      <c r="M132" s="16">
        <f>VLOOKUP($D132,'Growth rate'!$B$3:$S$93,9,FALSE)*VLOOKUP($F132,BY_IND_Demand_Drivers!$B$5:$J$100,9,FALSE)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 t="shared" ref="G133:G196" si="11">K133*$N133</f>
        <v>51.733560551484388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rate'!$B$3:$S$93,9,FALSE)*VLOOKUP($F133,BY_IND_Demand_Drivers!$B$5:$J$100,7,FALSE)</f>
        <v>86.222600919140646</v>
      </c>
      <c r="L133" s="16">
        <f>VLOOKUP($D133,'Growth rate'!$B$3:$S$93,9,FALSE)*VLOOKUP($F133,BY_IND_Demand_Drivers!$B$5:$J$100,8,FALSE)</f>
        <v>0</v>
      </c>
      <c r="M133" s="16">
        <f>VLOOKUP($D133,'Growth rate'!$B$3:$S$93,9,FALSE)*VLOOKUP($F133,BY_IND_Demand_Drivers!$B$5:$J$100,9,FALSE)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 t="shared" si="11"/>
        <v>52.561297520308145</v>
      </c>
      <c r="H134" s="16">
        <f t="shared" si="12"/>
        <v>0</v>
      </c>
      <c r="I134" s="16">
        <f t="shared" si="13"/>
        <v>0</v>
      </c>
      <c r="K134" s="16">
        <f>VLOOKUP($D134,'Growth rate'!$B$3:$S$93,9,FALSE)*VLOOKUP($F134,BY_IND_Demand_Drivers!$B$5:$J$100,7,FALSE)</f>
        <v>87.602162533846908</v>
      </c>
      <c r="L134" s="16">
        <f>VLOOKUP($D134,'Growth rate'!$B$3:$S$93,9,FALSE)*VLOOKUP($F134,BY_IND_Demand_Drivers!$B$5:$J$100,8,FALSE)</f>
        <v>0</v>
      </c>
      <c r="M134" s="16">
        <f>VLOOKUP($D134,'Growth rate'!$B$3:$S$93,9,FALSE)*VLOOKUP($F134,BY_IND_Demand_Drivers!$B$5:$J$100,9,FALSE)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 t="shared" si="11"/>
        <v>53.402278280633077</v>
      </c>
      <c r="H135" s="16">
        <f t="shared" si="12"/>
        <v>0</v>
      </c>
      <c r="I135" s="16">
        <f t="shared" si="13"/>
        <v>0</v>
      </c>
      <c r="K135" s="16">
        <f>VLOOKUP($D135,'Growth rate'!$B$3:$S$93,9,FALSE)*VLOOKUP($F135,BY_IND_Demand_Drivers!$B$5:$J$100,7,FALSE)</f>
        <v>89.003797134388464</v>
      </c>
      <c r="L135" s="16">
        <f>VLOOKUP($D135,'Growth rate'!$B$3:$S$93,9,FALSE)*VLOOKUP($F135,BY_IND_Demand_Drivers!$B$5:$J$100,8,FALSE)</f>
        <v>0</v>
      </c>
      <c r="M135" s="16">
        <f>VLOOKUP($D135,'Growth rate'!$B$3:$S$93,9,FALSE)*VLOOKUP($F135,BY_IND_Demand_Drivers!$B$5:$J$100,9,FALSE)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 t="shared" si="11"/>
        <v>54.256714733123196</v>
      </c>
      <c r="H136" s="16">
        <f t="shared" si="12"/>
        <v>0</v>
      </c>
      <c r="I136" s="16">
        <f t="shared" si="13"/>
        <v>0</v>
      </c>
      <c r="K136" s="16">
        <f>VLOOKUP($D136,'Growth rate'!$B$3:$S$93,9,FALSE)*VLOOKUP($F136,BY_IND_Demand_Drivers!$B$5:$J$100,7,FALSE)</f>
        <v>90.427857888538668</v>
      </c>
      <c r="L136" s="16">
        <f>VLOOKUP($D136,'Growth rate'!$B$3:$S$93,9,FALSE)*VLOOKUP($F136,BY_IND_Demand_Drivers!$B$5:$J$100,8,FALSE)</f>
        <v>0</v>
      </c>
      <c r="M136" s="16">
        <f>VLOOKUP($D136,'Growth rate'!$B$3:$S$93,9,FALSE)*VLOOKUP($F136,BY_IND_Demand_Drivers!$B$5:$J$100,9,FALSE)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 t="shared" si="11"/>
        <v>55.124822168853171</v>
      </c>
      <c r="H137" s="16">
        <f t="shared" si="12"/>
        <v>0</v>
      </c>
      <c r="I137" s="16">
        <f t="shared" si="13"/>
        <v>0</v>
      </c>
      <c r="K137" s="16">
        <f>VLOOKUP($D137,'Growth rate'!$B$3:$S$93,9,FALSE)*VLOOKUP($F137,BY_IND_Demand_Drivers!$B$5:$J$100,7,FALSE)</f>
        <v>91.87470361475529</v>
      </c>
      <c r="L137" s="16">
        <f>VLOOKUP($D137,'Growth rate'!$B$3:$S$93,9,FALSE)*VLOOKUP($F137,BY_IND_Demand_Drivers!$B$5:$J$100,8,FALSE)</f>
        <v>0</v>
      </c>
      <c r="M137" s="16">
        <f>VLOOKUP($D137,'Growth rate'!$B$3:$S$93,9,FALSE)*VLOOKUP($F137,BY_IND_Demand_Drivers!$B$5:$J$100,9,FALSE)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 t="shared" si="11"/>
        <v>56.006819323554829</v>
      </c>
      <c r="H138" s="16">
        <f t="shared" si="12"/>
        <v>0</v>
      </c>
      <c r="I138" s="16">
        <f t="shared" si="13"/>
        <v>0</v>
      </c>
      <c r="K138" s="16">
        <f>VLOOKUP($D138,'Growth rate'!$B$3:$S$93,9,FALSE)*VLOOKUP($F138,BY_IND_Demand_Drivers!$B$5:$J$100,7,FALSE)</f>
        <v>93.34469887259138</v>
      </c>
      <c r="L138" s="16">
        <f>VLOOKUP($D138,'Growth rate'!$B$3:$S$93,9,FALSE)*VLOOKUP($F138,BY_IND_Demand_Drivers!$B$5:$J$100,8,FALSE)</f>
        <v>0</v>
      </c>
      <c r="M138" s="16">
        <f>VLOOKUP($D138,'Growth rate'!$B$3:$S$93,9,FALSE)*VLOOKUP($F138,BY_IND_Demand_Drivers!$B$5:$J$100,9,FALSE)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 t="shared" si="11"/>
        <v>56.902928432731692</v>
      </c>
      <c r="H139" s="16">
        <f t="shared" si="12"/>
        <v>0</v>
      </c>
      <c r="I139" s="16">
        <f t="shared" si="13"/>
        <v>0</v>
      </c>
      <c r="K139" s="16">
        <f>VLOOKUP($D139,'Growth rate'!$B$3:$S$93,9,FALSE)*VLOOKUP($F139,BY_IND_Demand_Drivers!$B$5:$J$100,7,FALSE)</f>
        <v>94.838214054552822</v>
      </c>
      <c r="L139" s="16">
        <f>VLOOKUP($D139,'Growth rate'!$B$3:$S$93,9,FALSE)*VLOOKUP($F139,BY_IND_Demand_Drivers!$B$5:$J$100,8,FALSE)</f>
        <v>0</v>
      </c>
      <c r="M139" s="16">
        <f>VLOOKUP($D139,'Growth rate'!$B$3:$S$93,9,FALSE)*VLOOKUP($F139,BY_IND_Demand_Drivers!$B$5:$J$100,9,FALSE)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 t="shared" si="11"/>
        <v>57.813375287655404</v>
      </c>
      <c r="H140" s="16">
        <f t="shared" si="12"/>
        <v>0</v>
      </c>
      <c r="I140" s="16">
        <f t="shared" si="13"/>
        <v>0</v>
      </c>
      <c r="K140" s="16">
        <f>VLOOKUP($D140,'Growth rate'!$B$3:$S$93,9,FALSE)*VLOOKUP($F140,BY_IND_Demand_Drivers!$B$5:$J$100,7,FALSE)</f>
        <v>96.355625479425683</v>
      </c>
      <c r="L140" s="16">
        <f>VLOOKUP($D140,'Growth rate'!$B$3:$S$93,9,FALSE)*VLOOKUP($F140,BY_IND_Demand_Drivers!$B$5:$J$100,8,FALSE)</f>
        <v>0</v>
      </c>
      <c r="M140" s="16">
        <f>VLOOKUP($D140,'Growth rate'!$B$3:$S$93,9,FALSE)*VLOOKUP($F140,BY_IND_Demand_Drivers!$B$5:$J$100,9,FALSE)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 t="shared" si="11"/>
        <v>58.738389292257885</v>
      </c>
      <c r="H141" s="16">
        <f t="shared" si="12"/>
        <v>0</v>
      </c>
      <c r="I141" s="16">
        <f t="shared" si="13"/>
        <v>0</v>
      </c>
      <c r="K141" s="16">
        <f>VLOOKUP($D141,'Growth rate'!$B$3:$S$93,9,FALSE)*VLOOKUP($F141,BY_IND_Demand_Drivers!$B$5:$J$100,7,FALSE)</f>
        <v>97.897315487096478</v>
      </c>
      <c r="L141" s="16">
        <f>VLOOKUP($D141,'Growth rate'!$B$3:$S$93,9,FALSE)*VLOOKUP($F141,BY_IND_Demand_Drivers!$B$5:$J$100,8,FALSE)</f>
        <v>0</v>
      </c>
      <c r="M141" s="16">
        <f>VLOOKUP($D141,'Growth rate'!$B$3:$S$93,9,FALSE)*VLOOKUP($F141,BY_IND_Demand_Drivers!$B$5:$J$100,9,FALSE)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 t="shared" si="11"/>
        <v>59.678203520933991</v>
      </c>
      <c r="H142" s="16">
        <f t="shared" si="12"/>
        <v>0</v>
      </c>
      <c r="I142" s="16">
        <f t="shared" si="13"/>
        <v>0</v>
      </c>
      <c r="K142" s="16">
        <f>VLOOKUP($D142,'Growth rate'!$B$3:$S$93,9,FALSE)*VLOOKUP($F142,BY_IND_Demand_Drivers!$B$5:$J$100,7,FALSE)</f>
        <v>99.463672534889994</v>
      </c>
      <c r="L142" s="16">
        <f>VLOOKUP($D142,'Growth rate'!$B$3:$S$93,9,FALSE)*VLOOKUP($F142,BY_IND_Demand_Drivers!$B$5:$J$100,8,FALSE)</f>
        <v>0</v>
      </c>
      <c r="M142" s="16">
        <f>VLOOKUP($D142,'Growth rate'!$B$3:$S$93,9,FALSE)*VLOOKUP($F142,BY_IND_Demand_Drivers!$B$5:$J$100,9,FALSE)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 t="shared" si="11"/>
        <v>60.633054777268953</v>
      </c>
      <c r="H143" s="16">
        <f t="shared" si="12"/>
        <v>0</v>
      </c>
      <c r="I143" s="16">
        <f t="shared" si="13"/>
        <v>0</v>
      </c>
      <c r="K143" s="16">
        <f>VLOOKUP($D143,'Growth rate'!$B$3:$S$93,9,FALSE)*VLOOKUP($F143,BY_IND_Demand_Drivers!$B$5:$J$100,7,FALSE)</f>
        <v>101.05509129544826</v>
      </c>
      <c r="L143" s="16">
        <f>VLOOKUP($D143,'Growth rate'!$B$3:$S$93,9,FALSE)*VLOOKUP($F143,BY_IND_Demand_Drivers!$B$5:$J$100,8,FALSE)</f>
        <v>0</v>
      </c>
      <c r="M143" s="16">
        <f>VLOOKUP($D143,'Growth rate'!$B$3:$S$93,9,FALSE)*VLOOKUP($F143,BY_IND_Demand_Drivers!$B$5:$J$100,9,FALSE)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 t="shared" si="11"/>
        <v>61.603183653705244</v>
      </c>
      <c r="H144" s="16">
        <f t="shared" si="12"/>
        <v>0</v>
      </c>
      <c r="I144" s="16">
        <f t="shared" si="13"/>
        <v>0</v>
      </c>
      <c r="K144" s="16">
        <f>VLOOKUP($D144,'Growth rate'!$B$3:$S$93,9,FALSE)*VLOOKUP($F144,BY_IND_Demand_Drivers!$B$5:$J$100,7,FALSE)</f>
        <v>102.67197275617541</v>
      </c>
      <c r="L144" s="16">
        <f>VLOOKUP($D144,'Growth rate'!$B$3:$S$93,9,FALSE)*VLOOKUP($F144,BY_IND_Demand_Drivers!$B$5:$J$100,8,FALSE)</f>
        <v>0</v>
      </c>
      <c r="M144" s="16">
        <f>VLOOKUP($D144,'Growth rate'!$B$3:$S$93,9,FALSE)*VLOOKUP($F144,BY_IND_Demand_Drivers!$B$5:$J$100,9,FALSE)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 t="shared" si="11"/>
        <v>62.588834592164538</v>
      </c>
      <c r="H145" s="16">
        <f t="shared" si="12"/>
        <v>0</v>
      </c>
      <c r="I145" s="16">
        <f t="shared" si="13"/>
        <v>0</v>
      </c>
      <c r="K145" s="16">
        <f>VLOOKUP($D145,'Growth rate'!$B$3:$S$93,9,FALSE)*VLOOKUP($F145,BY_IND_Demand_Drivers!$B$5:$J$100,7,FALSE)</f>
        <v>104.31472432027424</v>
      </c>
      <c r="L145" s="16">
        <f>VLOOKUP($D145,'Growth rate'!$B$3:$S$93,9,FALSE)*VLOOKUP($F145,BY_IND_Demand_Drivers!$B$5:$J$100,8,FALSE)</f>
        <v>0</v>
      </c>
      <c r="M145" s="16">
        <f>VLOOKUP($D145,'Growth rate'!$B$3:$S$93,9,FALSE)*VLOOKUP($F145,BY_IND_Demand_Drivers!$B$5:$J$100,9,FALSE)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 t="shared" si="11"/>
        <v>63.590255945639186</v>
      </c>
      <c r="H146" s="16">
        <f t="shared" si="12"/>
        <v>0</v>
      </c>
      <c r="I146" s="16">
        <f t="shared" si="13"/>
        <v>0</v>
      </c>
      <c r="K146" s="16">
        <f>VLOOKUP($D146,'Growth rate'!$B$3:$S$93,9,FALSE)*VLOOKUP($F146,BY_IND_Demand_Drivers!$B$5:$J$100,7,FALSE)</f>
        <v>105.98375990939864</v>
      </c>
      <c r="L146" s="16">
        <f>VLOOKUP($D146,'Growth rate'!$B$3:$S$93,9,FALSE)*VLOOKUP($F146,BY_IND_Demand_Drivers!$B$5:$J$100,8,FALSE)</f>
        <v>0</v>
      </c>
      <c r="M146" s="16">
        <f>VLOOKUP($D146,'Growth rate'!$B$3:$S$93,9,FALSE)*VLOOKUP($F146,BY_IND_Demand_Drivers!$B$5:$J$100,9,FALSE)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 t="shared" si="11"/>
        <v>64.607700040769416</v>
      </c>
      <c r="H147" s="16">
        <f t="shared" si="12"/>
        <v>0</v>
      </c>
      <c r="I147" s="16">
        <f t="shared" si="13"/>
        <v>0</v>
      </c>
      <c r="K147" s="16">
        <f>VLOOKUP($D147,'Growth rate'!$B$3:$S$93,9,FALSE)*VLOOKUP($F147,BY_IND_Demand_Drivers!$B$5:$J$100,7,FALSE)</f>
        <v>107.67950006794902</v>
      </c>
      <c r="L147" s="16">
        <f>VLOOKUP($D147,'Growth rate'!$B$3:$S$93,9,FALSE)*VLOOKUP($F147,BY_IND_Demand_Drivers!$B$5:$J$100,8,FALSE)</f>
        <v>0</v>
      </c>
      <c r="M147" s="16">
        <f>VLOOKUP($D147,'Growth rate'!$B$3:$S$93,9,FALSE)*VLOOKUP($F147,BY_IND_Demand_Drivers!$B$5:$J$100,9,FALSE)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 t="shared" si="11"/>
        <v>65.64142324142172</v>
      </c>
      <c r="H148" s="16">
        <f t="shared" si="12"/>
        <v>0</v>
      </c>
      <c r="I148" s="16">
        <f t="shared" si="13"/>
        <v>0</v>
      </c>
      <c r="K148" s="16">
        <f>VLOOKUP($D148,'Growth rate'!$B$3:$S$93,9,FALSE)*VLOOKUP($F148,BY_IND_Demand_Drivers!$B$5:$J$100,7,FALSE)</f>
        <v>109.4023720690362</v>
      </c>
      <c r="L148" s="16">
        <f>VLOOKUP($D148,'Growth rate'!$B$3:$S$93,9,FALSE)*VLOOKUP($F148,BY_IND_Demand_Drivers!$B$5:$J$100,8,FALSE)</f>
        <v>0</v>
      </c>
      <c r="M148" s="16">
        <f>VLOOKUP($D148,'Growth rate'!$B$3:$S$93,9,FALSE)*VLOOKUP($F148,BY_IND_Demand_Drivers!$B$5:$J$100,9,FALSE)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 t="shared" si="11"/>
        <v>66.691686013284482</v>
      </c>
      <c r="H149" s="16">
        <f t="shared" si="12"/>
        <v>0</v>
      </c>
      <c r="I149" s="16">
        <f t="shared" si="13"/>
        <v>0</v>
      </c>
      <c r="K149" s="16">
        <f>VLOOKUP($D149,'Growth rate'!$B$3:$S$93,9,FALSE)*VLOOKUP($F149,BY_IND_Demand_Drivers!$B$5:$J$100,7,FALSE)</f>
        <v>111.1528100221408</v>
      </c>
      <c r="L149" s="16">
        <f>VLOOKUP($D149,'Growth rate'!$B$3:$S$93,9,FALSE)*VLOOKUP($F149,BY_IND_Demand_Drivers!$B$5:$J$100,8,FALSE)</f>
        <v>0</v>
      </c>
      <c r="M149" s="16">
        <f>VLOOKUP($D149,'Growth rate'!$B$3:$S$93,9,FALSE)*VLOOKUP($F149,BY_IND_Demand_Drivers!$B$5:$J$100,9,FALSE)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 t="shared" si="11"/>
        <v>67.758752989497012</v>
      </c>
      <c r="H150" s="16">
        <f t="shared" si="12"/>
        <v>0</v>
      </c>
      <c r="I150" s="16">
        <f t="shared" si="13"/>
        <v>0</v>
      </c>
      <c r="K150" s="16">
        <f>VLOOKUP($D150,'Growth rate'!$B$3:$S$93,9,FALSE)*VLOOKUP($F150,BY_IND_Demand_Drivers!$B$5:$J$100,7,FALSE)</f>
        <v>112.93125498249503</v>
      </c>
      <c r="L150" s="16">
        <f>VLOOKUP($D150,'Growth rate'!$B$3:$S$93,9,FALSE)*VLOOKUP($F150,BY_IND_Demand_Drivers!$B$5:$J$100,8,FALSE)</f>
        <v>0</v>
      </c>
      <c r="M150" s="16">
        <f>VLOOKUP($D150,'Growth rate'!$B$3:$S$93,9,FALSE)*VLOOKUP($F150,BY_IND_Demand_Drivers!$B$5:$J$100,9,FALSE)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 t="shared" si="11"/>
        <v>68.842893037328977</v>
      </c>
      <c r="H151" s="16">
        <f t="shared" si="12"/>
        <v>0</v>
      </c>
      <c r="I151" s="16">
        <f t="shared" si="13"/>
        <v>0</v>
      </c>
      <c r="K151" s="16">
        <f>VLOOKUP($D151,'Growth rate'!$B$3:$S$93,9,FALSE)*VLOOKUP($F151,BY_IND_Demand_Drivers!$B$5:$J$100,7,FALSE)</f>
        <v>114.73815506221497</v>
      </c>
      <c r="L151" s="16">
        <f>VLOOKUP($D151,'Growth rate'!$B$3:$S$93,9,FALSE)*VLOOKUP($F151,BY_IND_Demand_Drivers!$B$5:$J$100,8,FALSE)</f>
        <v>0</v>
      </c>
      <c r="M151" s="16">
        <f>VLOOKUP($D151,'Growth rate'!$B$3:$S$93,9,FALSE)*VLOOKUP($F151,BY_IND_Demand_Drivers!$B$5:$J$100,9,FALSE)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 t="shared" si="11"/>
        <v>69.944379325926235</v>
      </c>
      <c r="H152" s="16">
        <f t="shared" si="12"/>
        <v>0</v>
      </c>
      <c r="I152" s="16">
        <f t="shared" si="13"/>
        <v>0</v>
      </c>
      <c r="K152" s="16">
        <f>VLOOKUP($D152,'Growth rate'!$B$3:$S$93,9,FALSE)*VLOOKUP($F152,BY_IND_Demand_Drivers!$B$5:$J$100,7,FALSE)</f>
        <v>116.57396554321041</v>
      </c>
      <c r="L152" s="16">
        <f>VLOOKUP($D152,'Growth rate'!$B$3:$S$93,9,FALSE)*VLOOKUP($F152,BY_IND_Demand_Drivers!$B$5:$J$100,8,FALSE)</f>
        <v>0</v>
      </c>
      <c r="M152" s="16">
        <f>VLOOKUP($D152,'Growth rate'!$B$3:$S$93,9,FALSE)*VLOOKUP($F152,BY_IND_Demand_Drivers!$B$5:$J$100,9,FALSE)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 t="shared" si="11"/>
        <v>71.063489395141076</v>
      </c>
      <c r="H153" s="16">
        <f t="shared" si="12"/>
        <v>0</v>
      </c>
      <c r="I153" s="16">
        <f t="shared" si="13"/>
        <v>0</v>
      </c>
      <c r="K153" s="16">
        <f>VLOOKUP($D153,'Growth rate'!$B$3:$S$93,9,FALSE)*VLOOKUP($F153,BY_IND_Demand_Drivers!$B$5:$J$100,7,FALSE)</f>
        <v>118.43914899190179</v>
      </c>
      <c r="L153" s="16">
        <f>VLOOKUP($D153,'Growth rate'!$B$3:$S$93,9,FALSE)*VLOOKUP($F153,BY_IND_Demand_Drivers!$B$5:$J$100,8,FALSE)</f>
        <v>0</v>
      </c>
      <c r="M153" s="16">
        <f>VLOOKUP($D153,'Growth rate'!$B$3:$S$93,9,FALSE)*VLOOKUP($F153,BY_IND_Demand_Drivers!$B$5:$J$100,9,FALSE)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 t="shared" si="11"/>
        <v>72.200505225463331</v>
      </c>
      <c r="H154" s="16">
        <f t="shared" si="12"/>
        <v>0</v>
      </c>
      <c r="I154" s="16">
        <f t="shared" si="13"/>
        <v>0</v>
      </c>
      <c r="K154" s="16">
        <f>VLOOKUP($D154,'Growth rate'!$B$3:$S$93,9,FALSE)*VLOOKUP($F154,BY_IND_Demand_Drivers!$B$5:$J$100,7,FALSE)</f>
        <v>120.33417537577222</v>
      </c>
      <c r="L154" s="16">
        <f>VLOOKUP($D154,'Growth rate'!$B$3:$S$93,9,FALSE)*VLOOKUP($F154,BY_IND_Demand_Drivers!$B$5:$J$100,8,FALSE)</f>
        <v>0</v>
      </c>
      <c r="M154" s="16">
        <f>VLOOKUP($D154,'Growth rate'!$B$3:$S$93,9,FALSE)*VLOOKUP($F154,BY_IND_Demand_Drivers!$B$5:$J$100,9,FALSE)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 t="shared" si="11"/>
        <v>73.355713309070765</v>
      </c>
      <c r="H155" s="16">
        <f t="shared" si="12"/>
        <v>0</v>
      </c>
      <c r="I155" s="16">
        <f t="shared" si="13"/>
        <v>0</v>
      </c>
      <c r="K155" s="16">
        <f>VLOOKUP($D155,'Growth rate'!$B$3:$S$93,9,FALSE)*VLOOKUP($F155,BY_IND_Demand_Drivers!$B$5:$J$100,7,FALSE)</f>
        <v>122.2595221817846</v>
      </c>
      <c r="L155" s="16">
        <f>VLOOKUP($D155,'Growth rate'!$B$3:$S$93,9,FALSE)*VLOOKUP($F155,BY_IND_Demand_Drivers!$B$5:$J$100,8,FALSE)</f>
        <v>0</v>
      </c>
      <c r="M155" s="16">
        <f>VLOOKUP($D155,'Growth rate'!$B$3:$S$93,9,FALSE)*VLOOKUP($F155,BY_IND_Demand_Drivers!$B$5:$J$100,9,FALSE)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 t="shared" si="11"/>
        <v>74.529404722015869</v>
      </c>
      <c r="H156" s="16">
        <f t="shared" si="12"/>
        <v>0</v>
      </c>
      <c r="I156" s="16">
        <f t="shared" si="13"/>
        <v>0</v>
      </c>
      <c r="K156" s="16">
        <f>VLOOKUP($D156,'Growth rate'!$B$3:$S$93,9,FALSE)*VLOOKUP($F156,BY_IND_Demand_Drivers!$B$5:$J$100,7,FALSE)</f>
        <v>124.21567453669311</v>
      </c>
      <c r="L156" s="16">
        <f>VLOOKUP($D156,'Growth rate'!$B$3:$S$93,9,FALSE)*VLOOKUP($F156,BY_IND_Demand_Drivers!$B$5:$J$100,8,FALSE)</f>
        <v>0</v>
      </c>
      <c r="M156" s="16">
        <f>VLOOKUP($D156,'Growth rate'!$B$3:$S$93,9,FALSE)*VLOOKUP($F156,BY_IND_Demand_Drivers!$B$5:$J$100,9,FALSE)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 t="shared" si="11"/>
        <v>75.721875197568139</v>
      </c>
      <c r="H157" s="16">
        <f t="shared" si="12"/>
        <v>0</v>
      </c>
      <c r="I157" s="16">
        <f t="shared" si="13"/>
        <v>0</v>
      </c>
      <c r="K157" s="16">
        <f>VLOOKUP($D157,'Growth rate'!$B$3:$S$93,9,FALSE)*VLOOKUP($F157,BY_IND_Demand_Drivers!$B$5:$J$100,7,FALSE)</f>
        <v>126.20312532928024</v>
      </c>
      <c r="L157" s="16">
        <f>VLOOKUP($D157,'Growth rate'!$B$3:$S$93,9,FALSE)*VLOOKUP($F157,BY_IND_Demand_Drivers!$B$5:$J$100,8,FALSE)</f>
        <v>0</v>
      </c>
      <c r="M157" s="16">
        <f>VLOOKUP($D157,'Growth rate'!$B$3:$S$93,9,FALSE)*VLOOKUP($F157,BY_IND_Demand_Drivers!$B$5:$J$100,9,FALSE)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 t="shared" si="11"/>
        <v>76.933425200729218</v>
      </c>
      <c r="H158" s="16">
        <f t="shared" si="12"/>
        <v>0</v>
      </c>
      <c r="I158" s="16">
        <f t="shared" si="13"/>
        <v>0</v>
      </c>
      <c r="K158" s="16">
        <f>VLOOKUP($D158,'Growth rate'!$B$3:$S$93,9,FALSE)*VLOOKUP($F158,BY_IND_Demand_Drivers!$B$5:$J$100,7,FALSE)</f>
        <v>128.2223753345487</v>
      </c>
      <c r="L158" s="16">
        <f>VLOOKUP($D158,'Growth rate'!$B$3:$S$93,9,FALSE)*VLOOKUP($F158,BY_IND_Demand_Drivers!$B$5:$J$100,8,FALSE)</f>
        <v>0</v>
      </c>
      <c r="M158" s="16">
        <f>VLOOKUP($D158,'Growth rate'!$B$3:$S$93,9,FALSE)*VLOOKUP($F158,BY_IND_Demand_Drivers!$B$5:$J$100,9,FALSE)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 t="shared" si="11"/>
        <v>78.164360003940899</v>
      </c>
      <c r="H159" s="16">
        <f t="shared" si="12"/>
        <v>0</v>
      </c>
      <c r="I159" s="16">
        <f t="shared" si="13"/>
        <v>0</v>
      </c>
      <c r="K159" s="16">
        <f>VLOOKUP($D159,'Growth rate'!$B$3:$S$93,9,FALSE)*VLOOKUP($F159,BY_IND_Demand_Drivers!$B$5:$J$100,7,FALSE)</f>
        <v>130.2739333399015</v>
      </c>
      <c r="L159" s="16">
        <f>VLOOKUP($D159,'Growth rate'!$B$3:$S$93,9,FALSE)*VLOOKUP($F159,BY_IND_Demand_Drivers!$B$5:$J$100,8,FALSE)</f>
        <v>0</v>
      </c>
      <c r="M159" s="16">
        <f>VLOOKUP($D159,'Growth rate'!$B$3:$S$93,9,FALSE)*VLOOKUP($F159,BY_IND_Demand_Drivers!$B$5:$J$100,9,FALSE)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 t="shared" si="11"/>
        <v>79.414989764003963</v>
      </c>
      <c r="H160" s="16">
        <f t="shared" si="12"/>
        <v>0</v>
      </c>
      <c r="I160" s="16">
        <f t="shared" si="13"/>
        <v>0</v>
      </c>
      <c r="K160" s="16">
        <f>VLOOKUP($D160,'Growth rate'!$B$3:$S$93,9,FALSE)*VLOOKUP($F160,BY_IND_Demand_Drivers!$B$5:$J$100,7,FALSE)</f>
        <v>132.35831627333994</v>
      </c>
      <c r="L160" s="16">
        <f>VLOOKUP($D160,'Growth rate'!$B$3:$S$93,9,FALSE)*VLOOKUP($F160,BY_IND_Demand_Drivers!$B$5:$J$100,8,FALSE)</f>
        <v>0</v>
      </c>
      <c r="M160" s="16">
        <f>VLOOKUP($D160,'Growth rate'!$B$3:$S$93,9,FALSE)*VLOOKUP($F160,BY_IND_Demand_Drivers!$B$5:$J$100,9,FALSE)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 t="shared" si="11"/>
        <v>80.685629600228026</v>
      </c>
      <c r="H161" s="16">
        <f t="shared" si="12"/>
        <v>0</v>
      </c>
      <c r="I161" s="16">
        <f t="shared" si="13"/>
        <v>0</v>
      </c>
      <c r="K161" s="16">
        <f>VLOOKUP($D161,'Growth rate'!$B$3:$S$93,9,FALSE)*VLOOKUP($F161,BY_IND_Demand_Drivers!$B$5:$J$100,7,FALSE)</f>
        <v>134.47604933371338</v>
      </c>
      <c r="L161" s="16">
        <f>VLOOKUP($D161,'Growth rate'!$B$3:$S$93,9,FALSE)*VLOOKUP($F161,BY_IND_Demand_Drivers!$B$5:$J$100,8,FALSE)</f>
        <v>0</v>
      </c>
      <c r="M161" s="16">
        <f>VLOOKUP($D161,'Growth rate'!$B$3:$S$93,9,FALSE)*VLOOKUP($F161,BY_IND_Demand_Drivers!$B$5:$J$100,9,FALSE)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 t="shared" si="11"/>
        <v>81.976599673831672</v>
      </c>
      <c r="H162" s="16">
        <f t="shared" si="12"/>
        <v>0</v>
      </c>
      <c r="I162" s="16">
        <f t="shared" si="13"/>
        <v>0</v>
      </c>
      <c r="K162" s="16">
        <f>VLOOKUP($D162,'Growth rate'!$B$3:$S$93,9,FALSE)*VLOOKUP($F162,BY_IND_Demand_Drivers!$B$5:$J$100,7,FALSE)</f>
        <v>136.62766612305279</v>
      </c>
      <c r="L162" s="16">
        <f>VLOOKUP($D162,'Growth rate'!$B$3:$S$93,9,FALSE)*VLOOKUP($F162,BY_IND_Demand_Drivers!$B$5:$J$100,8,FALSE)</f>
        <v>0</v>
      </c>
      <c r="M162" s="16">
        <f>VLOOKUP($D162,'Growth rate'!$B$3:$S$93,9,FALSE)*VLOOKUP($F162,BY_IND_Demand_Drivers!$B$5:$J$100,9,FALSE)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 t="shared" si="11"/>
        <v>83.28822526861299</v>
      </c>
      <c r="H163" s="16">
        <f t="shared" si="12"/>
        <v>0</v>
      </c>
      <c r="I163" s="16">
        <f t="shared" si="13"/>
        <v>0</v>
      </c>
      <c r="K163" s="16">
        <f>VLOOKUP($D163,'Growth rate'!$B$3:$S$93,9,FALSE)*VLOOKUP($F163,BY_IND_Demand_Drivers!$B$5:$J$100,7,FALSE)</f>
        <v>138.81370878102166</v>
      </c>
      <c r="L163" s="16">
        <f>VLOOKUP($D163,'Growth rate'!$B$3:$S$93,9,FALSE)*VLOOKUP($F163,BY_IND_Demand_Drivers!$B$5:$J$100,8,FALSE)</f>
        <v>0</v>
      </c>
      <c r="M163" s="16">
        <f>VLOOKUP($D163,'Growth rate'!$B$3:$S$93,9,FALSE)*VLOOKUP($F163,BY_IND_Demand_Drivers!$B$5:$J$100,9,FALSE)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 t="shared" si="11"/>
        <v>84.620836872910786</v>
      </c>
      <c r="H164" s="16">
        <f t="shared" si="12"/>
        <v>0</v>
      </c>
      <c r="I164" s="16">
        <f t="shared" si="13"/>
        <v>0</v>
      </c>
      <c r="K164" s="16">
        <f>VLOOKUP($D164,'Growth rate'!$B$3:$S$93,9,FALSE)*VLOOKUP($F164,BY_IND_Demand_Drivers!$B$5:$J$100,7,FALSE)</f>
        <v>141.03472812151799</v>
      </c>
      <c r="L164" s="16">
        <f>VLOOKUP($D164,'Growth rate'!$B$3:$S$93,9,FALSE)*VLOOKUP($F164,BY_IND_Demand_Drivers!$B$5:$J$100,8,FALSE)</f>
        <v>0</v>
      </c>
      <c r="M164" s="16">
        <f>VLOOKUP($D164,'Growth rate'!$B$3:$S$93,9,FALSE)*VLOOKUP($F164,BY_IND_Demand_Drivers!$B$5:$J$100,9,FALSE)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 t="shared" si="11"/>
        <v>85.974770262877357</v>
      </c>
      <c r="H165" s="16">
        <f t="shared" si="12"/>
        <v>0</v>
      </c>
      <c r="I165" s="16">
        <f t="shared" si="13"/>
        <v>0</v>
      </c>
      <c r="K165" s="16">
        <f>VLOOKUP($D165,'Growth rate'!$B$3:$S$93,9,FALSE)*VLOOKUP($F165,BY_IND_Demand_Drivers!$B$5:$J$100,7,FALSE)</f>
        <v>143.29128377146228</v>
      </c>
      <c r="L165" s="16">
        <f>VLOOKUP($D165,'Growth rate'!$B$3:$S$93,9,FALSE)*VLOOKUP($F165,BY_IND_Demand_Drivers!$B$5:$J$100,8,FALSE)</f>
        <v>0</v>
      </c>
      <c r="M165" s="16">
        <f>VLOOKUP($D165,'Growth rate'!$B$3:$S$93,9,FALSE)*VLOOKUP($F165,BY_IND_Demand_Drivers!$B$5:$J$100,9,FALSE)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 t="shared" si="11"/>
        <v>87.350366587083428</v>
      </c>
      <c r="H166" s="16">
        <f t="shared" si="12"/>
        <v>0</v>
      </c>
      <c r="I166" s="16">
        <f t="shared" si="13"/>
        <v>0</v>
      </c>
      <c r="K166" s="16">
        <f>VLOOKUP($D166,'Growth rate'!$B$3:$S$93,9,FALSE)*VLOOKUP($F166,BY_IND_Demand_Drivers!$B$5:$J$100,7,FALSE)</f>
        <v>145.58394431180571</v>
      </c>
      <c r="L166" s="16">
        <f>VLOOKUP($D166,'Growth rate'!$B$3:$S$93,9,FALSE)*VLOOKUP($F166,BY_IND_Demand_Drivers!$B$5:$J$100,8,FALSE)</f>
        <v>0</v>
      </c>
      <c r="M166" s="16">
        <f>VLOOKUP($D166,'Growth rate'!$B$3:$S$93,9,FALSE)*VLOOKUP($F166,BY_IND_Demand_Drivers!$B$5:$J$100,9,FALSE)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 t="shared" si="11"/>
        <v>88.747972452476759</v>
      </c>
      <c r="H167" s="16">
        <f t="shared" si="12"/>
        <v>0</v>
      </c>
      <c r="I167" s="16">
        <f t="shared" si="13"/>
        <v>0</v>
      </c>
      <c r="K167" s="16">
        <f>VLOOKUP($D167,'Growth rate'!$B$3:$S$93,9,FALSE)*VLOOKUP($F167,BY_IND_Demand_Drivers!$B$5:$J$100,7,FALSE)</f>
        <v>147.9132874207946</v>
      </c>
      <c r="L167" s="16">
        <f>VLOOKUP($D167,'Growth rate'!$B$3:$S$93,9,FALSE)*VLOOKUP($F167,BY_IND_Demand_Drivers!$B$5:$J$100,8,FALSE)</f>
        <v>0</v>
      </c>
      <c r="M167" s="16">
        <f>VLOOKUP($D167,'Growth rate'!$B$3:$S$93,9,FALSE)*VLOOKUP($F167,BY_IND_Demand_Drivers!$B$5:$J$100,9,FALSE)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 t="shared" si="11"/>
        <v>125.01999139009899</v>
      </c>
      <c r="H168" s="16">
        <f t="shared" si="12"/>
        <v>0</v>
      </c>
      <c r="I168" s="16">
        <f t="shared" si="13"/>
        <v>0</v>
      </c>
      <c r="K168" s="16">
        <f>VLOOKUP($D168,'Growth rate'!$B$3:$S$93,9,FALSE)*VLOOKUP($F168,BY_IND_Demand_Drivers!$B$5:$J$100,7,FALSE)</f>
        <v>125.01999139009899</v>
      </c>
      <c r="L168" s="16">
        <f>VLOOKUP($D168,'Growth rate'!$B$3:$S$93,9,FALSE)*VLOOKUP($F168,BY_IND_Demand_Drivers!$B$5:$J$100,8,FALSE)</f>
        <v>0</v>
      </c>
      <c r="M168" s="16">
        <f>VLOOKUP($D168,'Growth rate'!$B$3:$S$93,9,FALSE)*VLOOKUP($F168,BY_IND_Demand_Drivers!$B$5:$J$100,9,FALSE)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 t="shared" si="11"/>
        <v>135.15127962378438</v>
      </c>
      <c r="H169" s="16">
        <f t="shared" si="12"/>
        <v>0</v>
      </c>
      <c r="I169" s="16">
        <f t="shared" si="13"/>
        <v>0</v>
      </c>
      <c r="K169" s="16">
        <f>VLOOKUP($D169,'Growth rate'!$B$3:$S$93,9,FALSE)*VLOOKUP($F169,BY_IND_Demand_Drivers!$B$5:$J$100,7,FALSE)</f>
        <v>135.15127962378438</v>
      </c>
      <c r="L169" s="16">
        <f>VLOOKUP($D169,'Growth rate'!$B$3:$S$93,9,FALSE)*VLOOKUP($F169,BY_IND_Demand_Drivers!$B$5:$J$100,8,FALSE)</f>
        <v>0</v>
      </c>
      <c r="M169" s="16">
        <f>VLOOKUP($D169,'Growth rate'!$B$3:$S$93,9,FALSE)*VLOOKUP($F169,BY_IND_Demand_Drivers!$B$5:$J$100,9,FALSE)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 t="shared" si="11"/>
        <v>145.28256785746979</v>
      </c>
      <c r="H170" s="16">
        <f t="shared" si="12"/>
        <v>0</v>
      </c>
      <c r="I170" s="16">
        <f t="shared" si="13"/>
        <v>0</v>
      </c>
      <c r="K170" s="16">
        <f>VLOOKUP($D170,'Growth rate'!$B$3:$S$93,9,FALSE)*VLOOKUP($F170,BY_IND_Demand_Drivers!$B$5:$J$100,7,FALSE)</f>
        <v>145.28256785746979</v>
      </c>
      <c r="L170" s="16">
        <f>VLOOKUP($D170,'Growth rate'!$B$3:$S$93,9,FALSE)*VLOOKUP($F170,BY_IND_Demand_Drivers!$B$5:$J$100,8,FALSE)</f>
        <v>0</v>
      </c>
      <c r="M170" s="16">
        <f>VLOOKUP($D170,'Growth rate'!$B$3:$S$93,9,FALSE)*VLOOKUP($F170,BY_IND_Demand_Drivers!$B$5:$J$100,9,FALSE)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 t="shared" si="11"/>
        <v>155.41385609115517</v>
      </c>
      <c r="H171" s="16">
        <f t="shared" si="12"/>
        <v>0</v>
      </c>
      <c r="I171" s="16">
        <f t="shared" si="13"/>
        <v>0</v>
      </c>
      <c r="K171" s="16">
        <f>VLOOKUP($D171,'Growth rate'!$B$3:$S$93,9,FALSE)*VLOOKUP($F171,BY_IND_Demand_Drivers!$B$5:$J$100,7,FALSE)</f>
        <v>155.41385609115517</v>
      </c>
      <c r="L171" s="16">
        <f>VLOOKUP($D171,'Growth rate'!$B$3:$S$93,9,FALSE)*VLOOKUP($F171,BY_IND_Demand_Drivers!$B$5:$J$100,8,FALSE)</f>
        <v>0</v>
      </c>
      <c r="M171" s="16">
        <f>VLOOKUP($D171,'Growth rate'!$B$3:$S$93,9,FALSE)*VLOOKUP($F171,BY_IND_Demand_Drivers!$B$5:$J$100,9,FALSE)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 t="shared" si="11"/>
        <v>165.54514432484058</v>
      </c>
      <c r="H172" s="16">
        <f t="shared" si="12"/>
        <v>0</v>
      </c>
      <c r="I172" s="16">
        <f t="shared" si="13"/>
        <v>0</v>
      </c>
      <c r="K172" s="16">
        <f>VLOOKUP($D172,'Growth rate'!$B$3:$S$93,9,FALSE)*VLOOKUP($F172,BY_IND_Demand_Drivers!$B$5:$J$100,7,FALSE)</f>
        <v>165.54514432484058</v>
      </c>
      <c r="L172" s="16">
        <f>VLOOKUP($D172,'Growth rate'!$B$3:$S$93,9,FALSE)*VLOOKUP($F172,BY_IND_Demand_Drivers!$B$5:$J$100,8,FALSE)</f>
        <v>0</v>
      </c>
      <c r="M172" s="16">
        <f>VLOOKUP($D172,'Growth rate'!$B$3:$S$93,9,FALSE)*VLOOKUP($F172,BY_IND_Demand_Drivers!$B$5:$J$100,9,FALSE)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 t="shared" si="11"/>
        <v>175.67643255852596</v>
      </c>
      <c r="H173" s="16">
        <f t="shared" si="12"/>
        <v>0</v>
      </c>
      <c r="I173" s="16">
        <f t="shared" si="13"/>
        <v>0</v>
      </c>
      <c r="K173" s="16">
        <f>VLOOKUP($D173,'Growth rate'!$B$3:$S$93,9,FALSE)*VLOOKUP($F173,BY_IND_Demand_Drivers!$B$5:$J$100,7,FALSE)</f>
        <v>175.67643255852596</v>
      </c>
      <c r="L173" s="16">
        <f>VLOOKUP($D173,'Growth rate'!$B$3:$S$93,9,FALSE)*VLOOKUP($F173,BY_IND_Demand_Drivers!$B$5:$J$100,8,FALSE)</f>
        <v>0</v>
      </c>
      <c r="M173" s="16">
        <f>VLOOKUP($D173,'Growth rate'!$B$3:$S$93,9,FALSE)*VLOOKUP($F173,BY_IND_Demand_Drivers!$B$5:$J$100,9,FALSE)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 t="shared" si="11"/>
        <v>167.22694871299024</v>
      </c>
      <c r="H174" s="16">
        <f t="shared" si="12"/>
        <v>0</v>
      </c>
      <c r="I174" s="16">
        <f t="shared" si="13"/>
        <v>0</v>
      </c>
      <c r="K174" s="16">
        <f>VLOOKUP($D174,'Growth rate'!$B$3:$S$93,9,FALSE)*VLOOKUP($F174,BY_IND_Demand_Drivers!$B$5:$J$100,7,FALSE)</f>
        <v>185.80772079221137</v>
      </c>
      <c r="L174" s="16">
        <f>VLOOKUP($D174,'Growth rate'!$B$3:$S$93,9,FALSE)*VLOOKUP($F174,BY_IND_Demand_Drivers!$B$5:$J$100,8,FALSE)</f>
        <v>0</v>
      </c>
      <c r="M174" s="16">
        <f>VLOOKUP($D174,'Growth rate'!$B$3:$S$93,9,FALSE)*VLOOKUP($F174,BY_IND_Demand_Drivers!$B$5:$J$100,9,FALSE)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 t="shared" si="11"/>
        <v>174.38571803304811</v>
      </c>
      <c r="H175" s="16">
        <f t="shared" si="12"/>
        <v>0</v>
      </c>
      <c r="I175" s="16">
        <f t="shared" si="13"/>
        <v>0</v>
      </c>
      <c r="K175" s="16">
        <f>VLOOKUP($D175,'Growth rate'!$B$3:$S$93,9,FALSE)*VLOOKUP($F175,BY_IND_Demand_Drivers!$B$5:$J$100,7,FALSE)</f>
        <v>195.93900902589675</v>
      </c>
      <c r="L175" s="16">
        <f>VLOOKUP($D175,'Growth rate'!$B$3:$S$93,9,FALSE)*VLOOKUP($F175,BY_IND_Demand_Drivers!$B$5:$J$100,8,FALSE)</f>
        <v>0</v>
      </c>
      <c r="M175" s="16">
        <f>VLOOKUP($D175,'Growth rate'!$B$3:$S$93,9,FALSE)*VLOOKUP($F175,BY_IND_Demand_Drivers!$B$5:$J$100,9,FALSE)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 t="shared" si="11"/>
        <v>181.34186158843227</v>
      </c>
      <c r="H176" s="16">
        <f t="shared" si="12"/>
        <v>0</v>
      </c>
      <c r="I176" s="16">
        <f t="shared" si="13"/>
        <v>0</v>
      </c>
      <c r="K176" s="16">
        <f>VLOOKUP($D176,'Growth rate'!$B$3:$S$93,9,FALSE)*VLOOKUP($F176,BY_IND_Demand_Drivers!$B$5:$J$100,7,FALSE)</f>
        <v>206.07029725958213</v>
      </c>
      <c r="L176" s="16">
        <f>VLOOKUP($D176,'Growth rate'!$B$3:$S$93,9,FALSE)*VLOOKUP($F176,BY_IND_Demand_Drivers!$B$5:$J$100,8,FALSE)</f>
        <v>0</v>
      </c>
      <c r="M176" s="16">
        <f>VLOOKUP($D176,'Growth rate'!$B$3:$S$93,9,FALSE)*VLOOKUP($F176,BY_IND_Demand_Drivers!$B$5:$J$100,9,FALSE)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 t="shared" si="11"/>
        <v>188.09537937914277</v>
      </c>
      <c r="H177" s="16">
        <f t="shared" si="12"/>
        <v>0</v>
      </c>
      <c r="I177" s="16">
        <f t="shared" si="13"/>
        <v>0</v>
      </c>
      <c r="K177" s="16">
        <f>VLOOKUP($D177,'Growth rate'!$B$3:$S$93,9,FALSE)*VLOOKUP($F177,BY_IND_Demand_Drivers!$B$5:$J$100,7,FALSE)</f>
        <v>216.20158549326754</v>
      </c>
      <c r="L177" s="16">
        <f>VLOOKUP($D177,'Growth rate'!$B$3:$S$93,9,FALSE)*VLOOKUP($F177,BY_IND_Demand_Drivers!$B$5:$J$100,8,FALSE)</f>
        <v>0</v>
      </c>
      <c r="M177" s="16">
        <f>VLOOKUP($D177,'Growth rate'!$B$3:$S$93,9,FALSE)*VLOOKUP($F177,BY_IND_Demand_Drivers!$B$5:$J$100,9,FALSE)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 t="shared" si="11"/>
        <v>194.6462714051795</v>
      </c>
      <c r="H178" s="16">
        <f t="shared" si="12"/>
        <v>0</v>
      </c>
      <c r="I178" s="16">
        <f t="shared" si="13"/>
        <v>0</v>
      </c>
      <c r="K178" s="16">
        <f>VLOOKUP($D178,'Growth rate'!$B$3:$S$93,9,FALSE)*VLOOKUP($F178,BY_IND_Demand_Drivers!$B$5:$J$100,7,FALSE)</f>
        <v>226.33287372695293</v>
      </c>
      <c r="L178" s="16">
        <f>VLOOKUP($D178,'Growth rate'!$B$3:$S$93,9,FALSE)*VLOOKUP($F178,BY_IND_Demand_Drivers!$B$5:$J$100,8,FALSE)</f>
        <v>0</v>
      </c>
      <c r="M178" s="16">
        <f>VLOOKUP($D178,'Growth rate'!$B$3:$S$93,9,FALSE)*VLOOKUP($F178,BY_IND_Demand_Drivers!$B$5:$J$100,9,FALSE)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 t="shared" si="11"/>
        <v>200.99453766654258</v>
      </c>
      <c r="H179" s="16">
        <f t="shared" si="12"/>
        <v>0</v>
      </c>
      <c r="I179" s="16">
        <f t="shared" si="13"/>
        <v>0</v>
      </c>
      <c r="K179" s="16">
        <f>VLOOKUP($D179,'Growth rate'!$B$3:$S$93,9,FALSE)*VLOOKUP($F179,BY_IND_Demand_Drivers!$B$5:$J$100,7,FALSE)</f>
        <v>236.46416196063834</v>
      </c>
      <c r="L179" s="16">
        <f>VLOOKUP($D179,'Growth rate'!$B$3:$S$93,9,FALSE)*VLOOKUP($F179,BY_IND_Demand_Drivers!$B$5:$J$100,8,FALSE)</f>
        <v>0</v>
      </c>
      <c r="M179" s="16">
        <f>VLOOKUP($D179,'Growth rate'!$B$3:$S$93,9,FALSE)*VLOOKUP($F179,BY_IND_Demand_Drivers!$B$5:$J$100,9,FALSE)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 t="shared" si="11"/>
        <v>206.52368953774612</v>
      </c>
      <c r="H180" s="16">
        <f t="shared" si="12"/>
        <v>0</v>
      </c>
      <c r="I180" s="16">
        <f t="shared" si="13"/>
        <v>0</v>
      </c>
      <c r="K180" s="16">
        <f>VLOOKUP($D180,'Growth rate'!$B$3:$S$93,9,FALSE)*VLOOKUP($F180,BY_IND_Demand_Drivers!$B$5:$J$100,7,FALSE)</f>
        <v>246.59545019432372</v>
      </c>
      <c r="L180" s="16">
        <f>VLOOKUP($D180,'Growth rate'!$B$3:$S$93,9,FALSE)*VLOOKUP($F180,BY_IND_Demand_Drivers!$B$5:$J$100,8,FALSE)</f>
        <v>0</v>
      </c>
      <c r="M180" s="16">
        <f>VLOOKUP($D180,'Growth rate'!$B$3:$S$93,9,FALSE)*VLOOKUP($F180,BY_IND_Demand_Drivers!$B$5:$J$100,9,FALSE)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 t="shared" si="11"/>
        <v>211.79955920310752</v>
      </c>
      <c r="H181" s="16">
        <f t="shared" si="12"/>
        <v>0</v>
      </c>
      <c r="I181" s="16">
        <f t="shared" si="13"/>
        <v>0</v>
      </c>
      <c r="K181" s="16">
        <f>VLOOKUP($D181,'Growth rate'!$B$3:$S$93,9,FALSE)*VLOOKUP($F181,BY_IND_Demand_Drivers!$B$5:$J$100,7,FALSE)</f>
        <v>256.72673842800913</v>
      </c>
      <c r="L181" s="16">
        <f>VLOOKUP($D181,'Growth rate'!$B$3:$S$93,9,FALSE)*VLOOKUP($F181,BY_IND_Demand_Drivers!$B$5:$J$100,8,FALSE)</f>
        <v>0</v>
      </c>
      <c r="M181" s="16">
        <f>VLOOKUP($D181,'Growth rate'!$B$3:$S$93,9,FALSE)*VLOOKUP($F181,BY_IND_Demand_Drivers!$B$5:$J$100,9,FALSE)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 t="shared" si="11"/>
        <v>216.82214666262678</v>
      </c>
      <c r="H182" s="16">
        <f t="shared" si="12"/>
        <v>0</v>
      </c>
      <c r="I182" s="16">
        <f t="shared" si="13"/>
        <v>0</v>
      </c>
      <c r="K182" s="16">
        <f>VLOOKUP($D182,'Growth rate'!$B$3:$S$93,9,FALSE)*VLOOKUP($F182,BY_IND_Demand_Drivers!$B$5:$J$100,7,FALSE)</f>
        <v>266.85802666169451</v>
      </c>
      <c r="L182" s="16">
        <f>VLOOKUP($D182,'Growth rate'!$B$3:$S$93,9,FALSE)*VLOOKUP($F182,BY_IND_Demand_Drivers!$B$5:$J$100,8,FALSE)</f>
        <v>0</v>
      </c>
      <c r="M182" s="16">
        <f>VLOOKUP($D182,'Growth rate'!$B$3:$S$93,9,FALSE)*VLOOKUP($F182,BY_IND_Demand_Drivers!$B$5:$J$100,9,FALSE)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 t="shared" si="11"/>
        <v>221.5914519163039</v>
      </c>
      <c r="H183" s="16">
        <f t="shared" si="12"/>
        <v>0</v>
      </c>
      <c r="I183" s="16">
        <f t="shared" si="13"/>
        <v>0</v>
      </c>
      <c r="K183" s="16">
        <f>VLOOKUP($D183,'Growth rate'!$B$3:$S$93,9,FALSE)*VLOOKUP($F183,BY_IND_Demand_Drivers!$B$5:$J$100,7,FALSE)</f>
        <v>276.98931489537989</v>
      </c>
      <c r="L183" s="16">
        <f>VLOOKUP($D183,'Growth rate'!$B$3:$S$93,9,FALSE)*VLOOKUP($F183,BY_IND_Demand_Drivers!$B$5:$J$100,8,FALSE)</f>
        <v>0</v>
      </c>
      <c r="M183" s="16">
        <f>VLOOKUP($D183,'Growth rate'!$B$3:$S$93,9,FALSE)*VLOOKUP($F183,BY_IND_Demand_Drivers!$B$5:$J$100,9,FALSE)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 t="shared" si="11"/>
        <v>226.1074749641389</v>
      </c>
      <c r="H184" s="16">
        <f t="shared" si="12"/>
        <v>0</v>
      </c>
      <c r="I184" s="16">
        <f t="shared" si="13"/>
        <v>0</v>
      </c>
      <c r="K184" s="16">
        <f>VLOOKUP($D184,'Growth rate'!$B$3:$S$93,9,FALSE)*VLOOKUP($F184,BY_IND_Demand_Drivers!$B$5:$J$100,7,FALSE)</f>
        <v>287.12060312906527</v>
      </c>
      <c r="L184" s="16">
        <f>VLOOKUP($D184,'Growth rate'!$B$3:$S$93,9,FALSE)*VLOOKUP($F184,BY_IND_Demand_Drivers!$B$5:$J$100,8,FALSE)</f>
        <v>0</v>
      </c>
      <c r="M184" s="16">
        <f>VLOOKUP($D184,'Growth rate'!$B$3:$S$93,9,FALSE)*VLOOKUP($F184,BY_IND_Demand_Drivers!$B$5:$J$100,9,FALSE)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 t="shared" si="11"/>
        <v>230.37021580613177</v>
      </c>
      <c r="H185" s="16">
        <f t="shared" si="12"/>
        <v>0</v>
      </c>
      <c r="I185" s="16">
        <f t="shared" si="13"/>
        <v>0</v>
      </c>
      <c r="K185" s="16">
        <f>VLOOKUP($D185,'Growth rate'!$B$3:$S$93,9,FALSE)*VLOOKUP($F185,BY_IND_Demand_Drivers!$B$5:$J$100,7,FALSE)</f>
        <v>297.25189136275071</v>
      </c>
      <c r="L185" s="16">
        <f>VLOOKUP($D185,'Growth rate'!$B$3:$S$93,9,FALSE)*VLOOKUP($F185,BY_IND_Demand_Drivers!$B$5:$J$100,8,FALSE)</f>
        <v>0</v>
      </c>
      <c r="M185" s="16">
        <f>VLOOKUP($D185,'Growth rate'!$B$3:$S$93,9,FALSE)*VLOOKUP($F185,BY_IND_Demand_Drivers!$B$5:$J$100,9,FALSE)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 t="shared" si="11"/>
        <v>234.37967444228252</v>
      </c>
      <c r="H186" s="16">
        <f t="shared" si="12"/>
        <v>0</v>
      </c>
      <c r="I186" s="16">
        <f t="shared" si="13"/>
        <v>0</v>
      </c>
      <c r="K186" s="16">
        <f>VLOOKUP($D186,'Growth rate'!$B$3:$S$93,9,FALSE)*VLOOKUP($F186,BY_IND_Demand_Drivers!$B$5:$J$100,7,FALSE)</f>
        <v>307.38317959643609</v>
      </c>
      <c r="L186" s="16">
        <f>VLOOKUP($D186,'Growth rate'!$B$3:$S$93,9,FALSE)*VLOOKUP($F186,BY_IND_Demand_Drivers!$B$5:$J$100,8,FALSE)</f>
        <v>0</v>
      </c>
      <c r="M186" s="16">
        <f>VLOOKUP($D186,'Growth rate'!$B$3:$S$93,9,FALSE)*VLOOKUP($F186,BY_IND_Demand_Drivers!$B$5:$J$100,9,FALSE)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 t="shared" si="11"/>
        <v>238.13585087259111</v>
      </c>
      <c r="H187" s="16">
        <f t="shared" si="12"/>
        <v>0</v>
      </c>
      <c r="I187" s="16">
        <f t="shared" si="13"/>
        <v>0</v>
      </c>
      <c r="K187" s="16">
        <f>VLOOKUP($D187,'Growth rate'!$B$3:$S$93,9,FALSE)*VLOOKUP($F187,BY_IND_Demand_Drivers!$B$5:$J$100,7,FALSE)</f>
        <v>317.51446783012148</v>
      </c>
      <c r="L187" s="16">
        <f>VLOOKUP($D187,'Growth rate'!$B$3:$S$93,9,FALSE)*VLOOKUP($F187,BY_IND_Demand_Drivers!$B$5:$J$100,8,FALSE)</f>
        <v>0</v>
      </c>
      <c r="M187" s="16">
        <f>VLOOKUP($D187,'Growth rate'!$B$3:$S$93,9,FALSE)*VLOOKUP($F187,BY_IND_Demand_Drivers!$B$5:$J$100,9,FALSE)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 t="shared" si="11"/>
        <v>241.63874509705752</v>
      </c>
      <c r="H188" s="16">
        <f t="shared" si="12"/>
        <v>0</v>
      </c>
      <c r="I188" s="16">
        <f t="shared" si="13"/>
        <v>0</v>
      </c>
      <c r="K188" s="16">
        <f>VLOOKUP($D188,'Growth rate'!$B$3:$S$93,9,FALSE)*VLOOKUP($F188,BY_IND_Demand_Drivers!$B$5:$J$100,7,FALSE)</f>
        <v>327.64575606380686</v>
      </c>
      <c r="L188" s="16">
        <f>VLOOKUP($D188,'Growth rate'!$B$3:$S$93,9,FALSE)*VLOOKUP($F188,BY_IND_Demand_Drivers!$B$5:$J$100,8,FALSE)</f>
        <v>0</v>
      </c>
      <c r="M188" s="16">
        <f>VLOOKUP($D188,'Growth rate'!$B$3:$S$93,9,FALSE)*VLOOKUP($F188,BY_IND_Demand_Drivers!$B$5:$J$100,9,FALSE)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 t="shared" si="11"/>
        <v>244.88835711568186</v>
      </c>
      <c r="H189" s="16">
        <f t="shared" si="12"/>
        <v>0</v>
      </c>
      <c r="I189" s="16">
        <f t="shared" si="13"/>
        <v>0</v>
      </c>
      <c r="K189" s="16">
        <f>VLOOKUP($D189,'Growth rate'!$B$3:$S$93,9,FALSE)*VLOOKUP($F189,BY_IND_Demand_Drivers!$B$5:$J$100,7,FALSE)</f>
        <v>337.77704429749224</v>
      </c>
      <c r="L189" s="16">
        <f>VLOOKUP($D189,'Growth rate'!$B$3:$S$93,9,FALSE)*VLOOKUP($F189,BY_IND_Demand_Drivers!$B$5:$J$100,8,FALSE)</f>
        <v>0</v>
      </c>
      <c r="M189" s="16">
        <f>VLOOKUP($D189,'Growth rate'!$B$3:$S$93,9,FALSE)*VLOOKUP($F189,BY_IND_Demand_Drivers!$B$5:$J$100,9,FALSE)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 t="shared" si="11"/>
        <v>247.88468692846408</v>
      </c>
      <c r="H190" s="16">
        <f t="shared" si="12"/>
        <v>0</v>
      </c>
      <c r="I190" s="16">
        <f t="shared" si="13"/>
        <v>0</v>
      </c>
      <c r="K190" s="16">
        <f>VLOOKUP($D190,'Growth rate'!$B$3:$S$93,9,FALSE)*VLOOKUP($F190,BY_IND_Demand_Drivers!$B$5:$J$100,7,FALSE)</f>
        <v>347.90833253117768</v>
      </c>
      <c r="L190" s="16">
        <f>VLOOKUP($D190,'Growth rate'!$B$3:$S$93,9,FALSE)*VLOOKUP($F190,BY_IND_Demand_Drivers!$B$5:$J$100,8,FALSE)</f>
        <v>0</v>
      </c>
      <c r="M190" s="16">
        <f>VLOOKUP($D190,'Growth rate'!$B$3:$S$93,9,FALSE)*VLOOKUP($F190,BY_IND_Demand_Drivers!$B$5:$J$100,9,FALSE)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 t="shared" si="11"/>
        <v>250.62773453540413</v>
      </c>
      <c r="H191" s="16">
        <f t="shared" si="12"/>
        <v>0</v>
      </c>
      <c r="I191" s="16">
        <f t="shared" si="13"/>
        <v>0</v>
      </c>
      <c r="K191" s="16">
        <f>VLOOKUP($D191,'Growth rate'!$B$3:$S$93,9,FALSE)*VLOOKUP($F191,BY_IND_Demand_Drivers!$B$5:$J$100,7,FALSE)</f>
        <v>358.03962076486306</v>
      </c>
      <c r="L191" s="16">
        <f>VLOOKUP($D191,'Growth rate'!$B$3:$S$93,9,FALSE)*VLOOKUP($F191,BY_IND_Demand_Drivers!$B$5:$J$100,8,FALSE)</f>
        <v>0</v>
      </c>
      <c r="M191" s="16">
        <f>VLOOKUP($D191,'Growth rate'!$B$3:$S$93,9,FALSE)*VLOOKUP($F191,BY_IND_Demand_Drivers!$B$5:$J$100,9,FALSE)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 t="shared" si="11"/>
        <v>253.11749993650204</v>
      </c>
      <c r="H192" s="16">
        <f t="shared" si="12"/>
        <v>0</v>
      </c>
      <c r="I192" s="16">
        <f t="shared" si="13"/>
        <v>0</v>
      </c>
      <c r="K192" s="16">
        <f>VLOOKUP($D192,'Growth rate'!$B$3:$S$93,9,FALSE)*VLOOKUP($F192,BY_IND_Demand_Drivers!$B$5:$J$100,7,FALSE)</f>
        <v>368.17090899854844</v>
      </c>
      <c r="L192" s="16">
        <f>VLOOKUP($D192,'Growth rate'!$B$3:$S$93,9,FALSE)*VLOOKUP($F192,BY_IND_Demand_Drivers!$B$5:$J$100,8,FALSE)</f>
        <v>0</v>
      </c>
      <c r="M192" s="16">
        <f>VLOOKUP($D192,'Growth rate'!$B$3:$S$93,9,FALSE)*VLOOKUP($F192,BY_IND_Demand_Drivers!$B$5:$J$100,9,FALSE)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 t="shared" si="11"/>
        <v>255.35398313175781</v>
      </c>
      <c r="H193" s="16">
        <f t="shared" si="12"/>
        <v>0</v>
      </c>
      <c r="I193" s="16">
        <f t="shared" si="13"/>
        <v>0</v>
      </c>
      <c r="K193" s="16">
        <f>VLOOKUP($D193,'Growth rate'!$B$3:$S$93,9,FALSE)*VLOOKUP($F193,BY_IND_Demand_Drivers!$B$5:$J$100,7,FALSE)</f>
        <v>378.30219723223382</v>
      </c>
      <c r="L193" s="16">
        <f>VLOOKUP($D193,'Growth rate'!$B$3:$S$93,9,FALSE)*VLOOKUP($F193,BY_IND_Demand_Drivers!$B$5:$J$100,8,FALSE)</f>
        <v>0</v>
      </c>
      <c r="M193" s="16">
        <f>VLOOKUP($D193,'Growth rate'!$B$3:$S$93,9,FALSE)*VLOOKUP($F193,BY_IND_Demand_Drivers!$B$5:$J$100,9,FALSE)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 t="shared" si="11"/>
        <v>257.3371841211715</v>
      </c>
      <c r="H194" s="16">
        <f t="shared" si="12"/>
        <v>0</v>
      </c>
      <c r="I194" s="16">
        <f t="shared" si="13"/>
        <v>0</v>
      </c>
      <c r="K194" s="16">
        <f>VLOOKUP($D194,'Growth rate'!$B$3:$S$93,9,FALSE)*VLOOKUP($F194,BY_IND_Demand_Drivers!$B$5:$J$100,7,FALSE)</f>
        <v>388.43348546591926</v>
      </c>
      <c r="L194" s="16">
        <f>VLOOKUP($D194,'Growth rate'!$B$3:$S$93,9,FALSE)*VLOOKUP($F194,BY_IND_Demand_Drivers!$B$5:$J$100,8,FALSE)</f>
        <v>0</v>
      </c>
      <c r="M194" s="16">
        <f>VLOOKUP($D194,'Growth rate'!$B$3:$S$93,9,FALSE)*VLOOKUP($F194,BY_IND_Demand_Drivers!$B$5:$J$100,9,FALSE)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 t="shared" si="11"/>
        <v>259.06710290474297</v>
      </c>
      <c r="H195" s="16">
        <f t="shared" si="12"/>
        <v>0</v>
      </c>
      <c r="I195" s="16">
        <f t="shared" si="13"/>
        <v>0</v>
      </c>
      <c r="K195" s="16">
        <f>VLOOKUP($D195,'Growth rate'!$B$3:$S$93,9,FALSE)*VLOOKUP($F195,BY_IND_Demand_Drivers!$B$5:$J$100,7,FALSE)</f>
        <v>398.56477369960464</v>
      </c>
      <c r="L195" s="16">
        <f>VLOOKUP($D195,'Growth rate'!$B$3:$S$93,9,FALSE)*VLOOKUP($F195,BY_IND_Demand_Drivers!$B$5:$J$100,8,FALSE)</f>
        <v>0</v>
      </c>
      <c r="M195" s="16">
        <f>VLOOKUP($D195,'Growth rate'!$B$3:$S$93,9,FALSE)*VLOOKUP($F195,BY_IND_Demand_Drivers!$B$5:$J$100,9,FALSE)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 t="shared" si="11"/>
        <v>260.54373948247235</v>
      </c>
      <c r="H196" s="16">
        <f t="shared" si="12"/>
        <v>0</v>
      </c>
      <c r="I196" s="16">
        <f t="shared" si="13"/>
        <v>0</v>
      </c>
      <c r="K196" s="16">
        <f>VLOOKUP($D196,'Growth rate'!$B$3:$S$93,9,FALSE)*VLOOKUP($F196,BY_IND_Demand_Drivers!$B$5:$J$100,7,FALSE)</f>
        <v>408.69606193329003</v>
      </c>
      <c r="L196" s="16">
        <f>VLOOKUP($D196,'Growth rate'!$B$3:$S$93,9,FALSE)*VLOOKUP($F196,BY_IND_Demand_Drivers!$B$5:$J$100,8,FALSE)</f>
        <v>0</v>
      </c>
      <c r="M196" s="16">
        <f>VLOOKUP($D196,'Growth rate'!$B$3:$S$93,9,FALSE)*VLOOKUP($F196,BY_IND_Demand_Drivers!$B$5:$J$100,9,FALSE)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 t="shared" ref="G197:G260" si="17">K197*$N197</f>
        <v>261.76709385435964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rate'!$B$3:$S$93,9,FALSE)*VLOOKUP($F197,BY_IND_Demand_Drivers!$B$5:$J$100,7,FALSE)</f>
        <v>418.82735016697541</v>
      </c>
      <c r="L197" s="16">
        <f>VLOOKUP($D197,'Growth rate'!$B$3:$S$93,9,FALSE)*VLOOKUP($F197,BY_IND_Demand_Drivers!$B$5:$J$100,8,FALSE)</f>
        <v>0</v>
      </c>
      <c r="M197" s="16">
        <f>VLOOKUP($D197,'Growth rate'!$B$3:$S$93,9,FALSE)*VLOOKUP($F197,BY_IND_Demand_Drivers!$B$5:$J$100,9,FALSE)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 t="shared" si="17"/>
        <v>262.73716602040469</v>
      </c>
      <c r="H198" s="16">
        <f t="shared" si="18"/>
        <v>0</v>
      </c>
      <c r="I198" s="16">
        <f t="shared" si="19"/>
        <v>0</v>
      </c>
      <c r="K198" s="16">
        <f>VLOOKUP($D198,'Growth rate'!$B$3:$S$93,9,FALSE)*VLOOKUP($F198,BY_IND_Demand_Drivers!$B$5:$J$100,7,FALSE)</f>
        <v>428.95863840066079</v>
      </c>
      <c r="L198" s="16">
        <f>VLOOKUP($D198,'Growth rate'!$B$3:$S$93,9,FALSE)*VLOOKUP($F198,BY_IND_Demand_Drivers!$B$5:$J$100,8,FALSE)</f>
        <v>0</v>
      </c>
      <c r="M198" s="16">
        <f>VLOOKUP($D198,'Growth rate'!$B$3:$S$93,9,FALSE)*VLOOKUP($F198,BY_IND_Demand_Drivers!$B$5:$J$100,9,FALSE)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 t="shared" si="17"/>
        <v>263.4539559806077</v>
      </c>
      <c r="H199" s="16">
        <f t="shared" si="18"/>
        <v>0</v>
      </c>
      <c r="I199" s="16">
        <f t="shared" si="19"/>
        <v>0</v>
      </c>
      <c r="K199" s="16">
        <f>VLOOKUP($D199,'Growth rate'!$B$3:$S$93,9,FALSE)*VLOOKUP($F199,BY_IND_Demand_Drivers!$B$5:$J$100,7,FALSE)</f>
        <v>439.08992663434623</v>
      </c>
      <c r="L199" s="16">
        <f>VLOOKUP($D199,'Growth rate'!$B$3:$S$93,9,FALSE)*VLOOKUP($F199,BY_IND_Demand_Drivers!$B$5:$J$100,8,FALSE)</f>
        <v>0</v>
      </c>
      <c r="M199" s="16">
        <f>VLOOKUP($D199,'Growth rate'!$B$3:$S$93,9,FALSE)*VLOOKUP($F199,BY_IND_Demand_Drivers!$B$5:$J$100,9,FALSE)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 t="shared" si="17"/>
        <v>267.6692192762975</v>
      </c>
      <c r="H200" s="16">
        <f t="shared" si="18"/>
        <v>0</v>
      </c>
      <c r="I200" s="16">
        <f t="shared" si="19"/>
        <v>0</v>
      </c>
      <c r="K200" s="16">
        <f>VLOOKUP($D200,'Growth rate'!$B$3:$S$93,9,FALSE)*VLOOKUP($F200,BY_IND_Demand_Drivers!$B$5:$J$100,7,FALSE)</f>
        <v>446.11536546049581</v>
      </c>
      <c r="L200" s="16">
        <f>VLOOKUP($D200,'Growth rate'!$B$3:$S$93,9,FALSE)*VLOOKUP($F200,BY_IND_Demand_Drivers!$B$5:$J$100,8,FALSE)</f>
        <v>0</v>
      </c>
      <c r="M200" s="16">
        <f>VLOOKUP($D200,'Growth rate'!$B$3:$S$93,9,FALSE)*VLOOKUP($F200,BY_IND_Demand_Drivers!$B$5:$J$100,9,FALSE)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 t="shared" si="17"/>
        <v>271.95192678471818</v>
      </c>
      <c r="H201" s="16">
        <f t="shared" si="18"/>
        <v>0</v>
      </c>
      <c r="I201" s="16">
        <f t="shared" si="19"/>
        <v>0</v>
      </c>
      <c r="K201" s="16">
        <f>VLOOKUP($D201,'Growth rate'!$B$3:$S$93,9,FALSE)*VLOOKUP($F201,BY_IND_Demand_Drivers!$B$5:$J$100,7,FALSE)</f>
        <v>453.25321130786369</v>
      </c>
      <c r="L201" s="16">
        <f>VLOOKUP($D201,'Growth rate'!$B$3:$S$93,9,FALSE)*VLOOKUP($F201,BY_IND_Demand_Drivers!$B$5:$J$100,8,FALSE)</f>
        <v>0</v>
      </c>
      <c r="M201" s="16">
        <f>VLOOKUP($D201,'Growth rate'!$B$3:$S$93,9,FALSE)*VLOOKUP($F201,BY_IND_Demand_Drivers!$B$5:$J$100,9,FALSE)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 t="shared" si="17"/>
        <v>276.30315761327364</v>
      </c>
      <c r="H202" s="16">
        <f t="shared" si="18"/>
        <v>0</v>
      </c>
      <c r="I202" s="16">
        <f t="shared" si="19"/>
        <v>0</v>
      </c>
      <c r="K202" s="16">
        <f>VLOOKUP($D202,'Growth rate'!$B$3:$S$93,9,FALSE)*VLOOKUP($F202,BY_IND_Demand_Drivers!$B$5:$J$100,7,FALSE)</f>
        <v>460.50526268878946</v>
      </c>
      <c r="L202" s="16">
        <f>VLOOKUP($D202,'Growth rate'!$B$3:$S$93,9,FALSE)*VLOOKUP($F202,BY_IND_Demand_Drivers!$B$5:$J$100,8,FALSE)</f>
        <v>0</v>
      </c>
      <c r="M202" s="16">
        <f>VLOOKUP($D202,'Growth rate'!$B$3:$S$93,9,FALSE)*VLOOKUP($F202,BY_IND_Demand_Drivers!$B$5:$J$100,9,FALSE)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 t="shared" si="17"/>
        <v>280.72400813508614</v>
      </c>
      <c r="H203" s="16">
        <f t="shared" si="18"/>
        <v>0</v>
      </c>
      <c r="I203" s="16">
        <f t="shared" si="19"/>
        <v>0</v>
      </c>
      <c r="K203" s="16">
        <f>VLOOKUP($D203,'Growth rate'!$B$3:$S$93,9,FALSE)*VLOOKUP($F203,BY_IND_Demand_Drivers!$B$5:$J$100,7,FALSE)</f>
        <v>467.87334689181023</v>
      </c>
      <c r="L203" s="16">
        <f>VLOOKUP($D203,'Growth rate'!$B$3:$S$93,9,FALSE)*VLOOKUP($F203,BY_IND_Demand_Drivers!$B$5:$J$100,8,FALSE)</f>
        <v>0</v>
      </c>
      <c r="M203" s="16">
        <f>VLOOKUP($D203,'Growth rate'!$B$3:$S$93,9,FALSE)*VLOOKUP($F203,BY_IND_Demand_Drivers!$B$5:$J$100,9,FALSE)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 t="shared" si="17"/>
        <v>285.21559226524738</v>
      </c>
      <c r="H204" s="16">
        <f t="shared" si="18"/>
        <v>0</v>
      </c>
      <c r="I204" s="16">
        <f t="shared" si="19"/>
        <v>0</v>
      </c>
      <c r="K204" s="16">
        <f>VLOOKUP($D204,'Growth rate'!$B$3:$S$93,9,FALSE)*VLOOKUP($F204,BY_IND_Demand_Drivers!$B$5:$J$100,7,FALSE)</f>
        <v>475.35932044207902</v>
      </c>
      <c r="L204" s="16">
        <f>VLOOKUP($D204,'Growth rate'!$B$3:$S$93,9,FALSE)*VLOOKUP($F204,BY_IND_Demand_Drivers!$B$5:$J$100,8,FALSE)</f>
        <v>0</v>
      </c>
      <c r="M204" s="16">
        <f>VLOOKUP($D204,'Growth rate'!$B$3:$S$93,9,FALSE)*VLOOKUP($F204,BY_IND_Demand_Drivers!$B$5:$J$100,9,FALSE)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 t="shared" si="17"/>
        <v>289.77904174149137</v>
      </c>
      <c r="H205" s="16">
        <f t="shared" si="18"/>
        <v>0</v>
      </c>
      <c r="I205" s="16">
        <f t="shared" si="19"/>
        <v>0</v>
      </c>
      <c r="K205" s="16">
        <f>VLOOKUP($D205,'Growth rate'!$B$3:$S$93,9,FALSE)*VLOOKUP($F205,BY_IND_Demand_Drivers!$B$5:$J$100,7,FALSE)</f>
        <v>482.96506956915226</v>
      </c>
      <c r="L205" s="16">
        <f>VLOOKUP($D205,'Growth rate'!$B$3:$S$93,9,FALSE)*VLOOKUP($F205,BY_IND_Demand_Drivers!$B$5:$J$100,8,FALSE)</f>
        <v>0</v>
      </c>
      <c r="M205" s="16">
        <f>VLOOKUP($D205,'Growth rate'!$B$3:$S$93,9,FALSE)*VLOOKUP($F205,BY_IND_Demand_Drivers!$B$5:$J$100,9,FALSE)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 t="shared" si="17"/>
        <v>294.41550640935532</v>
      </c>
      <c r="H206" s="16">
        <f t="shared" si="18"/>
        <v>0</v>
      </c>
      <c r="I206" s="16">
        <f t="shared" si="19"/>
        <v>0</v>
      </c>
      <c r="K206" s="16">
        <f>VLOOKUP($D206,'Growth rate'!$B$3:$S$93,9,FALSE)*VLOOKUP($F206,BY_IND_Demand_Drivers!$B$5:$J$100,7,FALSE)</f>
        <v>490.69251068225884</v>
      </c>
      <c r="L206" s="16">
        <f>VLOOKUP($D206,'Growth rate'!$B$3:$S$93,9,FALSE)*VLOOKUP($F206,BY_IND_Demand_Drivers!$B$5:$J$100,8,FALSE)</f>
        <v>0</v>
      </c>
      <c r="M206" s="16">
        <f>VLOOKUP($D206,'Growth rate'!$B$3:$S$93,9,FALSE)*VLOOKUP($F206,BY_IND_Demand_Drivers!$B$5:$J$100,9,FALSE)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 t="shared" si="17"/>
        <v>299.12615451190499</v>
      </c>
      <c r="H207" s="16">
        <f t="shared" si="18"/>
        <v>0</v>
      </c>
      <c r="I207" s="16">
        <f t="shared" si="19"/>
        <v>0</v>
      </c>
      <c r="K207" s="16">
        <f>VLOOKUP($D207,'Growth rate'!$B$3:$S$93,9,FALSE)*VLOOKUP($F207,BY_IND_Demand_Drivers!$B$5:$J$100,7,FALSE)</f>
        <v>498.54359085317498</v>
      </c>
      <c r="L207" s="16">
        <f>VLOOKUP($D207,'Growth rate'!$B$3:$S$93,9,FALSE)*VLOOKUP($F207,BY_IND_Demand_Drivers!$B$5:$J$100,8,FALSE)</f>
        <v>0</v>
      </c>
      <c r="M207" s="16">
        <f>VLOOKUP($D207,'Growth rate'!$B$3:$S$93,9,FALSE)*VLOOKUP($F207,BY_IND_Demand_Drivers!$B$5:$J$100,9,FALSE)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 t="shared" si="17"/>
        <v>303.91217298409549</v>
      </c>
      <c r="H208" s="16">
        <f t="shared" si="18"/>
        <v>0</v>
      </c>
      <c r="I208" s="16">
        <f t="shared" si="19"/>
        <v>0</v>
      </c>
      <c r="K208" s="16">
        <f>VLOOKUP($D208,'Growth rate'!$B$3:$S$93,9,FALSE)*VLOOKUP($F208,BY_IND_Demand_Drivers!$B$5:$J$100,7,FALSE)</f>
        <v>506.52028830682582</v>
      </c>
      <c r="L208" s="16">
        <f>VLOOKUP($D208,'Growth rate'!$B$3:$S$93,9,FALSE)*VLOOKUP($F208,BY_IND_Demand_Drivers!$B$5:$J$100,8,FALSE)</f>
        <v>0</v>
      </c>
      <c r="M208" s="16">
        <f>VLOOKUP($D208,'Growth rate'!$B$3:$S$93,9,FALSE)*VLOOKUP($F208,BY_IND_Demand_Drivers!$B$5:$J$100,9,FALSE)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 t="shared" si="17"/>
        <v>308.77476775184101</v>
      </c>
      <c r="H209" s="16">
        <f t="shared" si="18"/>
        <v>0</v>
      </c>
      <c r="I209" s="16">
        <f t="shared" si="19"/>
        <v>0</v>
      </c>
      <c r="K209" s="16">
        <f>VLOOKUP($D209,'Growth rate'!$B$3:$S$93,9,FALSE)*VLOOKUP($F209,BY_IND_Demand_Drivers!$B$5:$J$100,7,FALSE)</f>
        <v>514.624612919735</v>
      </c>
      <c r="L209" s="16">
        <f>VLOOKUP($D209,'Growth rate'!$B$3:$S$93,9,FALSE)*VLOOKUP($F209,BY_IND_Demand_Drivers!$B$5:$J$100,8,FALSE)</f>
        <v>0</v>
      </c>
      <c r="M209" s="16">
        <f>VLOOKUP($D209,'Growth rate'!$B$3:$S$93,9,FALSE)*VLOOKUP($F209,BY_IND_Demand_Drivers!$B$5:$J$100,9,FALSE)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 t="shared" si="17"/>
        <v>313.71516403587043</v>
      </c>
      <c r="H210" s="16">
        <f t="shared" si="18"/>
        <v>0</v>
      </c>
      <c r="I210" s="16">
        <f t="shared" si="19"/>
        <v>0</v>
      </c>
      <c r="K210" s="16">
        <f>VLOOKUP($D210,'Growth rate'!$B$3:$S$93,9,FALSE)*VLOOKUP($F210,BY_IND_Demand_Drivers!$B$5:$J$100,7,FALSE)</f>
        <v>522.85860672645072</v>
      </c>
      <c r="L210" s="16">
        <f>VLOOKUP($D210,'Growth rate'!$B$3:$S$93,9,FALSE)*VLOOKUP($F210,BY_IND_Demand_Drivers!$B$5:$J$100,8,FALSE)</f>
        <v>0</v>
      </c>
      <c r="M210" s="16">
        <f>VLOOKUP($D210,'Growth rate'!$B$3:$S$93,9,FALSE)*VLOOKUP($F210,BY_IND_Demand_Drivers!$B$5:$J$100,9,FALSE)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 t="shared" si="17"/>
        <v>318.73460666044434</v>
      </c>
      <c r="H211" s="16">
        <f t="shared" si="18"/>
        <v>0</v>
      </c>
      <c r="I211" s="16">
        <f t="shared" si="19"/>
        <v>0</v>
      </c>
      <c r="K211" s="16">
        <f>VLOOKUP($D211,'Growth rate'!$B$3:$S$93,9,FALSE)*VLOOKUP($F211,BY_IND_Demand_Drivers!$B$5:$J$100,7,FALSE)</f>
        <v>531.22434443407394</v>
      </c>
      <c r="L211" s="16">
        <f>VLOOKUP($D211,'Growth rate'!$B$3:$S$93,9,FALSE)*VLOOKUP($F211,BY_IND_Demand_Drivers!$B$5:$J$100,8,FALSE)</f>
        <v>0</v>
      </c>
      <c r="M211" s="16">
        <f>VLOOKUP($D211,'Growth rate'!$B$3:$S$93,9,FALSE)*VLOOKUP($F211,BY_IND_Demand_Drivers!$B$5:$J$100,9,FALSE)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 t="shared" si="17"/>
        <v>323.83436036701153</v>
      </c>
      <c r="H212" s="16">
        <f t="shared" si="18"/>
        <v>0</v>
      </c>
      <c r="I212" s="16">
        <f t="shared" si="19"/>
        <v>0</v>
      </c>
      <c r="K212" s="16">
        <f>VLOOKUP($D212,'Growth rate'!$B$3:$S$93,9,FALSE)*VLOOKUP($F212,BY_IND_Demand_Drivers!$B$5:$J$100,7,FALSE)</f>
        <v>539.72393394501921</v>
      </c>
      <c r="L212" s="16">
        <f>VLOOKUP($D212,'Growth rate'!$B$3:$S$93,9,FALSE)*VLOOKUP($F212,BY_IND_Demand_Drivers!$B$5:$J$100,8,FALSE)</f>
        <v>0</v>
      </c>
      <c r="M212" s="16">
        <f>VLOOKUP($D212,'Growth rate'!$B$3:$S$93,9,FALSE)*VLOOKUP($F212,BY_IND_Demand_Drivers!$B$5:$J$100,9,FALSE)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 t="shared" si="17"/>
        <v>329.01571013288373</v>
      </c>
      <c r="H213" s="16">
        <f t="shared" si="18"/>
        <v>0</v>
      </c>
      <c r="I213" s="16">
        <f t="shared" si="19"/>
        <v>0</v>
      </c>
      <c r="K213" s="16">
        <f>VLOOKUP($D213,'Growth rate'!$B$3:$S$93,9,FALSE)*VLOOKUP($F213,BY_IND_Demand_Drivers!$B$5:$J$100,7,FALSE)</f>
        <v>548.35951688813952</v>
      </c>
      <c r="L213" s="16">
        <f>VLOOKUP($D213,'Growth rate'!$B$3:$S$93,9,FALSE)*VLOOKUP($F213,BY_IND_Demand_Drivers!$B$5:$J$100,8,FALSE)</f>
        <v>0</v>
      </c>
      <c r="M213" s="16">
        <f>VLOOKUP($D213,'Growth rate'!$B$3:$S$93,9,FALSE)*VLOOKUP($F213,BY_IND_Demand_Drivers!$B$5:$J$100,9,FALSE)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 t="shared" si="17"/>
        <v>334.27996149500984</v>
      </c>
      <c r="H214" s="16">
        <f t="shared" si="18"/>
        <v>0</v>
      </c>
      <c r="I214" s="16">
        <f t="shared" si="19"/>
        <v>0</v>
      </c>
      <c r="K214" s="16">
        <f>VLOOKUP($D214,'Growth rate'!$B$3:$S$93,9,FALSE)*VLOOKUP($F214,BY_IND_Demand_Drivers!$B$5:$J$100,7,FALSE)</f>
        <v>557.13326915834978</v>
      </c>
      <c r="L214" s="16">
        <f>VLOOKUP($D214,'Growth rate'!$B$3:$S$93,9,FALSE)*VLOOKUP($F214,BY_IND_Demand_Drivers!$B$5:$J$100,8,FALSE)</f>
        <v>0</v>
      </c>
      <c r="M214" s="16">
        <f>VLOOKUP($D214,'Growth rate'!$B$3:$S$93,9,FALSE)*VLOOKUP($F214,BY_IND_Demand_Drivers!$B$5:$J$100,9,FALSE)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 t="shared" si="17"/>
        <v>339.62844087893001</v>
      </c>
      <c r="H215" s="16">
        <f t="shared" si="18"/>
        <v>0</v>
      </c>
      <c r="I215" s="16">
        <f t="shared" si="19"/>
        <v>0</v>
      </c>
      <c r="K215" s="16">
        <f>VLOOKUP($D215,'Growth rate'!$B$3:$S$93,9,FALSE)*VLOOKUP($F215,BY_IND_Demand_Drivers!$B$5:$J$100,7,FALSE)</f>
        <v>566.04740146488336</v>
      </c>
      <c r="L215" s="16">
        <f>VLOOKUP($D215,'Growth rate'!$B$3:$S$93,9,FALSE)*VLOOKUP($F215,BY_IND_Demand_Drivers!$B$5:$J$100,8,FALSE)</f>
        <v>0</v>
      </c>
      <c r="M215" s="16">
        <f>VLOOKUP($D215,'Growth rate'!$B$3:$S$93,9,FALSE)*VLOOKUP($F215,BY_IND_Demand_Drivers!$B$5:$J$100,9,FALSE)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 t="shared" si="17"/>
        <v>345.06249593299293</v>
      </c>
      <c r="H216" s="16">
        <f t="shared" si="18"/>
        <v>0</v>
      </c>
      <c r="I216" s="16">
        <f t="shared" si="19"/>
        <v>0</v>
      </c>
      <c r="K216" s="16">
        <f>VLOOKUP($D216,'Growth rate'!$B$3:$S$93,9,FALSE)*VLOOKUP($F216,BY_IND_Demand_Drivers!$B$5:$J$100,7,FALSE)</f>
        <v>575.10415988832153</v>
      </c>
      <c r="L216" s="16">
        <f>VLOOKUP($D216,'Growth rate'!$B$3:$S$93,9,FALSE)*VLOOKUP($F216,BY_IND_Demand_Drivers!$B$5:$J$100,8,FALSE)</f>
        <v>0</v>
      </c>
      <c r="M216" s="16">
        <f>VLOOKUP($D216,'Growth rate'!$B$3:$S$93,9,FALSE)*VLOOKUP($F216,BY_IND_Demand_Drivers!$B$5:$J$100,9,FALSE)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 t="shared" si="17"/>
        <v>350.58349586792082</v>
      </c>
      <c r="H217" s="16">
        <f t="shared" si="18"/>
        <v>0</v>
      </c>
      <c r="I217" s="16">
        <f t="shared" si="19"/>
        <v>0</v>
      </c>
      <c r="K217" s="16">
        <f>VLOOKUP($D217,'Growth rate'!$B$3:$S$93,9,FALSE)*VLOOKUP($F217,BY_IND_Demand_Drivers!$B$5:$J$100,7,FALSE)</f>
        <v>584.30582644653475</v>
      </c>
      <c r="L217" s="16">
        <f>VLOOKUP($D217,'Growth rate'!$B$3:$S$93,9,FALSE)*VLOOKUP($F217,BY_IND_Demand_Drivers!$B$5:$J$100,8,FALSE)</f>
        <v>0</v>
      </c>
      <c r="M217" s="16">
        <f>VLOOKUP($D217,'Growth rate'!$B$3:$S$93,9,FALSE)*VLOOKUP($F217,BY_IND_Demand_Drivers!$B$5:$J$100,9,FALSE)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 t="shared" si="17"/>
        <v>356.19283180180747</v>
      </c>
      <c r="H218" s="16">
        <f t="shared" si="18"/>
        <v>0</v>
      </c>
      <c r="I218" s="16">
        <f t="shared" si="19"/>
        <v>0</v>
      </c>
      <c r="K218" s="16">
        <f>VLOOKUP($D218,'Growth rate'!$B$3:$S$93,9,FALSE)*VLOOKUP($F218,BY_IND_Demand_Drivers!$B$5:$J$100,7,FALSE)</f>
        <v>593.65471966967914</v>
      </c>
      <c r="L218" s="16">
        <f>VLOOKUP($D218,'Growth rate'!$B$3:$S$93,9,FALSE)*VLOOKUP($F218,BY_IND_Demand_Drivers!$B$5:$J$100,8,FALSE)</f>
        <v>0</v>
      </c>
      <c r="M218" s="16">
        <f>VLOOKUP($D218,'Growth rate'!$B$3:$S$93,9,FALSE)*VLOOKUP($F218,BY_IND_Demand_Drivers!$B$5:$J$100,9,FALSE)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 t="shared" si="17"/>
        <v>361.89191711063648</v>
      </c>
      <c r="H219" s="16">
        <f t="shared" si="18"/>
        <v>0</v>
      </c>
      <c r="I219" s="16">
        <f t="shared" si="19"/>
        <v>0</v>
      </c>
      <c r="K219" s="16">
        <f>VLOOKUP($D219,'Growth rate'!$B$3:$S$93,9,FALSE)*VLOOKUP($F219,BY_IND_Demand_Drivers!$B$5:$J$100,7,FALSE)</f>
        <v>603.15319518439412</v>
      </c>
      <c r="L219" s="16">
        <f>VLOOKUP($D219,'Growth rate'!$B$3:$S$93,9,FALSE)*VLOOKUP($F219,BY_IND_Demand_Drivers!$B$5:$J$100,8,FALSE)</f>
        <v>0</v>
      </c>
      <c r="M219" s="16">
        <f>VLOOKUP($D219,'Growth rate'!$B$3:$S$93,9,FALSE)*VLOOKUP($F219,BY_IND_Demand_Drivers!$B$5:$J$100,9,FALSE)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 t="shared" si="17"/>
        <v>367.68218778440661</v>
      </c>
      <c r="H220" s="16">
        <f t="shared" si="18"/>
        <v>0</v>
      </c>
      <c r="I220" s="16">
        <f t="shared" si="19"/>
        <v>0</v>
      </c>
      <c r="K220" s="16">
        <f>VLOOKUP($D220,'Growth rate'!$B$3:$S$93,9,FALSE)*VLOOKUP($F220,BY_IND_Demand_Drivers!$B$5:$J$100,7,FALSE)</f>
        <v>612.80364630734437</v>
      </c>
      <c r="L220" s="16">
        <f>VLOOKUP($D220,'Growth rate'!$B$3:$S$93,9,FALSE)*VLOOKUP($F220,BY_IND_Demand_Drivers!$B$5:$J$100,8,FALSE)</f>
        <v>0</v>
      </c>
      <c r="M220" s="16">
        <f>VLOOKUP($D220,'Growth rate'!$B$3:$S$93,9,FALSE)*VLOOKUP($F220,BY_IND_Demand_Drivers!$B$5:$J$100,9,FALSE)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 t="shared" si="17"/>
        <v>373.56510278895706</v>
      </c>
      <c r="H221" s="16">
        <f t="shared" si="18"/>
        <v>0</v>
      </c>
      <c r="I221" s="16">
        <f t="shared" si="19"/>
        <v>0</v>
      </c>
      <c r="K221" s="16">
        <f>VLOOKUP($D221,'Growth rate'!$B$3:$S$93,9,FALSE)*VLOOKUP($F221,BY_IND_Demand_Drivers!$B$5:$J$100,7,FALSE)</f>
        <v>622.60850464826183</v>
      </c>
      <c r="L221" s="16">
        <f>VLOOKUP($D221,'Growth rate'!$B$3:$S$93,9,FALSE)*VLOOKUP($F221,BY_IND_Demand_Drivers!$B$5:$J$100,8,FALSE)</f>
        <v>0</v>
      </c>
      <c r="M221" s="16">
        <f>VLOOKUP($D221,'Growth rate'!$B$3:$S$93,9,FALSE)*VLOOKUP($F221,BY_IND_Demand_Drivers!$B$5:$J$100,9,FALSE)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 t="shared" si="17"/>
        <v>379.54214443358046</v>
      </c>
      <c r="H222" s="16">
        <f t="shared" si="18"/>
        <v>0</v>
      </c>
      <c r="I222" s="16">
        <f t="shared" si="19"/>
        <v>0</v>
      </c>
      <c r="K222" s="16">
        <f>VLOOKUP($D222,'Growth rate'!$B$3:$S$93,9,FALSE)*VLOOKUP($F222,BY_IND_Demand_Drivers!$B$5:$J$100,7,FALSE)</f>
        <v>632.57024072263414</v>
      </c>
      <c r="L222" s="16">
        <f>VLOOKUP($D222,'Growth rate'!$B$3:$S$93,9,FALSE)*VLOOKUP($F222,BY_IND_Demand_Drivers!$B$5:$J$100,8,FALSE)</f>
        <v>0</v>
      </c>
      <c r="M222" s="16">
        <f>VLOOKUP($D222,'Growth rate'!$B$3:$S$93,9,FALSE)*VLOOKUP($F222,BY_IND_Demand_Drivers!$B$5:$J$100,9,FALSE)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 t="shared" si="17"/>
        <v>385.61481874451766</v>
      </c>
      <c r="H223" s="16">
        <f t="shared" si="18"/>
        <v>0</v>
      </c>
      <c r="I223" s="16">
        <f t="shared" si="19"/>
        <v>0</v>
      </c>
      <c r="K223" s="16">
        <f>VLOOKUP($D223,'Growth rate'!$B$3:$S$93,9,FALSE)*VLOOKUP($F223,BY_IND_Demand_Drivers!$B$5:$J$100,7,FALSE)</f>
        <v>642.69136457419609</v>
      </c>
      <c r="L223" s="16">
        <f>VLOOKUP($D223,'Growth rate'!$B$3:$S$93,9,FALSE)*VLOOKUP($F223,BY_IND_Demand_Drivers!$B$5:$J$100,8,FALSE)</f>
        <v>0</v>
      </c>
      <c r="M223" s="16">
        <f>VLOOKUP($D223,'Growth rate'!$B$3:$S$93,9,FALSE)*VLOOKUP($F223,BY_IND_Demand_Drivers!$B$5:$J$100,9,FALSE)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 t="shared" si="17"/>
        <v>391.78465584442989</v>
      </c>
      <c r="H224" s="16">
        <f t="shared" si="18"/>
        <v>0</v>
      </c>
      <c r="I224" s="16">
        <f t="shared" si="19"/>
        <v>0</v>
      </c>
      <c r="K224" s="16">
        <f>VLOOKUP($D224,'Growth rate'!$B$3:$S$93,9,FALSE)*VLOOKUP($F224,BY_IND_Demand_Drivers!$B$5:$J$100,7,FALSE)</f>
        <v>652.97442640738313</v>
      </c>
      <c r="L224" s="16">
        <f>VLOOKUP($D224,'Growth rate'!$B$3:$S$93,9,FALSE)*VLOOKUP($F224,BY_IND_Demand_Drivers!$B$5:$J$100,8,FALSE)</f>
        <v>0</v>
      </c>
      <c r="M224" s="16">
        <f>VLOOKUP($D224,'Growth rate'!$B$3:$S$93,9,FALSE)*VLOOKUP($F224,BY_IND_Demand_Drivers!$B$5:$J$100,9,FALSE)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 t="shared" si="17"/>
        <v>398.05321033794087</v>
      </c>
      <c r="H225" s="16">
        <f t="shared" si="18"/>
        <v>0</v>
      </c>
      <c r="I225" s="16">
        <f t="shared" si="19"/>
        <v>0</v>
      </c>
      <c r="K225" s="16">
        <f>VLOOKUP($D225,'Growth rate'!$B$3:$S$93,9,FALSE)*VLOOKUP($F225,BY_IND_Demand_Drivers!$B$5:$J$100,7,FALSE)</f>
        <v>663.42201722990148</v>
      </c>
      <c r="L225" s="16">
        <f>VLOOKUP($D225,'Growth rate'!$B$3:$S$93,9,FALSE)*VLOOKUP($F225,BY_IND_Demand_Drivers!$B$5:$J$100,8,FALSE)</f>
        <v>0</v>
      </c>
      <c r="M225" s="16">
        <f>VLOOKUP($D225,'Growth rate'!$B$3:$S$93,9,FALSE)*VLOOKUP($F225,BY_IND_Demand_Drivers!$B$5:$J$100,9,FALSE)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 t="shared" si="17"/>
        <v>404.42206170334782</v>
      </c>
      <c r="H226" s="16">
        <f t="shared" si="18"/>
        <v>0</v>
      </c>
      <c r="I226" s="16">
        <f t="shared" si="19"/>
        <v>0</v>
      </c>
      <c r="K226" s="16">
        <f>VLOOKUP($D226,'Growth rate'!$B$3:$S$93,9,FALSE)*VLOOKUP($F226,BY_IND_Demand_Drivers!$B$5:$J$100,7,FALSE)</f>
        <v>674.03676950557974</v>
      </c>
      <c r="L226" s="16">
        <f>VLOOKUP($D226,'Growth rate'!$B$3:$S$93,9,FALSE)*VLOOKUP($F226,BY_IND_Demand_Drivers!$B$5:$J$100,8,FALSE)</f>
        <v>0</v>
      </c>
      <c r="M226" s="16">
        <f>VLOOKUP($D226,'Growth rate'!$B$3:$S$93,9,FALSE)*VLOOKUP($F226,BY_IND_Demand_Drivers!$B$5:$J$100,9,FALSE)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 t="shared" si="17"/>
        <v>410.89281469060143</v>
      </c>
      <c r="H227" s="16">
        <f t="shared" si="18"/>
        <v>0</v>
      </c>
      <c r="I227" s="16">
        <f t="shared" si="19"/>
        <v>0</v>
      </c>
      <c r="K227" s="16">
        <f>VLOOKUP($D227,'Growth rate'!$B$3:$S$93,9,FALSE)*VLOOKUP($F227,BY_IND_Demand_Drivers!$B$5:$J$100,7,FALSE)</f>
        <v>684.82135781766908</v>
      </c>
      <c r="L227" s="16">
        <f>VLOOKUP($D227,'Growth rate'!$B$3:$S$93,9,FALSE)*VLOOKUP($F227,BY_IND_Demand_Drivers!$B$5:$J$100,8,FALSE)</f>
        <v>0</v>
      </c>
      <c r="M227" s="16">
        <f>VLOOKUP($D227,'Growth rate'!$B$3:$S$93,9,FALSE)*VLOOKUP($F227,BY_IND_Demand_Drivers!$B$5:$J$100,9,FALSE)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 t="shared" si="17"/>
        <v>417.46709972565111</v>
      </c>
      <c r="H228" s="16">
        <f t="shared" si="18"/>
        <v>0</v>
      </c>
      <c r="I228" s="16">
        <f t="shared" si="19"/>
        <v>0</v>
      </c>
      <c r="K228" s="16">
        <f>VLOOKUP($D228,'Growth rate'!$B$3:$S$93,9,FALSE)*VLOOKUP($F228,BY_IND_Demand_Drivers!$B$5:$J$100,7,FALSE)</f>
        <v>695.77849954275189</v>
      </c>
      <c r="L228" s="16">
        <f>VLOOKUP($D228,'Growth rate'!$B$3:$S$93,9,FALSE)*VLOOKUP($F228,BY_IND_Demand_Drivers!$B$5:$J$100,8,FALSE)</f>
        <v>0</v>
      </c>
      <c r="M228" s="16">
        <f>VLOOKUP($D228,'Growth rate'!$B$3:$S$93,9,FALSE)*VLOOKUP($F228,BY_IND_Demand_Drivers!$B$5:$J$100,9,FALSE)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 t="shared" si="17"/>
        <v>424.14657332126154</v>
      </c>
      <c r="H229" s="16">
        <f t="shared" si="18"/>
        <v>0</v>
      </c>
      <c r="I229" s="16">
        <f t="shared" si="19"/>
        <v>0</v>
      </c>
      <c r="K229" s="16">
        <f>VLOOKUP($D229,'Growth rate'!$B$3:$S$93,9,FALSE)*VLOOKUP($F229,BY_IND_Demand_Drivers!$B$5:$J$100,7,FALSE)</f>
        <v>706.91095553543596</v>
      </c>
      <c r="L229" s="16">
        <f>VLOOKUP($D229,'Growth rate'!$B$3:$S$93,9,FALSE)*VLOOKUP($F229,BY_IND_Demand_Drivers!$B$5:$J$100,8,FALSE)</f>
        <v>0</v>
      </c>
      <c r="M229" s="16">
        <f>VLOOKUP($D229,'Growth rate'!$B$3:$S$93,9,FALSE)*VLOOKUP($F229,BY_IND_Demand_Drivers!$B$5:$J$100,9,FALSE)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 t="shared" si="17"/>
        <v>430.93291849440175</v>
      </c>
      <c r="H230" s="16">
        <f t="shared" si="18"/>
        <v>0</v>
      </c>
      <c r="I230" s="16">
        <f t="shared" si="19"/>
        <v>0</v>
      </c>
      <c r="K230" s="16">
        <f>VLOOKUP($D230,'Growth rate'!$B$3:$S$93,9,FALSE)*VLOOKUP($F230,BY_IND_Demand_Drivers!$B$5:$J$100,7,FALSE)</f>
        <v>718.22153082400291</v>
      </c>
      <c r="L230" s="16">
        <f>VLOOKUP($D230,'Growth rate'!$B$3:$S$93,9,FALSE)*VLOOKUP($F230,BY_IND_Demand_Drivers!$B$5:$J$100,8,FALSE)</f>
        <v>0</v>
      </c>
      <c r="M230" s="16">
        <f>VLOOKUP($D230,'Growth rate'!$B$3:$S$93,9,FALSE)*VLOOKUP($F230,BY_IND_Demand_Drivers!$B$5:$J$100,9,FALSE)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 t="shared" si="17"/>
        <v>437.82784519031225</v>
      </c>
      <c r="H231" s="16">
        <f t="shared" si="18"/>
        <v>0</v>
      </c>
      <c r="I231" s="16">
        <f t="shared" si="19"/>
        <v>0</v>
      </c>
      <c r="K231" s="16">
        <f>VLOOKUP($D231,'Growth rate'!$B$3:$S$93,9,FALSE)*VLOOKUP($F231,BY_IND_Demand_Drivers!$B$5:$J$100,7,FALSE)</f>
        <v>729.71307531718708</v>
      </c>
      <c r="L231" s="16">
        <f>VLOOKUP($D231,'Growth rate'!$B$3:$S$93,9,FALSE)*VLOOKUP($F231,BY_IND_Demand_Drivers!$B$5:$J$100,8,FALSE)</f>
        <v>0</v>
      </c>
      <c r="M231" s="16">
        <f>VLOOKUP($D231,'Growth rate'!$B$3:$S$93,9,FALSE)*VLOOKUP($F231,BY_IND_Demand_Drivers!$B$5:$J$100,9,FALSE)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 t="shared" si="17"/>
        <v>444.83309071335714</v>
      </c>
      <c r="H232" s="16">
        <f t="shared" si="18"/>
        <v>0</v>
      </c>
      <c r="I232" s="16">
        <f t="shared" si="19"/>
        <v>0</v>
      </c>
      <c r="K232" s="16">
        <f>VLOOKUP($D232,'Growth rate'!$B$3:$S$93,9,FALSE)*VLOOKUP($F232,BY_IND_Demand_Drivers!$B$5:$J$100,7,FALSE)</f>
        <v>741.38848452226193</v>
      </c>
      <c r="L232" s="16">
        <f>VLOOKUP($D232,'Growth rate'!$B$3:$S$93,9,FALSE)*VLOOKUP($F232,BY_IND_Demand_Drivers!$B$5:$J$100,8,FALSE)</f>
        <v>0</v>
      </c>
      <c r="M232" s="16">
        <f>VLOOKUP($D232,'Growth rate'!$B$3:$S$93,9,FALSE)*VLOOKUP($F232,BY_IND_Demand_Drivers!$B$5:$J$100,9,FALSE)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 t="shared" si="17"/>
        <v>451.95042016477095</v>
      </c>
      <c r="H233" s="16">
        <f t="shared" si="18"/>
        <v>0</v>
      </c>
      <c r="I233" s="16">
        <f t="shared" si="19"/>
        <v>0</v>
      </c>
      <c r="K233" s="16">
        <f>VLOOKUP($D233,'Growth rate'!$B$3:$S$93,9,FALSE)*VLOOKUP($F233,BY_IND_Demand_Drivers!$B$5:$J$100,7,FALSE)</f>
        <v>753.25070027461823</v>
      </c>
      <c r="L233" s="16">
        <f>VLOOKUP($D233,'Growth rate'!$B$3:$S$93,9,FALSE)*VLOOKUP($F233,BY_IND_Demand_Drivers!$B$5:$J$100,8,FALSE)</f>
        <v>0</v>
      </c>
      <c r="M233" s="16">
        <f>VLOOKUP($D233,'Growth rate'!$B$3:$S$93,9,FALSE)*VLOOKUP($F233,BY_IND_Demand_Drivers!$B$5:$J$100,9,FALSE)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 t="shared" si="17"/>
        <v>459.18162688740728</v>
      </c>
      <c r="H234" s="16">
        <f t="shared" si="18"/>
        <v>0</v>
      </c>
      <c r="I234" s="16">
        <f t="shared" si="19"/>
        <v>0</v>
      </c>
      <c r="K234" s="16">
        <f>VLOOKUP($D234,'Growth rate'!$B$3:$S$93,9,FALSE)*VLOOKUP($F234,BY_IND_Demand_Drivers!$B$5:$J$100,7,FALSE)</f>
        <v>765.30271147901215</v>
      </c>
      <c r="L234" s="16">
        <f>VLOOKUP($D234,'Growth rate'!$B$3:$S$93,9,FALSE)*VLOOKUP($F234,BY_IND_Demand_Drivers!$B$5:$J$100,8,FALSE)</f>
        <v>0</v>
      </c>
      <c r="M234" s="16">
        <f>VLOOKUP($D234,'Growth rate'!$B$3:$S$93,9,FALSE)*VLOOKUP($F234,BY_IND_Demand_Drivers!$B$5:$J$100,9,FALSE)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 t="shared" si="17"/>
        <v>466.52853291760584</v>
      </c>
      <c r="H235" s="16">
        <f t="shared" si="18"/>
        <v>0</v>
      </c>
      <c r="I235" s="16">
        <f t="shared" si="19"/>
        <v>0</v>
      </c>
      <c r="K235" s="16">
        <f>VLOOKUP($D235,'Growth rate'!$B$3:$S$93,9,FALSE)*VLOOKUP($F235,BY_IND_Demand_Drivers!$B$5:$J$100,7,FALSE)</f>
        <v>777.54755486267641</v>
      </c>
      <c r="L235" s="16">
        <f>VLOOKUP($D235,'Growth rate'!$B$3:$S$93,9,FALSE)*VLOOKUP($F235,BY_IND_Demand_Drivers!$B$5:$J$100,8,FALSE)</f>
        <v>0</v>
      </c>
      <c r="M235" s="16">
        <f>VLOOKUP($D235,'Growth rate'!$B$3:$S$93,9,FALSE)*VLOOKUP($F235,BY_IND_Demand_Drivers!$B$5:$J$100,9,FALSE)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 t="shared" si="17"/>
        <v>473.99298944428756</v>
      </c>
      <c r="H236" s="16">
        <f t="shared" si="18"/>
        <v>0</v>
      </c>
      <c r="I236" s="16">
        <f t="shared" si="19"/>
        <v>0</v>
      </c>
      <c r="K236" s="16">
        <f>VLOOKUP($D236,'Growth rate'!$B$3:$S$93,9,FALSE)*VLOOKUP($F236,BY_IND_Demand_Drivers!$B$5:$J$100,7,FALSE)</f>
        <v>789.98831574047927</v>
      </c>
      <c r="L236" s="16">
        <f>VLOOKUP($D236,'Growth rate'!$B$3:$S$93,9,FALSE)*VLOOKUP($F236,BY_IND_Demand_Drivers!$B$5:$J$100,8,FALSE)</f>
        <v>0</v>
      </c>
      <c r="M236" s="16">
        <f>VLOOKUP($D236,'Growth rate'!$B$3:$S$93,9,FALSE)*VLOOKUP($F236,BY_IND_Demand_Drivers!$B$5:$J$100,9,FALSE)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 t="shared" si="17"/>
        <v>481.57687727539621</v>
      </c>
      <c r="H237" s="16">
        <f t="shared" si="18"/>
        <v>0</v>
      </c>
      <c r="I237" s="16">
        <f t="shared" si="19"/>
        <v>0</v>
      </c>
      <c r="K237" s="16">
        <f>VLOOKUP($D237,'Growth rate'!$B$3:$S$93,9,FALSE)*VLOOKUP($F237,BY_IND_Demand_Drivers!$B$5:$J$100,7,FALSE)</f>
        <v>802.62812879232706</v>
      </c>
      <c r="L237" s="16">
        <f>VLOOKUP($D237,'Growth rate'!$B$3:$S$93,9,FALSE)*VLOOKUP($F237,BY_IND_Demand_Drivers!$B$5:$J$100,8,FALSE)</f>
        <v>0</v>
      </c>
      <c r="M237" s="16">
        <f>VLOOKUP($D237,'Growth rate'!$B$3:$S$93,9,FALSE)*VLOOKUP($F237,BY_IND_Demand_Drivers!$B$5:$J$100,9,FALSE)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 t="shared" si="17"/>
        <v>489.28210731180241</v>
      </c>
      <c r="H238" s="16">
        <f t="shared" si="18"/>
        <v>0</v>
      </c>
      <c r="I238" s="16">
        <f t="shared" si="19"/>
        <v>0</v>
      </c>
      <c r="K238" s="16">
        <f>VLOOKUP($D238,'Growth rate'!$B$3:$S$93,9,FALSE)*VLOOKUP($F238,BY_IND_Demand_Drivers!$B$5:$J$100,7,FALSE)</f>
        <v>815.47017885300409</v>
      </c>
      <c r="L238" s="16">
        <f>VLOOKUP($D238,'Growth rate'!$B$3:$S$93,9,FALSE)*VLOOKUP($F238,BY_IND_Demand_Drivers!$B$5:$J$100,8,FALSE)</f>
        <v>0</v>
      </c>
      <c r="M238" s="16">
        <f>VLOOKUP($D238,'Growth rate'!$B$3:$S$93,9,FALSE)*VLOOKUP($F238,BY_IND_Demand_Drivers!$B$5:$J$100,9,FALSE)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 t="shared" si="17"/>
        <v>497.1106210287914</v>
      </c>
      <c r="H239" s="16">
        <f t="shared" si="18"/>
        <v>0</v>
      </c>
      <c r="I239" s="16">
        <f t="shared" si="19"/>
        <v>0</v>
      </c>
      <c r="K239" s="16">
        <f>VLOOKUP($D239,'Growth rate'!$B$3:$S$93,9,FALSE)*VLOOKUP($F239,BY_IND_Demand_Drivers!$B$5:$J$100,7,FALSE)</f>
        <v>828.51770171465239</v>
      </c>
      <c r="L239" s="16">
        <f>VLOOKUP($D239,'Growth rate'!$B$3:$S$93,9,FALSE)*VLOOKUP($F239,BY_IND_Demand_Drivers!$B$5:$J$100,8,FALSE)</f>
        <v>0</v>
      </c>
      <c r="M239" s="16">
        <f>VLOOKUP($D239,'Growth rate'!$B$3:$S$93,9,FALSE)*VLOOKUP($F239,BY_IND_Demand_Drivers!$B$5:$J$100,9,FALSE)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 t="shared" si="17"/>
        <v>505.06439096525202</v>
      </c>
      <c r="H240" s="16">
        <f t="shared" si="18"/>
        <v>0</v>
      </c>
      <c r="I240" s="16">
        <f t="shared" si="19"/>
        <v>0</v>
      </c>
      <c r="K240" s="16">
        <f>VLOOKUP($D240,'Growth rate'!$B$3:$S$93,9,FALSE)*VLOOKUP($F240,BY_IND_Demand_Drivers!$B$5:$J$100,7,FALSE)</f>
        <v>841.77398494208671</v>
      </c>
      <c r="L240" s="16">
        <f>VLOOKUP($D240,'Growth rate'!$B$3:$S$93,9,FALSE)*VLOOKUP($F240,BY_IND_Demand_Drivers!$B$5:$J$100,8,FALSE)</f>
        <v>0</v>
      </c>
      <c r="M240" s="16">
        <f>VLOOKUP($D240,'Growth rate'!$B$3:$S$93,9,FALSE)*VLOOKUP($F240,BY_IND_Demand_Drivers!$B$5:$J$100,9,FALSE)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 t="shared" si="17"/>
        <v>513.14542122069611</v>
      </c>
      <c r="H241" s="16">
        <f t="shared" si="18"/>
        <v>0</v>
      </c>
      <c r="I241" s="16">
        <f t="shared" si="19"/>
        <v>0</v>
      </c>
      <c r="K241" s="16">
        <f>VLOOKUP($D241,'Growth rate'!$B$3:$S$93,9,FALSE)*VLOOKUP($F241,BY_IND_Demand_Drivers!$B$5:$J$100,7,FALSE)</f>
        <v>855.24236870116022</v>
      </c>
      <c r="L241" s="16">
        <f>VLOOKUP($D241,'Growth rate'!$B$3:$S$93,9,FALSE)*VLOOKUP($F241,BY_IND_Demand_Drivers!$B$5:$J$100,8,FALSE)</f>
        <v>0</v>
      </c>
      <c r="M241" s="16">
        <f>VLOOKUP($D241,'Growth rate'!$B$3:$S$93,9,FALSE)*VLOOKUP($F241,BY_IND_Demand_Drivers!$B$5:$J$100,9,FALSE)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 t="shared" si="17"/>
        <v>521.35574796022729</v>
      </c>
      <c r="H242" s="16">
        <f t="shared" si="18"/>
        <v>0</v>
      </c>
      <c r="I242" s="16">
        <f t="shared" si="19"/>
        <v>0</v>
      </c>
      <c r="K242" s="16">
        <f>VLOOKUP($D242,'Growth rate'!$B$3:$S$93,9,FALSE)*VLOOKUP($F242,BY_IND_Demand_Drivers!$B$5:$J$100,7,FALSE)</f>
        <v>868.92624660037882</v>
      </c>
      <c r="L242" s="16">
        <f>VLOOKUP($D242,'Growth rate'!$B$3:$S$93,9,FALSE)*VLOOKUP($F242,BY_IND_Demand_Drivers!$B$5:$J$100,8,FALSE)</f>
        <v>0</v>
      </c>
      <c r="M242" s="16">
        <f>VLOOKUP($D242,'Growth rate'!$B$3:$S$93,9,FALSE)*VLOOKUP($F242,BY_IND_Demand_Drivers!$B$5:$J$100,9,FALSE)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 t="shared" si="17"/>
        <v>529.69743992759095</v>
      </c>
      <c r="H243" s="16">
        <f t="shared" si="18"/>
        <v>0</v>
      </c>
      <c r="I243" s="16">
        <f t="shared" si="19"/>
        <v>0</v>
      </c>
      <c r="K243" s="16">
        <f>VLOOKUP($D243,'Growth rate'!$B$3:$S$93,9,FALSE)*VLOOKUP($F243,BY_IND_Demand_Drivers!$B$5:$J$100,7,FALSE)</f>
        <v>882.82906654598492</v>
      </c>
      <c r="L243" s="16">
        <f>VLOOKUP($D243,'Growth rate'!$B$3:$S$93,9,FALSE)*VLOOKUP($F243,BY_IND_Demand_Drivers!$B$5:$J$100,8,FALSE)</f>
        <v>0</v>
      </c>
      <c r="M243" s="16">
        <f>VLOOKUP($D243,'Growth rate'!$B$3:$S$93,9,FALSE)*VLOOKUP($F243,BY_IND_Demand_Drivers!$B$5:$J$100,9,FALSE)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 t="shared" si="17"/>
        <v>538.17259896643236</v>
      </c>
      <c r="H244" s="16">
        <f t="shared" si="18"/>
        <v>0</v>
      </c>
      <c r="I244" s="16">
        <f t="shared" si="19"/>
        <v>0</v>
      </c>
      <c r="K244" s="16">
        <f>VLOOKUP($D244,'Growth rate'!$B$3:$S$93,9,FALSE)*VLOOKUP($F244,BY_IND_Demand_Drivers!$B$5:$J$100,7,FALSE)</f>
        <v>896.9543316107206</v>
      </c>
      <c r="L244" s="16">
        <f>VLOOKUP($D244,'Growth rate'!$B$3:$S$93,9,FALSE)*VLOOKUP($F244,BY_IND_Demand_Drivers!$B$5:$J$100,8,FALSE)</f>
        <v>0</v>
      </c>
      <c r="M244" s="16">
        <f>VLOOKUP($D244,'Growth rate'!$B$3:$S$93,9,FALSE)*VLOOKUP($F244,BY_IND_Demand_Drivers!$B$5:$J$100,9,FALSE)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 t="shared" si="17"/>
        <v>546.78336054989529</v>
      </c>
      <c r="H245" s="16">
        <f t="shared" si="18"/>
        <v>0</v>
      </c>
      <c r="I245" s="16">
        <f t="shared" si="19"/>
        <v>0</v>
      </c>
      <c r="K245" s="16">
        <f>VLOOKUP($D245,'Growth rate'!$B$3:$S$93,9,FALSE)*VLOOKUP($F245,BY_IND_Demand_Drivers!$B$5:$J$100,7,FALSE)</f>
        <v>911.30560091649227</v>
      </c>
      <c r="L245" s="16">
        <f>VLOOKUP($D245,'Growth rate'!$B$3:$S$93,9,FALSE)*VLOOKUP($F245,BY_IND_Demand_Drivers!$B$5:$J$100,8,FALSE)</f>
        <v>0</v>
      </c>
      <c r="M245" s="16">
        <f>VLOOKUP($D245,'Growth rate'!$B$3:$S$93,9,FALSE)*VLOOKUP($F245,BY_IND_Demand_Drivers!$B$5:$J$100,9,FALSE)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 t="shared" si="17"/>
        <v>555.53189431869362</v>
      </c>
      <c r="H246" s="16">
        <f t="shared" si="18"/>
        <v>0</v>
      </c>
      <c r="I246" s="16">
        <f t="shared" si="19"/>
        <v>0</v>
      </c>
      <c r="K246" s="16">
        <f>VLOOKUP($D246,'Growth rate'!$B$3:$S$93,9,FALSE)*VLOOKUP($F246,BY_IND_Demand_Drivers!$B$5:$J$100,7,FALSE)</f>
        <v>925.88649053115614</v>
      </c>
      <c r="L246" s="16">
        <f>VLOOKUP($D246,'Growth rate'!$B$3:$S$93,9,FALSE)*VLOOKUP($F246,BY_IND_Demand_Drivers!$B$5:$J$100,8,FALSE)</f>
        <v>0</v>
      </c>
      <c r="M246" s="16">
        <f>VLOOKUP($D246,'Growth rate'!$B$3:$S$93,9,FALSE)*VLOOKUP($F246,BY_IND_Demand_Drivers!$B$5:$J$100,9,FALSE)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 t="shared" si="17"/>
        <v>564.42040462779278</v>
      </c>
      <c r="H247" s="16">
        <f t="shared" si="18"/>
        <v>0</v>
      </c>
      <c r="I247" s="16">
        <f t="shared" si="19"/>
        <v>0</v>
      </c>
      <c r="K247" s="16">
        <f>VLOOKUP($D247,'Growth rate'!$B$3:$S$93,9,FALSE)*VLOOKUP($F247,BY_IND_Demand_Drivers!$B$5:$J$100,7,FALSE)</f>
        <v>940.70067437965463</v>
      </c>
      <c r="L247" s="16">
        <f>VLOOKUP($D247,'Growth rate'!$B$3:$S$93,9,FALSE)*VLOOKUP($F247,BY_IND_Demand_Drivers!$B$5:$J$100,8,FALSE)</f>
        <v>0</v>
      </c>
      <c r="M247" s="16">
        <f>VLOOKUP($D247,'Growth rate'!$B$3:$S$93,9,FALSE)*VLOOKUP($F247,BY_IND_Demand_Drivers!$B$5:$J$100,9,FALSE)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 t="shared" si="17"/>
        <v>573.45113110183752</v>
      </c>
      <c r="H248" s="16">
        <f t="shared" si="18"/>
        <v>0</v>
      </c>
      <c r="I248" s="16">
        <f t="shared" si="19"/>
        <v>0</v>
      </c>
      <c r="K248" s="16">
        <f>VLOOKUP($D248,'Growth rate'!$B$3:$S$93,9,FALSE)*VLOOKUP($F248,BY_IND_Demand_Drivers!$B$5:$J$100,7,FALSE)</f>
        <v>955.75188516972923</v>
      </c>
      <c r="L248" s="16">
        <f>VLOOKUP($D248,'Growth rate'!$B$3:$S$93,9,FALSE)*VLOOKUP($F248,BY_IND_Demand_Drivers!$B$5:$J$100,8,FALSE)</f>
        <v>0</v>
      </c>
      <c r="M248" s="16">
        <f>VLOOKUP($D248,'Growth rate'!$B$3:$S$93,9,FALSE)*VLOOKUP($F248,BY_IND_Demand_Drivers!$B$5:$J$100,9,FALSE)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 t="shared" si="17"/>
        <v>582.62634919946697</v>
      </c>
      <c r="H249" s="16">
        <f t="shared" si="18"/>
        <v>0</v>
      </c>
      <c r="I249" s="16">
        <f t="shared" si="19"/>
        <v>0</v>
      </c>
      <c r="K249" s="16">
        <f>VLOOKUP($D249,'Growth rate'!$B$3:$S$93,9,FALSE)*VLOOKUP($F249,BY_IND_Demand_Drivers!$B$5:$J$100,7,FALSE)</f>
        <v>971.04391533244495</v>
      </c>
      <c r="L249" s="16">
        <f>VLOOKUP($D249,'Growth rate'!$B$3:$S$93,9,FALSE)*VLOOKUP($F249,BY_IND_Demand_Drivers!$B$5:$J$100,8,FALSE)</f>
        <v>0</v>
      </c>
      <c r="M249" s="16">
        <f>VLOOKUP($D249,'Growth rate'!$B$3:$S$93,9,FALSE)*VLOOKUP($F249,BY_IND_Demand_Drivers!$B$5:$J$100,9,FALSE)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 t="shared" si="17"/>
        <v>13.2824167841584</v>
      </c>
      <c r="H250" s="16">
        <f t="shared" si="18"/>
        <v>0</v>
      </c>
      <c r="I250" s="16">
        <f t="shared" si="19"/>
        <v>0</v>
      </c>
      <c r="K250" s="16">
        <f>VLOOKUP($D250,'Growth rate'!$B$3:$S$93,9,FALSE)*VLOOKUP($F250,BY_IND_Demand_Drivers!$B$5:$J$100,7,FALSE)</f>
        <v>13.2824167841584</v>
      </c>
      <c r="L250" s="16">
        <f>VLOOKUP($D250,'Growth rate'!$B$3:$S$93,9,FALSE)*VLOOKUP($F250,BY_IND_Demand_Drivers!$B$5:$J$100,8,FALSE)</f>
        <v>0</v>
      </c>
      <c r="M250" s="16">
        <f>VLOOKUP($D250,'Growth rate'!$B$3:$S$93,9,FALSE)*VLOOKUP($F250,BY_IND_Demand_Drivers!$B$5:$J$100,9,FALSE)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 t="shared" si="17"/>
        <v>14.358788581852401</v>
      </c>
      <c r="H251" s="16">
        <f t="shared" si="18"/>
        <v>0</v>
      </c>
      <c r="I251" s="16">
        <f t="shared" si="19"/>
        <v>0</v>
      </c>
      <c r="K251" s="16">
        <f>VLOOKUP($D251,'Growth rate'!$B$3:$S$93,9,FALSE)*VLOOKUP($F251,BY_IND_Demand_Drivers!$B$5:$J$100,7,FALSE)</f>
        <v>14.358788581852401</v>
      </c>
      <c r="L251" s="16">
        <f>VLOOKUP($D251,'Growth rate'!$B$3:$S$93,9,FALSE)*VLOOKUP($F251,BY_IND_Demand_Drivers!$B$5:$J$100,8,FALSE)</f>
        <v>0</v>
      </c>
      <c r="M251" s="16">
        <f>VLOOKUP($D251,'Growth rate'!$B$3:$S$93,9,FALSE)*VLOOKUP($F251,BY_IND_Demand_Drivers!$B$5:$J$100,9,FALSE)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 t="shared" si="17"/>
        <v>15.435160379546401</v>
      </c>
      <c r="H252" s="16">
        <f t="shared" si="18"/>
        <v>0</v>
      </c>
      <c r="I252" s="16">
        <f t="shared" si="19"/>
        <v>0</v>
      </c>
      <c r="K252" s="16">
        <f>VLOOKUP($D252,'Growth rate'!$B$3:$S$93,9,FALSE)*VLOOKUP($F252,BY_IND_Demand_Drivers!$B$5:$J$100,7,FALSE)</f>
        <v>15.435160379546401</v>
      </c>
      <c r="L252" s="16">
        <f>VLOOKUP($D252,'Growth rate'!$B$3:$S$93,9,FALSE)*VLOOKUP($F252,BY_IND_Demand_Drivers!$B$5:$J$100,8,FALSE)</f>
        <v>0</v>
      </c>
      <c r="M252" s="16">
        <f>VLOOKUP($D252,'Growth rate'!$B$3:$S$93,9,FALSE)*VLOOKUP($F252,BY_IND_Demand_Drivers!$B$5:$J$100,9,FALSE)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 t="shared" si="17"/>
        <v>16.511532177240404</v>
      </c>
      <c r="H253" s="16">
        <f t="shared" si="18"/>
        <v>0</v>
      </c>
      <c r="I253" s="16">
        <f t="shared" si="19"/>
        <v>0</v>
      </c>
      <c r="K253" s="16">
        <f>VLOOKUP($D253,'Growth rate'!$B$3:$S$93,9,FALSE)*VLOOKUP($F253,BY_IND_Demand_Drivers!$B$5:$J$100,7,FALSE)</f>
        <v>16.511532177240404</v>
      </c>
      <c r="L253" s="16">
        <f>VLOOKUP($D253,'Growth rate'!$B$3:$S$93,9,FALSE)*VLOOKUP($F253,BY_IND_Demand_Drivers!$B$5:$J$100,8,FALSE)</f>
        <v>0</v>
      </c>
      <c r="M253" s="16">
        <f>VLOOKUP($D253,'Growth rate'!$B$3:$S$93,9,FALSE)*VLOOKUP($F253,BY_IND_Demand_Drivers!$B$5:$J$100,9,FALSE)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 t="shared" si="17"/>
        <v>17.587903974934402</v>
      </c>
      <c r="H254" s="16">
        <f t="shared" si="18"/>
        <v>0</v>
      </c>
      <c r="I254" s="16">
        <f t="shared" si="19"/>
        <v>0</v>
      </c>
      <c r="K254" s="16">
        <f>VLOOKUP($D254,'Growth rate'!$B$3:$S$93,9,FALSE)*VLOOKUP($F254,BY_IND_Demand_Drivers!$B$5:$J$100,7,FALSE)</f>
        <v>17.587903974934402</v>
      </c>
      <c r="L254" s="16">
        <f>VLOOKUP($D254,'Growth rate'!$B$3:$S$93,9,FALSE)*VLOOKUP($F254,BY_IND_Demand_Drivers!$B$5:$J$100,8,FALSE)</f>
        <v>0</v>
      </c>
      <c r="M254" s="16">
        <f>VLOOKUP($D254,'Growth rate'!$B$3:$S$93,9,FALSE)*VLOOKUP($F254,BY_IND_Demand_Drivers!$B$5:$J$100,9,FALSE)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 t="shared" si="17"/>
        <v>18.664275772628404</v>
      </c>
      <c r="H255" s="16">
        <f t="shared" si="18"/>
        <v>0</v>
      </c>
      <c r="I255" s="16">
        <f t="shared" si="19"/>
        <v>0</v>
      </c>
      <c r="K255" s="16">
        <f>VLOOKUP($D255,'Growth rate'!$B$3:$S$93,9,FALSE)*VLOOKUP($F255,BY_IND_Demand_Drivers!$B$5:$J$100,7,FALSE)</f>
        <v>18.664275772628404</v>
      </c>
      <c r="L255" s="16">
        <f>VLOOKUP($D255,'Growth rate'!$B$3:$S$93,9,FALSE)*VLOOKUP($F255,BY_IND_Demand_Drivers!$B$5:$J$100,8,FALSE)</f>
        <v>0</v>
      </c>
      <c r="M255" s="16">
        <f>VLOOKUP($D255,'Growth rate'!$B$3:$S$93,9,FALSE)*VLOOKUP($F255,BY_IND_Demand_Drivers!$B$5:$J$100,9,FALSE)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 t="shared" si="17"/>
        <v>17.766582813290164</v>
      </c>
      <c r="H256" s="16">
        <f t="shared" si="18"/>
        <v>0</v>
      </c>
      <c r="I256" s="16">
        <f t="shared" si="19"/>
        <v>0</v>
      </c>
      <c r="K256" s="16">
        <f>VLOOKUP($D256,'Growth rate'!$B$3:$S$93,9,FALSE)*VLOOKUP($F256,BY_IND_Demand_Drivers!$B$5:$J$100,7,FALSE)</f>
        <v>19.740647570322405</v>
      </c>
      <c r="L256" s="16">
        <f>VLOOKUP($D256,'Growth rate'!$B$3:$S$93,9,FALSE)*VLOOKUP($F256,BY_IND_Demand_Drivers!$B$5:$J$100,8,FALSE)</f>
        <v>0</v>
      </c>
      <c r="M256" s="16">
        <f>VLOOKUP($D256,'Growth rate'!$B$3:$S$93,9,FALSE)*VLOOKUP($F256,BY_IND_Demand_Drivers!$B$5:$J$100,9,FALSE)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 t="shared" si="17"/>
        <v>18.527147237534603</v>
      </c>
      <c r="H257" s="16">
        <f t="shared" si="18"/>
        <v>0</v>
      </c>
      <c r="I257" s="16">
        <f t="shared" si="19"/>
        <v>0</v>
      </c>
      <c r="K257" s="16">
        <f>VLOOKUP($D257,'Growth rate'!$B$3:$S$93,9,FALSE)*VLOOKUP($F257,BY_IND_Demand_Drivers!$B$5:$J$100,7,FALSE)</f>
        <v>20.817019368016407</v>
      </c>
      <c r="L257" s="16">
        <f>VLOOKUP($D257,'Growth rate'!$B$3:$S$93,9,FALSE)*VLOOKUP($F257,BY_IND_Demand_Drivers!$B$5:$J$100,8,FALSE)</f>
        <v>0</v>
      </c>
      <c r="M257" s="16">
        <f>VLOOKUP($D257,'Growth rate'!$B$3:$S$93,9,FALSE)*VLOOKUP($F257,BY_IND_Demand_Drivers!$B$5:$J$100,9,FALSE)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 t="shared" si="17"/>
        <v>19.26618422582516</v>
      </c>
      <c r="H258" s="16">
        <f t="shared" si="18"/>
        <v>0</v>
      </c>
      <c r="I258" s="16">
        <f t="shared" si="19"/>
        <v>0</v>
      </c>
      <c r="K258" s="16">
        <f>VLOOKUP($D258,'Growth rate'!$B$3:$S$93,9,FALSE)*VLOOKUP($F258,BY_IND_Demand_Drivers!$B$5:$J$100,7,FALSE)</f>
        <v>21.893391165710408</v>
      </c>
      <c r="L258" s="16">
        <f>VLOOKUP($D258,'Growth rate'!$B$3:$S$93,9,FALSE)*VLOOKUP($F258,BY_IND_Demand_Drivers!$B$5:$J$100,8,FALSE)</f>
        <v>0</v>
      </c>
      <c r="M258" s="16">
        <f>VLOOKUP($D258,'Growth rate'!$B$3:$S$93,9,FALSE)*VLOOKUP($F258,BY_IND_Demand_Drivers!$B$5:$J$100,9,FALSE)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 t="shared" si="17"/>
        <v>19.983693778161836</v>
      </c>
      <c r="H259" s="16">
        <f t="shared" si="18"/>
        <v>0</v>
      </c>
      <c r="I259" s="16">
        <f t="shared" si="19"/>
        <v>0</v>
      </c>
      <c r="K259" s="16">
        <f>VLOOKUP($D259,'Growth rate'!$B$3:$S$93,9,FALSE)*VLOOKUP($F259,BY_IND_Demand_Drivers!$B$5:$J$100,7,FALSE)</f>
        <v>22.96976296340441</v>
      </c>
      <c r="L259" s="16">
        <f>VLOOKUP($D259,'Growth rate'!$B$3:$S$93,9,FALSE)*VLOOKUP($F259,BY_IND_Demand_Drivers!$B$5:$J$100,8,FALSE)</f>
        <v>0</v>
      </c>
      <c r="M259" s="16">
        <f>VLOOKUP($D259,'Growth rate'!$B$3:$S$93,9,FALSE)*VLOOKUP($F259,BY_IND_Demand_Drivers!$B$5:$J$100,9,FALSE)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 t="shared" si="17"/>
        <v>20.679675894544634</v>
      </c>
      <c r="H260" s="16">
        <f t="shared" si="18"/>
        <v>0</v>
      </c>
      <c r="I260" s="16">
        <f t="shared" si="19"/>
        <v>0</v>
      </c>
      <c r="K260" s="16">
        <f>VLOOKUP($D260,'Growth rate'!$B$3:$S$93,9,FALSE)*VLOOKUP($F260,BY_IND_Demand_Drivers!$B$5:$J$100,7,FALSE)</f>
        <v>24.046134761098411</v>
      </c>
      <c r="L260" s="16">
        <f>VLOOKUP($D260,'Growth rate'!$B$3:$S$93,9,FALSE)*VLOOKUP($F260,BY_IND_Demand_Drivers!$B$5:$J$100,8,FALSE)</f>
        <v>0</v>
      </c>
      <c r="M260" s="16">
        <f>VLOOKUP($D260,'Growth rate'!$B$3:$S$93,9,FALSE)*VLOOKUP($F260,BY_IND_Demand_Drivers!$B$5:$J$100,9,FALSE)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 t="shared" ref="G261:G324" si="23">K261*$N261</f>
        <v>21.354130574973549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rate'!$B$3:$S$93,9,FALSE)*VLOOKUP($F261,BY_IND_Demand_Drivers!$B$5:$J$100,7,FALSE)</f>
        <v>25.122506558792413</v>
      </c>
      <c r="L261" s="16">
        <f>VLOOKUP($D261,'Growth rate'!$B$3:$S$93,9,FALSE)*VLOOKUP($F261,BY_IND_Demand_Drivers!$B$5:$J$100,8,FALSE)</f>
        <v>0</v>
      </c>
      <c r="M261" s="16">
        <f>VLOOKUP($D261,'Growth rate'!$B$3:$S$93,9,FALSE)*VLOOKUP($F261,BY_IND_Demand_Drivers!$B$5:$J$100,9,FALSE)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 t="shared" si="23"/>
        <v>21.941560623557368</v>
      </c>
      <c r="H262" s="16">
        <f t="shared" si="24"/>
        <v>0</v>
      </c>
      <c r="I262" s="16">
        <f t="shared" si="25"/>
        <v>0</v>
      </c>
      <c r="K262" s="16">
        <f>VLOOKUP($D262,'Growth rate'!$B$3:$S$93,9,FALSE)*VLOOKUP($F262,BY_IND_Demand_Drivers!$B$5:$J$100,7,FALSE)</f>
        <v>26.198878356486411</v>
      </c>
      <c r="L262" s="16">
        <f>VLOOKUP($D262,'Growth rate'!$B$3:$S$93,9,FALSE)*VLOOKUP($F262,BY_IND_Demand_Drivers!$B$5:$J$100,8,FALSE)</f>
        <v>0</v>
      </c>
      <c r="M262" s="16">
        <f>VLOOKUP($D262,'Growth rate'!$B$3:$S$93,9,FALSE)*VLOOKUP($F262,BY_IND_Demand_Drivers!$B$5:$J$100,9,FALSE)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 t="shared" si="23"/>
        <v>22.502081377198838</v>
      </c>
      <c r="H263" s="16">
        <f t="shared" si="24"/>
        <v>0</v>
      </c>
      <c r="I263" s="16">
        <f t="shared" si="25"/>
        <v>0</v>
      </c>
      <c r="K263" s="16">
        <f>VLOOKUP($D263,'Growth rate'!$B$3:$S$93,9,FALSE)*VLOOKUP($F263,BY_IND_Demand_Drivers!$B$5:$J$100,7,FALSE)</f>
        <v>27.275250154180412</v>
      </c>
      <c r="L263" s="16">
        <f>VLOOKUP($D263,'Growth rate'!$B$3:$S$93,9,FALSE)*VLOOKUP($F263,BY_IND_Demand_Drivers!$B$5:$J$100,8,FALSE)</f>
        <v>0</v>
      </c>
      <c r="M263" s="16">
        <f>VLOOKUP($D263,'Growth rate'!$B$3:$S$93,9,FALSE)*VLOOKUP($F263,BY_IND_Demand_Drivers!$B$5:$J$100,9,FALSE)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 t="shared" si="23"/>
        <v>23.035692835897962</v>
      </c>
      <c r="H264" s="16">
        <f t="shared" si="24"/>
        <v>0</v>
      </c>
      <c r="I264" s="16">
        <f t="shared" si="25"/>
        <v>0</v>
      </c>
      <c r="K264" s="16">
        <f>VLOOKUP($D264,'Growth rate'!$B$3:$S$93,9,FALSE)*VLOOKUP($F264,BY_IND_Demand_Drivers!$B$5:$J$100,7,FALSE)</f>
        <v>28.351621951874414</v>
      </c>
      <c r="L264" s="16">
        <f>VLOOKUP($D264,'Growth rate'!$B$3:$S$93,9,FALSE)*VLOOKUP($F264,BY_IND_Demand_Drivers!$B$5:$J$100,8,FALSE)</f>
        <v>0</v>
      </c>
      <c r="M264" s="16">
        <f>VLOOKUP($D264,'Growth rate'!$B$3:$S$93,9,FALSE)*VLOOKUP($F264,BY_IND_Demand_Drivers!$B$5:$J$100,9,FALSE)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 t="shared" si="23"/>
        <v>23.542394999654729</v>
      </c>
      <c r="H265" s="16">
        <f t="shared" si="24"/>
        <v>0</v>
      </c>
      <c r="I265" s="16">
        <f t="shared" si="25"/>
        <v>0</v>
      </c>
      <c r="K265" s="16">
        <f>VLOOKUP($D265,'Growth rate'!$B$3:$S$93,9,FALSE)*VLOOKUP($F265,BY_IND_Demand_Drivers!$B$5:$J$100,7,FALSE)</f>
        <v>29.427993749568415</v>
      </c>
      <c r="L265" s="16">
        <f>VLOOKUP($D265,'Growth rate'!$B$3:$S$93,9,FALSE)*VLOOKUP($F265,BY_IND_Demand_Drivers!$B$5:$J$100,8,FALSE)</f>
        <v>0</v>
      </c>
      <c r="M265" s="16">
        <f>VLOOKUP($D265,'Growth rate'!$B$3:$S$93,9,FALSE)*VLOOKUP($F265,BY_IND_Demand_Drivers!$B$5:$J$100,9,FALSE)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 t="shared" si="23"/>
        <v>24.022187868469153</v>
      </c>
      <c r="H266" s="16">
        <f t="shared" si="24"/>
        <v>0</v>
      </c>
      <c r="I266" s="16">
        <f t="shared" si="25"/>
        <v>0</v>
      </c>
      <c r="K266" s="16">
        <f>VLOOKUP($D266,'Growth rate'!$B$3:$S$93,9,FALSE)*VLOOKUP($F266,BY_IND_Demand_Drivers!$B$5:$J$100,7,FALSE)</f>
        <v>30.504365547262417</v>
      </c>
      <c r="L266" s="16">
        <f>VLOOKUP($D266,'Growth rate'!$B$3:$S$93,9,FALSE)*VLOOKUP($F266,BY_IND_Demand_Drivers!$B$5:$J$100,8,FALSE)</f>
        <v>0</v>
      </c>
      <c r="M266" s="16">
        <f>VLOOKUP($D266,'Growth rate'!$B$3:$S$93,9,FALSE)*VLOOKUP($F266,BY_IND_Demand_Drivers!$B$5:$J$100,9,FALSE)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 t="shared" si="23"/>
        <v>24.475071442341221</v>
      </c>
      <c r="H267" s="16">
        <f t="shared" si="24"/>
        <v>0</v>
      </c>
      <c r="I267" s="16">
        <f t="shared" si="25"/>
        <v>0</v>
      </c>
      <c r="K267" s="16">
        <f>VLOOKUP($D267,'Growth rate'!$B$3:$S$93,9,FALSE)*VLOOKUP($F267,BY_IND_Demand_Drivers!$B$5:$J$100,7,FALSE)</f>
        <v>31.580737344956418</v>
      </c>
      <c r="L267" s="16">
        <f>VLOOKUP($D267,'Growth rate'!$B$3:$S$93,9,FALSE)*VLOOKUP($F267,BY_IND_Demand_Drivers!$B$5:$J$100,8,FALSE)</f>
        <v>0</v>
      </c>
      <c r="M267" s="16">
        <f>VLOOKUP($D267,'Growth rate'!$B$3:$S$93,9,FALSE)*VLOOKUP($F267,BY_IND_Demand_Drivers!$B$5:$J$100,9,FALSE)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 t="shared" si="23"/>
        <v>24.901045721270943</v>
      </c>
      <c r="H268" s="16">
        <f t="shared" si="24"/>
        <v>0</v>
      </c>
      <c r="I268" s="16">
        <f t="shared" si="25"/>
        <v>0</v>
      </c>
      <c r="K268" s="16">
        <f>VLOOKUP($D268,'Growth rate'!$B$3:$S$93,9,FALSE)*VLOOKUP($F268,BY_IND_Demand_Drivers!$B$5:$J$100,7,FALSE)</f>
        <v>32.65710914265042</v>
      </c>
      <c r="L268" s="16">
        <f>VLOOKUP($D268,'Growth rate'!$B$3:$S$93,9,FALSE)*VLOOKUP($F268,BY_IND_Demand_Drivers!$B$5:$J$100,8,FALSE)</f>
        <v>0</v>
      </c>
      <c r="M268" s="16">
        <f>VLOOKUP($D268,'Growth rate'!$B$3:$S$93,9,FALSE)*VLOOKUP($F268,BY_IND_Demand_Drivers!$B$5:$J$100,9,FALSE)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 t="shared" si="23"/>
        <v>25.300110705258316</v>
      </c>
      <c r="H269" s="16">
        <f t="shared" si="24"/>
        <v>0</v>
      </c>
      <c r="I269" s="16">
        <f t="shared" si="25"/>
        <v>0</v>
      </c>
      <c r="K269" s="16">
        <f>VLOOKUP($D269,'Growth rate'!$B$3:$S$93,9,FALSE)*VLOOKUP($F269,BY_IND_Demand_Drivers!$B$5:$J$100,7,FALSE)</f>
        <v>33.733480940344421</v>
      </c>
      <c r="L269" s="16">
        <f>VLOOKUP($D269,'Growth rate'!$B$3:$S$93,9,FALSE)*VLOOKUP($F269,BY_IND_Demand_Drivers!$B$5:$J$100,8,FALSE)</f>
        <v>0</v>
      </c>
      <c r="M269" s="16">
        <f>VLOOKUP($D269,'Growth rate'!$B$3:$S$93,9,FALSE)*VLOOKUP($F269,BY_IND_Demand_Drivers!$B$5:$J$100,9,FALSE)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 t="shared" si="23"/>
        <v>25.672266394303335</v>
      </c>
      <c r="H270" s="16">
        <f t="shared" si="24"/>
        <v>0</v>
      </c>
      <c r="I270" s="16">
        <f t="shared" si="25"/>
        <v>0</v>
      </c>
      <c r="K270" s="16">
        <f>VLOOKUP($D270,'Growth rate'!$B$3:$S$93,9,FALSE)*VLOOKUP($F270,BY_IND_Demand_Drivers!$B$5:$J$100,7,FALSE)</f>
        <v>34.809852738038423</v>
      </c>
      <c r="L270" s="16">
        <f>VLOOKUP($D270,'Growth rate'!$B$3:$S$93,9,FALSE)*VLOOKUP($F270,BY_IND_Demand_Drivers!$B$5:$J$100,8,FALSE)</f>
        <v>0</v>
      </c>
      <c r="M270" s="16">
        <f>VLOOKUP($D270,'Growth rate'!$B$3:$S$93,9,FALSE)*VLOOKUP($F270,BY_IND_Demand_Drivers!$B$5:$J$100,9,FALSE)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 t="shared" si="23"/>
        <v>26.017512788406005</v>
      </c>
      <c r="H271" s="16">
        <f t="shared" si="24"/>
        <v>0</v>
      </c>
      <c r="I271" s="16">
        <f t="shared" si="25"/>
        <v>0</v>
      </c>
      <c r="K271" s="16">
        <f>VLOOKUP($D271,'Growth rate'!$B$3:$S$93,9,FALSE)*VLOOKUP($F271,BY_IND_Demand_Drivers!$B$5:$J$100,7,FALSE)</f>
        <v>35.886224535732424</v>
      </c>
      <c r="L271" s="16">
        <f>VLOOKUP($D271,'Growth rate'!$B$3:$S$93,9,FALSE)*VLOOKUP($F271,BY_IND_Demand_Drivers!$B$5:$J$100,8,FALSE)</f>
        <v>0</v>
      </c>
      <c r="M271" s="16">
        <f>VLOOKUP($D271,'Growth rate'!$B$3:$S$93,9,FALSE)*VLOOKUP($F271,BY_IND_Demand_Drivers!$B$5:$J$100,9,FALSE)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 t="shared" si="23"/>
        <v>26.335849887566326</v>
      </c>
      <c r="H272" s="16">
        <f t="shared" si="24"/>
        <v>0</v>
      </c>
      <c r="I272" s="16">
        <f t="shared" si="25"/>
        <v>0</v>
      </c>
      <c r="K272" s="16">
        <f>VLOOKUP($D272,'Growth rate'!$B$3:$S$93,9,FALSE)*VLOOKUP($F272,BY_IND_Demand_Drivers!$B$5:$J$100,7,FALSE)</f>
        <v>36.962596333426426</v>
      </c>
      <c r="L272" s="16">
        <f>VLOOKUP($D272,'Growth rate'!$B$3:$S$93,9,FALSE)*VLOOKUP($F272,BY_IND_Demand_Drivers!$B$5:$J$100,8,FALSE)</f>
        <v>0</v>
      </c>
      <c r="M272" s="16">
        <f>VLOOKUP($D272,'Growth rate'!$B$3:$S$93,9,FALSE)*VLOOKUP($F272,BY_IND_Demand_Drivers!$B$5:$J$100,9,FALSE)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 t="shared" si="23"/>
        <v>26.627277691784297</v>
      </c>
      <c r="H273" s="16">
        <f t="shared" si="24"/>
        <v>0</v>
      </c>
      <c r="I273" s="16">
        <f t="shared" si="25"/>
        <v>0</v>
      </c>
      <c r="K273" s="16">
        <f>VLOOKUP($D273,'Growth rate'!$B$3:$S$93,9,FALSE)*VLOOKUP($F273,BY_IND_Demand_Drivers!$B$5:$J$100,7,FALSE)</f>
        <v>38.038968131120427</v>
      </c>
      <c r="L273" s="16">
        <f>VLOOKUP($D273,'Growth rate'!$B$3:$S$93,9,FALSE)*VLOOKUP($F273,BY_IND_Demand_Drivers!$B$5:$J$100,8,FALSE)</f>
        <v>0</v>
      </c>
      <c r="M273" s="16">
        <f>VLOOKUP($D273,'Growth rate'!$B$3:$S$93,9,FALSE)*VLOOKUP($F273,BY_IND_Demand_Drivers!$B$5:$J$100,9,FALSE)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 t="shared" si="23"/>
        <v>26.891796201059915</v>
      </c>
      <c r="H274" s="16">
        <f t="shared" si="24"/>
        <v>0</v>
      </c>
      <c r="I274" s="16">
        <f t="shared" si="25"/>
        <v>0</v>
      </c>
      <c r="K274" s="16">
        <f>VLOOKUP($D274,'Growth rate'!$B$3:$S$93,9,FALSE)*VLOOKUP($F274,BY_IND_Demand_Drivers!$B$5:$J$100,7,FALSE)</f>
        <v>39.115339928814421</v>
      </c>
      <c r="L274" s="16">
        <f>VLOOKUP($D274,'Growth rate'!$B$3:$S$93,9,FALSE)*VLOOKUP($F274,BY_IND_Demand_Drivers!$B$5:$J$100,8,FALSE)</f>
        <v>0</v>
      </c>
      <c r="M274" s="16">
        <f>VLOOKUP($D274,'Growth rate'!$B$3:$S$93,9,FALSE)*VLOOKUP($F274,BY_IND_Demand_Drivers!$B$5:$J$100,9,FALSE)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 t="shared" si="23"/>
        <v>27.129405415393183</v>
      </c>
      <c r="H275" s="16">
        <f t="shared" si="24"/>
        <v>0</v>
      </c>
      <c r="I275" s="16">
        <f t="shared" si="25"/>
        <v>0</v>
      </c>
      <c r="K275" s="16">
        <f>VLOOKUP($D275,'Growth rate'!$B$3:$S$93,9,FALSE)*VLOOKUP($F275,BY_IND_Demand_Drivers!$B$5:$J$100,7,FALSE)</f>
        <v>40.191711726508423</v>
      </c>
      <c r="L275" s="16">
        <f>VLOOKUP($D275,'Growth rate'!$B$3:$S$93,9,FALSE)*VLOOKUP($F275,BY_IND_Demand_Drivers!$B$5:$J$100,8,FALSE)</f>
        <v>0</v>
      </c>
      <c r="M275" s="16">
        <f>VLOOKUP($D275,'Growth rate'!$B$3:$S$93,9,FALSE)*VLOOKUP($F275,BY_IND_Demand_Drivers!$B$5:$J$100,9,FALSE)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 t="shared" si="23"/>
        <v>27.340105334784106</v>
      </c>
      <c r="H276" s="16">
        <f t="shared" si="24"/>
        <v>0</v>
      </c>
      <c r="I276" s="16">
        <f t="shared" si="25"/>
        <v>0</v>
      </c>
      <c r="K276" s="16">
        <f>VLOOKUP($D276,'Growth rate'!$B$3:$S$93,9,FALSE)*VLOOKUP($F276,BY_IND_Demand_Drivers!$B$5:$J$100,7,FALSE)</f>
        <v>41.268083524202424</v>
      </c>
      <c r="L276" s="16">
        <f>VLOOKUP($D276,'Growth rate'!$B$3:$S$93,9,FALSE)*VLOOKUP($F276,BY_IND_Demand_Drivers!$B$5:$J$100,8,FALSE)</f>
        <v>0</v>
      </c>
      <c r="M276" s="16">
        <f>VLOOKUP($D276,'Growth rate'!$B$3:$S$93,9,FALSE)*VLOOKUP($F276,BY_IND_Demand_Drivers!$B$5:$J$100,9,FALSE)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 t="shared" si="23"/>
        <v>27.523895959232672</v>
      </c>
      <c r="H277" s="16">
        <f t="shared" si="24"/>
        <v>0</v>
      </c>
      <c r="I277" s="16">
        <f t="shared" si="25"/>
        <v>0</v>
      </c>
      <c r="K277" s="16">
        <f>VLOOKUP($D277,'Growth rate'!$B$3:$S$93,9,FALSE)*VLOOKUP($F277,BY_IND_Demand_Drivers!$B$5:$J$100,7,FALSE)</f>
        <v>42.344455321896426</v>
      </c>
      <c r="L277" s="16">
        <f>VLOOKUP($D277,'Growth rate'!$B$3:$S$93,9,FALSE)*VLOOKUP($F277,BY_IND_Demand_Drivers!$B$5:$J$100,8,FALSE)</f>
        <v>0</v>
      </c>
      <c r="M277" s="16">
        <f>VLOOKUP($D277,'Growth rate'!$B$3:$S$93,9,FALSE)*VLOOKUP($F277,BY_IND_Demand_Drivers!$B$5:$J$100,9,FALSE)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 t="shared" si="23"/>
        <v>27.680777288738895</v>
      </c>
      <c r="H278" s="16">
        <f t="shared" si="24"/>
        <v>0</v>
      </c>
      <c r="I278" s="16">
        <f t="shared" si="25"/>
        <v>0</v>
      </c>
      <c r="K278" s="16">
        <f>VLOOKUP($D278,'Growth rate'!$B$3:$S$93,9,FALSE)*VLOOKUP($F278,BY_IND_Demand_Drivers!$B$5:$J$100,7,FALSE)</f>
        <v>43.420827119590427</v>
      </c>
      <c r="L278" s="16">
        <f>VLOOKUP($D278,'Growth rate'!$B$3:$S$93,9,FALSE)*VLOOKUP($F278,BY_IND_Demand_Drivers!$B$5:$J$100,8,FALSE)</f>
        <v>0</v>
      </c>
      <c r="M278" s="16">
        <f>VLOOKUP($D278,'Growth rate'!$B$3:$S$93,9,FALSE)*VLOOKUP($F278,BY_IND_Demand_Drivers!$B$5:$J$100,9,FALSE)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 t="shared" si="23"/>
        <v>27.810749323302769</v>
      </c>
      <c r="H279" s="16">
        <f t="shared" si="24"/>
        <v>0</v>
      </c>
      <c r="I279" s="16">
        <f t="shared" si="25"/>
        <v>0</v>
      </c>
      <c r="K279" s="16">
        <f>VLOOKUP($D279,'Growth rate'!$B$3:$S$93,9,FALSE)*VLOOKUP($F279,BY_IND_Demand_Drivers!$B$5:$J$100,7,FALSE)</f>
        <v>44.497198917284429</v>
      </c>
      <c r="L279" s="16">
        <f>VLOOKUP($D279,'Growth rate'!$B$3:$S$93,9,FALSE)*VLOOKUP($F279,BY_IND_Demand_Drivers!$B$5:$J$100,8,FALSE)</f>
        <v>0</v>
      </c>
      <c r="M279" s="16">
        <f>VLOOKUP($D279,'Growth rate'!$B$3:$S$93,9,FALSE)*VLOOKUP($F279,BY_IND_Demand_Drivers!$B$5:$J$100,9,FALSE)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 t="shared" si="23"/>
        <v>27.913812062924286</v>
      </c>
      <c r="H280" s="16">
        <f t="shared" si="24"/>
        <v>0</v>
      </c>
      <c r="I280" s="16">
        <f t="shared" si="25"/>
        <v>0</v>
      </c>
      <c r="K280" s="16">
        <f>VLOOKUP($D280,'Growth rate'!$B$3:$S$93,9,FALSE)*VLOOKUP($F280,BY_IND_Demand_Drivers!$B$5:$J$100,7,FALSE)</f>
        <v>45.57357071497843</v>
      </c>
      <c r="L280" s="16">
        <f>VLOOKUP($D280,'Growth rate'!$B$3:$S$93,9,FALSE)*VLOOKUP($F280,BY_IND_Demand_Drivers!$B$5:$J$100,8,FALSE)</f>
        <v>0</v>
      </c>
      <c r="M280" s="16">
        <f>VLOOKUP($D280,'Growth rate'!$B$3:$S$93,9,FALSE)*VLOOKUP($F280,BY_IND_Demand_Drivers!$B$5:$J$100,9,FALSE)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 t="shared" si="23"/>
        <v>27.989965507603458</v>
      </c>
      <c r="H281" s="16">
        <f t="shared" si="24"/>
        <v>0</v>
      </c>
      <c r="I281" s="16">
        <f t="shared" si="25"/>
        <v>0</v>
      </c>
      <c r="K281" s="16">
        <f>VLOOKUP($D281,'Growth rate'!$B$3:$S$93,9,FALSE)*VLOOKUP($F281,BY_IND_Demand_Drivers!$B$5:$J$100,7,FALSE)</f>
        <v>46.649942512672432</v>
      </c>
      <c r="L281" s="16">
        <f>VLOOKUP($D281,'Growth rate'!$B$3:$S$93,9,FALSE)*VLOOKUP($F281,BY_IND_Demand_Drivers!$B$5:$J$100,8,FALSE)</f>
        <v>0</v>
      </c>
      <c r="M281" s="16">
        <f>VLOOKUP($D281,'Growth rate'!$B$3:$S$93,9,FALSE)*VLOOKUP($F281,BY_IND_Demand_Drivers!$B$5:$J$100,9,FALSE)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 t="shared" si="23"/>
        <v>28.437804955725117</v>
      </c>
      <c r="H282" s="16">
        <f t="shared" si="24"/>
        <v>0</v>
      </c>
      <c r="I282" s="16">
        <f t="shared" si="25"/>
        <v>0</v>
      </c>
      <c r="K282" s="16">
        <f>VLOOKUP($D282,'Growth rate'!$B$3:$S$93,9,FALSE)*VLOOKUP($F282,BY_IND_Demand_Drivers!$B$5:$J$100,7,FALSE)</f>
        <v>47.396341592875196</v>
      </c>
      <c r="L282" s="16">
        <f>VLOOKUP($D282,'Growth rate'!$B$3:$S$93,9,FALSE)*VLOOKUP($F282,BY_IND_Demand_Drivers!$B$5:$J$100,8,FALSE)</f>
        <v>0</v>
      </c>
      <c r="M282" s="16">
        <f>VLOOKUP($D282,'Growth rate'!$B$3:$S$93,9,FALSE)*VLOOKUP($F282,BY_IND_Demand_Drivers!$B$5:$J$100,9,FALSE)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 t="shared" si="23"/>
        <v>28.892809835016713</v>
      </c>
      <c r="H283" s="16">
        <f t="shared" si="24"/>
        <v>0</v>
      </c>
      <c r="I283" s="16">
        <f t="shared" si="25"/>
        <v>0</v>
      </c>
      <c r="K283" s="16">
        <f>VLOOKUP($D283,'Growth rate'!$B$3:$S$93,9,FALSE)*VLOOKUP($F283,BY_IND_Demand_Drivers!$B$5:$J$100,7,FALSE)</f>
        <v>48.154683058361194</v>
      </c>
      <c r="L283" s="16">
        <f>VLOOKUP($D283,'Growth rate'!$B$3:$S$93,9,FALSE)*VLOOKUP($F283,BY_IND_Demand_Drivers!$B$5:$J$100,8,FALSE)</f>
        <v>0</v>
      </c>
      <c r="M283" s="16">
        <f>VLOOKUP($D283,'Growth rate'!$B$3:$S$93,9,FALSE)*VLOOKUP($F283,BY_IND_Demand_Drivers!$B$5:$J$100,9,FALSE)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 t="shared" si="23"/>
        <v>29.355094792376981</v>
      </c>
      <c r="H284" s="16">
        <f t="shared" si="24"/>
        <v>0</v>
      </c>
      <c r="I284" s="16">
        <f t="shared" si="25"/>
        <v>0</v>
      </c>
      <c r="K284" s="16">
        <f>VLOOKUP($D284,'Growth rate'!$B$3:$S$93,9,FALSE)*VLOOKUP($F284,BY_IND_Demand_Drivers!$B$5:$J$100,7,FALSE)</f>
        <v>48.925157987294973</v>
      </c>
      <c r="L284" s="16">
        <f>VLOOKUP($D284,'Growth rate'!$B$3:$S$93,9,FALSE)*VLOOKUP($F284,BY_IND_Demand_Drivers!$B$5:$J$100,8,FALSE)</f>
        <v>0</v>
      </c>
      <c r="M284" s="16">
        <f>VLOOKUP($D284,'Growth rate'!$B$3:$S$93,9,FALSE)*VLOOKUP($F284,BY_IND_Demand_Drivers!$B$5:$J$100,9,FALSE)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 t="shared" si="23"/>
        <v>29.824776309055018</v>
      </c>
      <c r="H285" s="16">
        <f t="shared" si="24"/>
        <v>0</v>
      </c>
      <c r="I285" s="16">
        <f t="shared" si="25"/>
        <v>0</v>
      </c>
      <c r="K285" s="16">
        <f>VLOOKUP($D285,'Growth rate'!$B$3:$S$93,9,FALSE)*VLOOKUP($F285,BY_IND_Demand_Drivers!$B$5:$J$100,7,FALSE)</f>
        <v>49.707960515091699</v>
      </c>
      <c r="L285" s="16">
        <f>VLOOKUP($D285,'Growth rate'!$B$3:$S$93,9,FALSE)*VLOOKUP($F285,BY_IND_Demand_Drivers!$B$5:$J$100,8,FALSE)</f>
        <v>0</v>
      </c>
      <c r="M285" s="16">
        <f>VLOOKUP($D285,'Growth rate'!$B$3:$S$93,9,FALSE)*VLOOKUP($F285,BY_IND_Demand_Drivers!$B$5:$J$100,9,FALSE)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 t="shared" si="23"/>
        <v>30.301972729999889</v>
      </c>
      <c r="H286" s="16">
        <f t="shared" si="24"/>
        <v>0</v>
      </c>
      <c r="I286" s="16">
        <f t="shared" si="25"/>
        <v>0</v>
      </c>
      <c r="K286" s="16">
        <f>VLOOKUP($D286,'Growth rate'!$B$3:$S$93,9,FALSE)*VLOOKUP($F286,BY_IND_Demand_Drivers!$B$5:$J$100,7,FALSE)</f>
        <v>50.503287883333151</v>
      </c>
      <c r="L286" s="16">
        <f>VLOOKUP($D286,'Growth rate'!$B$3:$S$93,9,FALSE)*VLOOKUP($F286,BY_IND_Demand_Drivers!$B$5:$J$100,8,FALSE)</f>
        <v>0</v>
      </c>
      <c r="M286" s="16">
        <f>VLOOKUP($D286,'Growth rate'!$B$3:$S$93,9,FALSE)*VLOOKUP($F286,BY_IND_Demand_Drivers!$B$5:$J$100,9,FALSE)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 t="shared" si="23"/>
        <v>30.786804293679886</v>
      </c>
      <c r="H287" s="16">
        <f t="shared" si="24"/>
        <v>0</v>
      </c>
      <c r="I287" s="16">
        <f t="shared" si="25"/>
        <v>0</v>
      </c>
      <c r="K287" s="16">
        <f>VLOOKUP($D287,'Growth rate'!$B$3:$S$93,9,FALSE)*VLOOKUP($F287,BY_IND_Demand_Drivers!$B$5:$J$100,7,FALSE)</f>
        <v>51.311340489466481</v>
      </c>
      <c r="L287" s="16">
        <f>VLOOKUP($D287,'Growth rate'!$B$3:$S$93,9,FALSE)*VLOOKUP($F287,BY_IND_Demand_Drivers!$B$5:$J$100,8,FALSE)</f>
        <v>0</v>
      </c>
      <c r="M287" s="16">
        <f>VLOOKUP($D287,'Growth rate'!$B$3:$S$93,9,FALSE)*VLOOKUP($F287,BY_IND_Demand_Drivers!$B$5:$J$100,9,FALSE)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 t="shared" si="23"/>
        <v>31.279393162378774</v>
      </c>
      <c r="H288" s="16">
        <f t="shared" si="24"/>
        <v>0</v>
      </c>
      <c r="I288" s="16">
        <f t="shared" si="25"/>
        <v>0</v>
      </c>
      <c r="K288" s="16">
        <f>VLOOKUP($D288,'Growth rate'!$B$3:$S$93,9,FALSE)*VLOOKUP($F288,BY_IND_Demand_Drivers!$B$5:$J$100,7,FALSE)</f>
        <v>52.132321937297959</v>
      </c>
      <c r="L288" s="16">
        <f>VLOOKUP($D288,'Growth rate'!$B$3:$S$93,9,FALSE)*VLOOKUP($F288,BY_IND_Demand_Drivers!$B$5:$J$100,8,FALSE)</f>
        <v>0</v>
      </c>
      <c r="M288" s="16">
        <f>VLOOKUP($D288,'Growth rate'!$B$3:$S$93,9,FALSE)*VLOOKUP($F288,BY_IND_Demand_Drivers!$B$5:$J$100,9,FALSE)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 t="shared" si="23"/>
        <v>31.779863452976834</v>
      </c>
      <c r="H289" s="16">
        <f t="shared" si="24"/>
        <v>0</v>
      </c>
      <c r="I289" s="16">
        <f t="shared" si="25"/>
        <v>0</v>
      </c>
      <c r="K289" s="16">
        <f>VLOOKUP($D289,'Growth rate'!$B$3:$S$93,9,FALSE)*VLOOKUP($F289,BY_IND_Demand_Drivers!$B$5:$J$100,7,FALSE)</f>
        <v>52.966439088294727</v>
      </c>
      <c r="L289" s="16">
        <f>VLOOKUP($D289,'Growth rate'!$B$3:$S$93,9,FALSE)*VLOOKUP($F289,BY_IND_Demand_Drivers!$B$5:$J$100,8,FALSE)</f>
        <v>0</v>
      </c>
      <c r="M289" s="16">
        <f>VLOOKUP($D289,'Growth rate'!$B$3:$S$93,9,FALSE)*VLOOKUP($F289,BY_IND_Demand_Drivers!$B$5:$J$100,9,FALSE)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 t="shared" si="23"/>
        <v>32.288341268224471</v>
      </c>
      <c r="H290" s="16">
        <f t="shared" si="24"/>
        <v>0</v>
      </c>
      <c r="I290" s="16">
        <f t="shared" si="25"/>
        <v>0</v>
      </c>
      <c r="K290" s="16">
        <f>VLOOKUP($D290,'Growth rate'!$B$3:$S$93,9,FALSE)*VLOOKUP($F290,BY_IND_Demand_Drivers!$B$5:$J$100,7,FALSE)</f>
        <v>53.813902113707449</v>
      </c>
      <c r="L290" s="16">
        <f>VLOOKUP($D290,'Growth rate'!$B$3:$S$93,9,FALSE)*VLOOKUP($F290,BY_IND_Demand_Drivers!$B$5:$J$100,8,FALSE)</f>
        <v>0</v>
      </c>
      <c r="M290" s="16">
        <f>VLOOKUP($D290,'Growth rate'!$B$3:$S$93,9,FALSE)*VLOOKUP($F290,BY_IND_Demand_Drivers!$B$5:$J$100,9,FALSE)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 t="shared" si="23"/>
        <v>32.804954728516051</v>
      </c>
      <c r="H291" s="16">
        <f t="shared" si="24"/>
        <v>0</v>
      </c>
      <c r="I291" s="16">
        <f t="shared" si="25"/>
        <v>0</v>
      </c>
      <c r="K291" s="16">
        <f>VLOOKUP($D291,'Growth rate'!$B$3:$S$93,9,FALSE)*VLOOKUP($F291,BY_IND_Demand_Drivers!$B$5:$J$100,7,FALSE)</f>
        <v>54.674924547526757</v>
      </c>
      <c r="L291" s="16">
        <f>VLOOKUP($D291,'Growth rate'!$B$3:$S$93,9,FALSE)*VLOOKUP($F291,BY_IND_Demand_Drivers!$B$5:$J$100,8,FALSE)</f>
        <v>0</v>
      </c>
      <c r="M291" s="16">
        <f>VLOOKUP($D291,'Growth rate'!$B$3:$S$93,9,FALSE)*VLOOKUP($F291,BY_IND_Demand_Drivers!$B$5:$J$100,9,FALSE)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 t="shared" si="23"/>
        <v>33.329834004172312</v>
      </c>
      <c r="H292" s="16">
        <f t="shared" si="24"/>
        <v>0</v>
      </c>
      <c r="I292" s="16">
        <f t="shared" si="25"/>
        <v>0</v>
      </c>
      <c r="K292" s="16">
        <f>VLOOKUP($D292,'Growth rate'!$B$3:$S$93,9,FALSE)*VLOOKUP($F292,BY_IND_Demand_Drivers!$B$5:$J$100,7,FALSE)</f>
        <v>55.549723340287187</v>
      </c>
      <c r="L292" s="16">
        <f>VLOOKUP($D292,'Growth rate'!$B$3:$S$93,9,FALSE)*VLOOKUP($F292,BY_IND_Demand_Drivers!$B$5:$J$100,8,FALSE)</f>
        <v>0</v>
      </c>
      <c r="M292" s="16">
        <f>VLOOKUP($D292,'Growth rate'!$B$3:$S$93,9,FALSE)*VLOOKUP($F292,BY_IND_Demand_Drivers!$B$5:$J$100,9,FALSE)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 t="shared" si="23"/>
        <v>33.863111348239066</v>
      </c>
      <c r="H293" s="16">
        <f t="shared" si="24"/>
        <v>0</v>
      </c>
      <c r="I293" s="16">
        <f t="shared" si="25"/>
        <v>0</v>
      </c>
      <c r="K293" s="16">
        <f>VLOOKUP($D293,'Growth rate'!$B$3:$S$93,9,FALSE)*VLOOKUP($F293,BY_IND_Demand_Drivers!$B$5:$J$100,7,FALSE)</f>
        <v>56.438518913731777</v>
      </c>
      <c r="L293" s="16">
        <f>VLOOKUP($D293,'Growth rate'!$B$3:$S$93,9,FALSE)*VLOOKUP($F293,BY_IND_Demand_Drivers!$B$5:$J$100,8,FALSE)</f>
        <v>0</v>
      </c>
      <c r="M293" s="16">
        <f>VLOOKUP($D293,'Growth rate'!$B$3:$S$93,9,FALSE)*VLOOKUP($F293,BY_IND_Demand_Drivers!$B$5:$J$100,9,FALSE)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 t="shared" si="23"/>
        <v>34.404921129810901</v>
      </c>
      <c r="H294" s="16">
        <f t="shared" si="24"/>
        <v>0</v>
      </c>
      <c r="I294" s="16">
        <f t="shared" si="25"/>
        <v>0</v>
      </c>
      <c r="K294" s="16">
        <f>VLOOKUP($D294,'Growth rate'!$B$3:$S$93,9,FALSE)*VLOOKUP($F294,BY_IND_Demand_Drivers!$B$5:$J$100,7,FALSE)</f>
        <v>57.341535216351502</v>
      </c>
      <c r="L294" s="16">
        <f>VLOOKUP($D294,'Growth rate'!$B$3:$S$93,9,FALSE)*VLOOKUP($F294,BY_IND_Demand_Drivers!$B$5:$J$100,8,FALSE)</f>
        <v>0</v>
      </c>
      <c r="M294" s="16">
        <f>VLOOKUP($D294,'Growth rate'!$B$3:$S$93,9,FALSE)*VLOOKUP($F294,BY_IND_Demand_Drivers!$B$5:$J$100,9,FALSE)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 t="shared" si="23"/>
        <v>34.95539986788787</v>
      </c>
      <c r="H295" s="16">
        <f t="shared" si="24"/>
        <v>0</v>
      </c>
      <c r="I295" s="16">
        <f t="shared" si="25"/>
        <v>0</v>
      </c>
      <c r="K295" s="16">
        <f>VLOOKUP($D295,'Growth rate'!$B$3:$S$93,9,FALSE)*VLOOKUP($F295,BY_IND_Demand_Drivers!$B$5:$J$100,7,FALSE)</f>
        <v>58.258999779813124</v>
      </c>
      <c r="L295" s="16">
        <f>VLOOKUP($D295,'Growth rate'!$B$3:$S$93,9,FALSE)*VLOOKUP($F295,BY_IND_Demand_Drivers!$B$5:$J$100,8,FALSE)</f>
        <v>0</v>
      </c>
      <c r="M295" s="16">
        <f>VLOOKUP($D295,'Growth rate'!$B$3:$S$93,9,FALSE)*VLOOKUP($F295,BY_IND_Demand_Drivers!$B$5:$J$100,9,FALSE)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 t="shared" si="23"/>
        <v>35.514686265774081</v>
      </c>
      <c r="H296" s="16">
        <f t="shared" si="24"/>
        <v>0</v>
      </c>
      <c r="I296" s="16">
        <f t="shared" si="25"/>
        <v>0</v>
      </c>
      <c r="K296" s="16">
        <f>VLOOKUP($D296,'Growth rate'!$B$3:$S$93,9,FALSE)*VLOOKUP($F296,BY_IND_Demand_Drivers!$B$5:$J$100,7,FALSE)</f>
        <v>59.191143776290133</v>
      </c>
      <c r="L296" s="16">
        <f>VLOOKUP($D296,'Growth rate'!$B$3:$S$93,9,FALSE)*VLOOKUP($F296,BY_IND_Demand_Drivers!$B$5:$J$100,8,FALSE)</f>
        <v>0</v>
      </c>
      <c r="M296" s="16">
        <f>VLOOKUP($D296,'Growth rate'!$B$3:$S$93,9,FALSE)*VLOOKUP($F296,BY_IND_Demand_Drivers!$B$5:$J$100,9,FALSE)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 t="shared" si="23"/>
        <v>36.082921246026466</v>
      </c>
      <c r="H297" s="16">
        <f t="shared" si="24"/>
        <v>0</v>
      </c>
      <c r="I297" s="16">
        <f t="shared" si="25"/>
        <v>0</v>
      </c>
      <c r="K297" s="16">
        <f>VLOOKUP($D297,'Growth rate'!$B$3:$S$93,9,FALSE)*VLOOKUP($F297,BY_IND_Demand_Drivers!$B$5:$J$100,7,FALSE)</f>
        <v>60.138202076710776</v>
      </c>
      <c r="L297" s="16">
        <f>VLOOKUP($D297,'Growth rate'!$B$3:$S$93,9,FALSE)*VLOOKUP($F297,BY_IND_Demand_Drivers!$B$5:$J$100,8,FALSE)</f>
        <v>0</v>
      </c>
      <c r="M297" s="16">
        <f>VLOOKUP($D297,'Growth rate'!$B$3:$S$93,9,FALSE)*VLOOKUP($F297,BY_IND_Demand_Drivers!$B$5:$J$100,9,FALSE)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 t="shared" si="23"/>
        <v>36.66024798596289</v>
      </c>
      <c r="H298" s="16">
        <f t="shared" si="24"/>
        <v>0</v>
      </c>
      <c r="I298" s="16">
        <f t="shared" si="25"/>
        <v>0</v>
      </c>
      <c r="K298" s="16">
        <f>VLOOKUP($D298,'Growth rate'!$B$3:$S$93,9,FALSE)*VLOOKUP($F298,BY_IND_Demand_Drivers!$B$5:$J$100,7,FALSE)</f>
        <v>61.100413309938155</v>
      </c>
      <c r="L298" s="16">
        <f>VLOOKUP($D298,'Growth rate'!$B$3:$S$93,9,FALSE)*VLOOKUP($F298,BY_IND_Demand_Drivers!$B$5:$J$100,8,FALSE)</f>
        <v>0</v>
      </c>
      <c r="M298" s="16">
        <f>VLOOKUP($D298,'Growth rate'!$B$3:$S$93,9,FALSE)*VLOOKUP($F298,BY_IND_Demand_Drivers!$B$5:$J$100,9,FALSE)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 t="shared" si="23"/>
        <v>37.246811953738302</v>
      </c>
      <c r="H299" s="16">
        <f t="shared" si="24"/>
        <v>0</v>
      </c>
      <c r="I299" s="16">
        <f t="shared" si="25"/>
        <v>0</v>
      </c>
      <c r="K299" s="16">
        <f>VLOOKUP($D299,'Growth rate'!$B$3:$S$93,9,FALSE)*VLOOKUP($F299,BY_IND_Demand_Drivers!$B$5:$J$100,7,FALSE)</f>
        <v>62.078019922897177</v>
      </c>
      <c r="L299" s="16">
        <f>VLOOKUP($D299,'Growth rate'!$B$3:$S$93,9,FALSE)*VLOOKUP($F299,BY_IND_Demand_Drivers!$B$5:$J$100,8,FALSE)</f>
        <v>0</v>
      </c>
      <c r="M299" s="16">
        <f>VLOOKUP($D299,'Growth rate'!$B$3:$S$93,9,FALSE)*VLOOKUP($F299,BY_IND_Demand_Drivers!$B$5:$J$100,9,FALSE)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 t="shared" si="23"/>
        <v>37.842760944998105</v>
      </c>
      <c r="H300" s="16">
        <f t="shared" si="24"/>
        <v>0</v>
      </c>
      <c r="I300" s="16">
        <f t="shared" si="25"/>
        <v>0</v>
      </c>
      <c r="K300" s="16">
        <f>VLOOKUP($D300,'Growth rate'!$B$3:$S$93,9,FALSE)*VLOOKUP($F300,BY_IND_Demand_Drivers!$B$5:$J$100,7,FALSE)</f>
        <v>63.07126824166351</v>
      </c>
      <c r="L300" s="16">
        <f>VLOOKUP($D300,'Growth rate'!$B$3:$S$93,9,FALSE)*VLOOKUP($F300,BY_IND_Demand_Drivers!$B$5:$J$100,8,FALSE)</f>
        <v>0</v>
      </c>
      <c r="M300" s="16">
        <f>VLOOKUP($D300,'Growth rate'!$B$3:$S$93,9,FALSE)*VLOOKUP($F300,BY_IND_Demand_Drivers!$B$5:$J$100,9,FALSE)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 t="shared" si="23"/>
        <v>38.448245120118081</v>
      </c>
      <c r="H301" s="16">
        <f t="shared" si="24"/>
        <v>0</v>
      </c>
      <c r="I301" s="16">
        <f t="shared" si="25"/>
        <v>0</v>
      </c>
      <c r="K301" s="16">
        <f>VLOOKUP($D301,'Growth rate'!$B$3:$S$93,9,FALSE)*VLOOKUP($F301,BY_IND_Demand_Drivers!$B$5:$J$100,7,FALSE)</f>
        <v>64.080408533530132</v>
      </c>
      <c r="L301" s="16">
        <f>VLOOKUP($D301,'Growth rate'!$B$3:$S$93,9,FALSE)*VLOOKUP($F301,BY_IND_Demand_Drivers!$B$5:$J$100,8,FALSE)</f>
        <v>0</v>
      </c>
      <c r="M301" s="16">
        <f>VLOOKUP($D301,'Growth rate'!$B$3:$S$93,9,FALSE)*VLOOKUP($F301,BY_IND_Demand_Drivers!$B$5:$J$100,9,FALSE)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 t="shared" si="23"/>
        <v>39.063417042039966</v>
      </c>
      <c r="H302" s="16">
        <f t="shared" si="24"/>
        <v>0</v>
      </c>
      <c r="I302" s="16">
        <f t="shared" si="25"/>
        <v>0</v>
      </c>
      <c r="K302" s="16">
        <f>VLOOKUP($D302,'Growth rate'!$B$3:$S$93,9,FALSE)*VLOOKUP($F302,BY_IND_Demand_Drivers!$B$5:$J$100,7,FALSE)</f>
        <v>65.105695070066616</v>
      </c>
      <c r="L302" s="16">
        <f>VLOOKUP($D302,'Growth rate'!$B$3:$S$93,9,FALSE)*VLOOKUP($F302,BY_IND_Demand_Drivers!$B$5:$J$100,8,FALSE)</f>
        <v>0</v>
      </c>
      <c r="M302" s="16">
        <f>VLOOKUP($D302,'Growth rate'!$B$3:$S$93,9,FALSE)*VLOOKUP($F302,BY_IND_Demand_Drivers!$B$5:$J$100,9,FALSE)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 t="shared" si="23"/>
        <v>39.688431714712607</v>
      </c>
      <c r="H303" s="16">
        <f t="shared" si="24"/>
        <v>0</v>
      </c>
      <c r="I303" s="16">
        <f t="shared" si="25"/>
        <v>0</v>
      </c>
      <c r="K303" s="16">
        <f>VLOOKUP($D303,'Growth rate'!$B$3:$S$93,9,FALSE)*VLOOKUP($F303,BY_IND_Demand_Drivers!$B$5:$J$100,7,FALSE)</f>
        <v>66.147386191187678</v>
      </c>
      <c r="L303" s="16">
        <f>VLOOKUP($D303,'Growth rate'!$B$3:$S$93,9,FALSE)*VLOOKUP($F303,BY_IND_Demand_Drivers!$B$5:$J$100,8,FALSE)</f>
        <v>0</v>
      </c>
      <c r="M303" s="16">
        <f>VLOOKUP($D303,'Growth rate'!$B$3:$S$93,9,FALSE)*VLOOKUP($F303,BY_IND_Demand_Drivers!$B$5:$J$100,9,FALSE)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 t="shared" si="23"/>
        <v>40.323446622148012</v>
      </c>
      <c r="H304" s="16">
        <f t="shared" si="24"/>
        <v>0</v>
      </c>
      <c r="I304" s="16">
        <f t="shared" si="25"/>
        <v>0</v>
      </c>
      <c r="K304" s="16">
        <f>VLOOKUP($D304,'Growth rate'!$B$3:$S$93,9,FALSE)*VLOOKUP($F304,BY_IND_Demand_Drivers!$B$5:$J$100,7,FALSE)</f>
        <v>67.205744370246691</v>
      </c>
      <c r="L304" s="16">
        <f>VLOOKUP($D304,'Growth rate'!$B$3:$S$93,9,FALSE)*VLOOKUP($F304,BY_IND_Demand_Drivers!$B$5:$J$100,8,FALSE)</f>
        <v>0</v>
      </c>
      <c r="M304" s="16">
        <f>VLOOKUP($D304,'Growth rate'!$B$3:$S$93,9,FALSE)*VLOOKUP($F304,BY_IND_Demand_Drivers!$B$5:$J$100,9,FALSE)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 t="shared" si="23"/>
        <v>40.968621768102373</v>
      </c>
      <c r="H305" s="16">
        <f t="shared" si="24"/>
        <v>0</v>
      </c>
      <c r="I305" s="16">
        <f t="shared" si="25"/>
        <v>0</v>
      </c>
      <c r="K305" s="16">
        <f>VLOOKUP($D305,'Growth rate'!$B$3:$S$93,9,FALSE)*VLOOKUP($F305,BY_IND_Demand_Drivers!$B$5:$J$100,7,FALSE)</f>
        <v>68.281036280170625</v>
      </c>
      <c r="L305" s="16">
        <f>VLOOKUP($D305,'Growth rate'!$B$3:$S$93,9,FALSE)*VLOOKUP($F305,BY_IND_Demand_Drivers!$B$5:$J$100,8,FALSE)</f>
        <v>0</v>
      </c>
      <c r="M305" s="16">
        <f>VLOOKUP($D305,'Growth rate'!$B$3:$S$93,9,FALSE)*VLOOKUP($F305,BY_IND_Demand_Drivers!$B$5:$J$100,9,FALSE)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 t="shared" si="23"/>
        <v>41.624119716392002</v>
      </c>
      <c r="H306" s="16">
        <f t="shared" si="24"/>
        <v>0</v>
      </c>
      <c r="I306" s="16">
        <f t="shared" si="25"/>
        <v>0</v>
      </c>
      <c r="K306" s="16">
        <f>VLOOKUP($D306,'Growth rate'!$B$3:$S$93,9,FALSE)*VLOOKUP($F306,BY_IND_Demand_Drivers!$B$5:$J$100,7,FALSE)</f>
        <v>69.373532860653341</v>
      </c>
      <c r="L306" s="16">
        <f>VLOOKUP($D306,'Growth rate'!$B$3:$S$93,9,FALSE)*VLOOKUP($F306,BY_IND_Demand_Drivers!$B$5:$J$100,8,FALSE)</f>
        <v>0</v>
      </c>
      <c r="M306" s="16">
        <f>VLOOKUP($D306,'Growth rate'!$B$3:$S$93,9,FALSE)*VLOOKUP($F306,BY_IND_Demand_Drivers!$B$5:$J$100,9,FALSE)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 t="shared" si="23"/>
        <v>42.290105631854281</v>
      </c>
      <c r="H307" s="16">
        <f t="shared" si="24"/>
        <v>0</v>
      </c>
      <c r="I307" s="16">
        <f t="shared" si="25"/>
        <v>0</v>
      </c>
      <c r="K307" s="16">
        <f>VLOOKUP($D307,'Growth rate'!$B$3:$S$93,9,FALSE)*VLOOKUP($F307,BY_IND_Demand_Drivers!$B$5:$J$100,7,FALSE)</f>
        <v>70.483509386423805</v>
      </c>
      <c r="L307" s="16">
        <f>VLOOKUP($D307,'Growth rate'!$B$3:$S$93,9,FALSE)*VLOOKUP($F307,BY_IND_Demand_Drivers!$B$5:$J$100,8,FALSE)</f>
        <v>0</v>
      </c>
      <c r="M307" s="16">
        <f>VLOOKUP($D307,'Growth rate'!$B$3:$S$93,9,FALSE)*VLOOKUP($F307,BY_IND_Demand_Drivers!$B$5:$J$100,9,FALSE)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 t="shared" si="23"/>
        <v>42.966747321963943</v>
      </c>
      <c r="H308" s="16">
        <f t="shared" si="24"/>
        <v>0</v>
      </c>
      <c r="I308" s="16">
        <f t="shared" si="25"/>
        <v>0</v>
      </c>
      <c r="K308" s="16">
        <f>VLOOKUP($D308,'Growth rate'!$B$3:$S$93,9,FALSE)*VLOOKUP($F308,BY_IND_Demand_Drivers!$B$5:$J$100,7,FALSE)</f>
        <v>71.611245536606575</v>
      </c>
      <c r="L308" s="16">
        <f>VLOOKUP($D308,'Growth rate'!$B$3:$S$93,9,FALSE)*VLOOKUP($F308,BY_IND_Demand_Drivers!$B$5:$J$100,8,FALSE)</f>
        <v>0</v>
      </c>
      <c r="M308" s="16">
        <f>VLOOKUP($D308,'Growth rate'!$B$3:$S$93,9,FALSE)*VLOOKUP($F308,BY_IND_Demand_Drivers!$B$5:$J$100,9,FALSE)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 t="shared" si="23"/>
        <v>43.654215279115377</v>
      </c>
      <c r="H309" s="16">
        <f t="shared" si="24"/>
        <v>0</v>
      </c>
      <c r="I309" s="16">
        <f t="shared" si="25"/>
        <v>0</v>
      </c>
      <c r="K309" s="16">
        <f>VLOOKUP($D309,'Growth rate'!$B$3:$S$93,9,FALSE)*VLOOKUP($F309,BY_IND_Demand_Drivers!$B$5:$J$100,7,FALSE)</f>
        <v>72.757025465192299</v>
      </c>
      <c r="L309" s="16">
        <f>VLOOKUP($D309,'Growth rate'!$B$3:$S$93,9,FALSE)*VLOOKUP($F309,BY_IND_Demand_Drivers!$B$5:$J$100,8,FALSE)</f>
        <v>0</v>
      </c>
      <c r="M309" s="16">
        <f>VLOOKUP($D309,'Growth rate'!$B$3:$S$93,9,FALSE)*VLOOKUP($F309,BY_IND_Demand_Drivers!$B$5:$J$100,9,FALSE)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 t="shared" si="23"/>
        <v>44.352682723581218</v>
      </c>
      <c r="H310" s="16">
        <f t="shared" si="24"/>
        <v>0</v>
      </c>
      <c r="I310" s="16">
        <f t="shared" si="25"/>
        <v>0</v>
      </c>
      <c r="K310" s="16">
        <f>VLOOKUP($D310,'Growth rate'!$B$3:$S$93,9,FALSE)*VLOOKUP($F310,BY_IND_Demand_Drivers!$B$5:$J$100,7,FALSE)</f>
        <v>73.92113787263537</v>
      </c>
      <c r="L310" s="16">
        <f>VLOOKUP($D310,'Growth rate'!$B$3:$S$93,9,FALSE)*VLOOKUP($F310,BY_IND_Demand_Drivers!$B$5:$J$100,8,FALSE)</f>
        <v>0</v>
      </c>
      <c r="M310" s="16">
        <f>VLOOKUP($D310,'Growth rate'!$B$3:$S$93,9,FALSE)*VLOOKUP($F310,BY_IND_Demand_Drivers!$B$5:$J$100,9,FALSE)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 t="shared" si="23"/>
        <v>45.062325647158524</v>
      </c>
      <c r="H311" s="16">
        <f t="shared" si="24"/>
        <v>0</v>
      </c>
      <c r="I311" s="16">
        <f t="shared" si="25"/>
        <v>0</v>
      </c>
      <c r="K311" s="16">
        <f>VLOOKUP($D311,'Growth rate'!$B$3:$S$93,9,FALSE)*VLOOKUP($F311,BY_IND_Demand_Drivers!$B$5:$J$100,7,FALSE)</f>
        <v>75.103876078597537</v>
      </c>
      <c r="L311" s="16">
        <f>VLOOKUP($D311,'Growth rate'!$B$3:$S$93,9,FALSE)*VLOOKUP($F311,BY_IND_Demand_Drivers!$B$5:$J$100,8,FALSE)</f>
        <v>0</v>
      </c>
      <c r="M311" s="16">
        <f>VLOOKUP($D311,'Growth rate'!$B$3:$S$93,9,FALSE)*VLOOKUP($F311,BY_IND_Demand_Drivers!$B$5:$J$100,9,FALSE)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 t="shared" si="23"/>
        <v>45.783322857513056</v>
      </c>
      <c r="H312" s="16">
        <f t="shared" si="24"/>
        <v>0</v>
      </c>
      <c r="I312" s="16">
        <f t="shared" si="25"/>
        <v>0</v>
      </c>
      <c r="K312" s="16">
        <f>VLOOKUP($D312,'Growth rate'!$B$3:$S$93,9,FALSE)*VLOOKUP($F312,BY_IND_Demand_Drivers!$B$5:$J$100,7,FALSE)</f>
        <v>76.305538095855098</v>
      </c>
      <c r="L312" s="16">
        <f>VLOOKUP($D312,'Growth rate'!$B$3:$S$93,9,FALSE)*VLOOKUP($F312,BY_IND_Demand_Drivers!$B$5:$J$100,8,FALSE)</f>
        <v>0</v>
      </c>
      <c r="M312" s="16">
        <f>VLOOKUP($D312,'Growth rate'!$B$3:$S$93,9,FALSE)*VLOOKUP($F312,BY_IND_Demand_Drivers!$B$5:$J$100,9,FALSE)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 t="shared" si="23"/>
        <v>46.515856023233276</v>
      </c>
      <c r="H313" s="16">
        <f t="shared" si="24"/>
        <v>0</v>
      </c>
      <c r="I313" s="16">
        <f t="shared" si="25"/>
        <v>0</v>
      </c>
      <c r="K313" s="16">
        <f>VLOOKUP($D313,'Growth rate'!$B$3:$S$93,9,FALSE)*VLOOKUP($F313,BY_IND_Demand_Drivers!$B$5:$J$100,7,FALSE)</f>
        <v>77.526426705388801</v>
      </c>
      <c r="L313" s="16">
        <f>VLOOKUP($D313,'Growth rate'!$B$3:$S$93,9,FALSE)*VLOOKUP($F313,BY_IND_Demand_Drivers!$B$5:$J$100,8,FALSE)</f>
        <v>0</v>
      </c>
      <c r="M313" s="16">
        <f>VLOOKUP($D313,'Growth rate'!$B$3:$S$93,9,FALSE)*VLOOKUP($F313,BY_IND_Demand_Drivers!$B$5:$J$100,9,FALSE)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 t="shared" si="23"/>
        <v>47.260109719605005</v>
      </c>
      <c r="H314" s="16">
        <f t="shared" si="24"/>
        <v>0</v>
      </c>
      <c r="I314" s="16">
        <f t="shared" si="25"/>
        <v>0</v>
      </c>
      <c r="K314" s="16">
        <f>VLOOKUP($D314,'Growth rate'!$B$3:$S$93,9,FALSE)*VLOOKUP($F314,BY_IND_Demand_Drivers!$B$5:$J$100,7,FALSE)</f>
        <v>78.76684953267501</v>
      </c>
      <c r="L314" s="16">
        <f>VLOOKUP($D314,'Growth rate'!$B$3:$S$93,9,FALSE)*VLOOKUP($F314,BY_IND_Demand_Drivers!$B$5:$J$100,8,FALSE)</f>
        <v>0</v>
      </c>
      <c r="M314" s="16">
        <f>VLOOKUP($D314,'Growth rate'!$B$3:$S$93,9,FALSE)*VLOOKUP($F314,BY_IND_Demand_Drivers!$B$5:$J$100,9,FALSE)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 t="shared" si="23"/>
        <v>48.016271475118685</v>
      </c>
      <c r="H315" s="16">
        <f t="shared" si="24"/>
        <v>0</v>
      </c>
      <c r="I315" s="16">
        <f t="shared" si="25"/>
        <v>0</v>
      </c>
      <c r="K315" s="16">
        <f>VLOOKUP($D315,'Growth rate'!$B$3:$S$93,9,FALSE)*VLOOKUP($F315,BY_IND_Demand_Drivers!$B$5:$J$100,7,FALSE)</f>
        <v>80.027119125197814</v>
      </c>
      <c r="L315" s="16">
        <f>VLOOKUP($D315,'Growth rate'!$B$3:$S$93,9,FALSE)*VLOOKUP($F315,BY_IND_Demand_Drivers!$B$5:$J$100,8,FALSE)</f>
        <v>0</v>
      </c>
      <c r="M315" s="16">
        <f>VLOOKUP($D315,'Growth rate'!$B$3:$S$93,9,FALSE)*VLOOKUP($F315,BY_IND_Demand_Drivers!$B$5:$J$100,9,FALSE)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 t="shared" si="23"/>
        <v>48.784531818720588</v>
      </c>
      <c r="H316" s="16">
        <f t="shared" si="24"/>
        <v>0</v>
      </c>
      <c r="I316" s="16">
        <f t="shared" si="25"/>
        <v>0</v>
      </c>
      <c r="K316" s="16">
        <f>VLOOKUP($D316,'Growth rate'!$B$3:$S$93,9,FALSE)*VLOOKUP($F316,BY_IND_Demand_Drivers!$B$5:$J$100,7,FALSE)</f>
        <v>81.307553031200982</v>
      </c>
      <c r="L316" s="16">
        <f>VLOOKUP($D316,'Growth rate'!$B$3:$S$93,9,FALSE)*VLOOKUP($F316,BY_IND_Demand_Drivers!$B$5:$J$100,8,FALSE)</f>
        <v>0</v>
      </c>
      <c r="M316" s="16">
        <f>VLOOKUP($D316,'Growth rate'!$B$3:$S$93,9,FALSE)*VLOOKUP($F316,BY_IND_Demand_Drivers!$B$5:$J$100,9,FALSE)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 t="shared" si="23"/>
        <v>49.565084327820117</v>
      </c>
      <c r="H317" s="16">
        <f t="shared" si="24"/>
        <v>0</v>
      </c>
      <c r="I317" s="16">
        <f t="shared" si="25"/>
        <v>0</v>
      </c>
      <c r="K317" s="16">
        <f>VLOOKUP($D317,'Growth rate'!$B$3:$S$93,9,FALSE)*VLOOKUP($F317,BY_IND_Demand_Drivers!$B$5:$J$100,7,FALSE)</f>
        <v>82.608473879700199</v>
      </c>
      <c r="L317" s="16">
        <f>VLOOKUP($D317,'Growth rate'!$B$3:$S$93,9,FALSE)*VLOOKUP($F317,BY_IND_Demand_Drivers!$B$5:$J$100,8,FALSE)</f>
        <v>0</v>
      </c>
      <c r="M317" s="16">
        <f>VLOOKUP($D317,'Growth rate'!$B$3:$S$93,9,FALSE)*VLOOKUP($F317,BY_IND_Demand_Drivers!$B$5:$J$100,9,FALSE)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 t="shared" si="23"/>
        <v>50.358125677065239</v>
      </c>
      <c r="H318" s="16">
        <f t="shared" si="24"/>
        <v>0</v>
      </c>
      <c r="I318" s="16">
        <f t="shared" si="25"/>
        <v>0</v>
      </c>
      <c r="K318" s="16">
        <f>VLOOKUP($D318,'Growth rate'!$B$3:$S$93,9,FALSE)*VLOOKUP($F318,BY_IND_Demand_Drivers!$B$5:$J$100,7,FALSE)</f>
        <v>83.930209461775405</v>
      </c>
      <c r="L318" s="16">
        <f>VLOOKUP($D318,'Growth rate'!$B$3:$S$93,9,FALSE)*VLOOKUP($F318,BY_IND_Demand_Drivers!$B$5:$J$100,8,FALSE)</f>
        <v>0</v>
      </c>
      <c r="M318" s="16">
        <f>VLOOKUP($D318,'Growth rate'!$B$3:$S$93,9,FALSE)*VLOOKUP($F318,BY_IND_Demand_Drivers!$B$5:$J$100,9,FALSE)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 t="shared" si="23"/>
        <v>51.163855687898305</v>
      </c>
      <c r="H319" s="16">
        <f t="shared" si="24"/>
        <v>0</v>
      </c>
      <c r="I319" s="16">
        <f t="shared" si="25"/>
        <v>0</v>
      </c>
      <c r="K319" s="16">
        <f>VLOOKUP($D319,'Growth rate'!$B$3:$S$93,9,FALSE)*VLOOKUP($F319,BY_IND_Demand_Drivers!$B$5:$J$100,7,FALSE)</f>
        <v>85.273092813163842</v>
      </c>
      <c r="L319" s="16">
        <f>VLOOKUP($D319,'Growth rate'!$B$3:$S$93,9,FALSE)*VLOOKUP($F319,BY_IND_Demand_Drivers!$B$5:$J$100,8,FALSE)</f>
        <v>0</v>
      </c>
      <c r="M319" s="16">
        <f>VLOOKUP($D319,'Growth rate'!$B$3:$S$93,9,FALSE)*VLOOKUP($F319,BY_IND_Demand_Drivers!$B$5:$J$100,9,FALSE)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 t="shared" si="23"/>
        <v>51.982477378904662</v>
      </c>
      <c r="H320" s="16">
        <f t="shared" si="24"/>
        <v>0</v>
      </c>
      <c r="I320" s="16">
        <f t="shared" si="25"/>
        <v>0</v>
      </c>
      <c r="K320" s="16">
        <f>VLOOKUP($D320,'Growth rate'!$B$3:$S$93,9,FALSE)*VLOOKUP($F320,BY_IND_Demand_Drivers!$B$5:$J$100,7,FALSE)</f>
        <v>86.637462298174441</v>
      </c>
      <c r="L320" s="16">
        <f>VLOOKUP($D320,'Growth rate'!$B$3:$S$93,9,FALSE)*VLOOKUP($F320,BY_IND_Demand_Drivers!$B$5:$J$100,8,FALSE)</f>
        <v>0</v>
      </c>
      <c r="M320" s="16">
        <f>VLOOKUP($D320,'Growth rate'!$B$3:$S$93,9,FALSE)*VLOOKUP($F320,BY_IND_Demand_Drivers!$B$5:$J$100,9,FALSE)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 t="shared" si="23"/>
        <v>52.81419701696715</v>
      </c>
      <c r="H321" s="16">
        <f t="shared" si="24"/>
        <v>0</v>
      </c>
      <c r="I321" s="16">
        <f t="shared" si="25"/>
        <v>0</v>
      </c>
      <c r="K321" s="16">
        <f>VLOOKUP($D321,'Growth rate'!$B$3:$S$93,9,FALSE)*VLOOKUP($F321,BY_IND_Demand_Drivers!$B$5:$J$100,7,FALSE)</f>
        <v>88.023661694945247</v>
      </c>
      <c r="L321" s="16">
        <f>VLOOKUP($D321,'Growth rate'!$B$3:$S$93,9,FALSE)*VLOOKUP($F321,BY_IND_Demand_Drivers!$B$5:$J$100,8,FALSE)</f>
        <v>0</v>
      </c>
      <c r="M321" s="16">
        <f>VLOOKUP($D321,'Growth rate'!$B$3:$S$93,9,FALSE)*VLOOKUP($F321,BY_IND_Demand_Drivers!$B$5:$J$100,9,FALSE)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 t="shared" si="23"/>
        <v>53.65922416923862</v>
      </c>
      <c r="H322" s="16">
        <f t="shared" si="24"/>
        <v>0</v>
      </c>
      <c r="I322" s="16">
        <f t="shared" si="25"/>
        <v>0</v>
      </c>
      <c r="K322" s="16">
        <f>VLOOKUP($D322,'Growth rate'!$B$3:$S$93,9,FALSE)*VLOOKUP($F322,BY_IND_Demand_Drivers!$B$5:$J$100,7,FALSE)</f>
        <v>89.432040282064364</v>
      </c>
      <c r="L322" s="16">
        <f>VLOOKUP($D322,'Growth rate'!$B$3:$S$93,9,FALSE)*VLOOKUP($F322,BY_IND_Demand_Drivers!$B$5:$J$100,8,FALSE)</f>
        <v>0</v>
      </c>
      <c r="M322" s="16">
        <f>VLOOKUP($D322,'Growth rate'!$B$3:$S$93,9,FALSE)*VLOOKUP($F322,BY_IND_Demand_Drivers!$B$5:$J$100,9,FALSE)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 t="shared" si="23"/>
        <v>54.517771755946441</v>
      </c>
      <c r="H323" s="16">
        <f t="shared" si="24"/>
        <v>0</v>
      </c>
      <c r="I323" s="16">
        <f t="shared" si="25"/>
        <v>0</v>
      </c>
      <c r="K323" s="16">
        <f>VLOOKUP($D323,'Growth rate'!$B$3:$S$93,9,FALSE)*VLOOKUP($F323,BY_IND_Demand_Drivers!$B$5:$J$100,7,FALSE)</f>
        <v>90.862952926577407</v>
      </c>
      <c r="L323" s="16">
        <f>VLOOKUP($D323,'Growth rate'!$B$3:$S$93,9,FALSE)*VLOOKUP($F323,BY_IND_Demand_Drivers!$B$5:$J$100,8,FALSE)</f>
        <v>0</v>
      </c>
      <c r="M323" s="16">
        <f>VLOOKUP($D323,'Growth rate'!$B$3:$S$93,9,FALSE)*VLOOKUP($F323,BY_IND_Demand_Drivers!$B$5:$J$100,9,FALSE)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 t="shared" si="23"/>
        <v>55.390056104041584</v>
      </c>
      <c r="H324" s="16">
        <f t="shared" si="24"/>
        <v>0</v>
      </c>
      <c r="I324" s="16">
        <f t="shared" si="25"/>
        <v>0</v>
      </c>
      <c r="K324" s="16">
        <f>VLOOKUP($D324,'Growth rate'!$B$3:$S$93,9,FALSE)*VLOOKUP($F324,BY_IND_Demand_Drivers!$B$5:$J$100,7,FALSE)</f>
        <v>92.316760173402642</v>
      </c>
      <c r="L324" s="16">
        <f>VLOOKUP($D324,'Growth rate'!$B$3:$S$93,9,FALSE)*VLOOKUP($F324,BY_IND_Demand_Drivers!$B$5:$J$100,8,FALSE)</f>
        <v>0</v>
      </c>
      <c r="M324" s="16">
        <f>VLOOKUP($D324,'Growth rate'!$B$3:$S$93,9,FALSE)*VLOOKUP($F324,BY_IND_Demand_Drivers!$B$5:$J$100,9,FALSE)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 t="shared" ref="G325:G388" si="28">K325*$N325</f>
        <v>56.276297001706247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rate'!$B$3:$S$93,9,FALSE)*VLOOKUP($F325,BY_IND_Demand_Drivers!$B$5:$J$100,7,FALSE)</f>
        <v>93.793828336177086</v>
      </c>
      <c r="L325" s="16">
        <f>VLOOKUP($D325,'Growth rate'!$B$3:$S$93,9,FALSE)*VLOOKUP($F325,BY_IND_Demand_Drivers!$B$5:$J$100,8,FALSE)</f>
        <v>0</v>
      </c>
      <c r="M325" s="16">
        <f>VLOOKUP($D325,'Growth rate'!$B$3:$S$93,9,FALSE)*VLOOKUP($F325,BY_IND_Demand_Drivers!$B$5:$J$100,9,FALSE)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 t="shared" si="28"/>
        <v>57.176717753733548</v>
      </c>
      <c r="H326" s="16">
        <f t="shared" si="29"/>
        <v>0</v>
      </c>
      <c r="I326" s="16">
        <f t="shared" si="30"/>
        <v>0</v>
      </c>
      <c r="K326" s="16">
        <f>VLOOKUP($D326,'Growth rate'!$B$3:$S$93,9,FALSE)*VLOOKUP($F326,BY_IND_Demand_Drivers!$B$5:$J$100,7,FALSE)</f>
        <v>95.294529589555921</v>
      </c>
      <c r="L326" s="16">
        <f>VLOOKUP($D326,'Growth rate'!$B$3:$S$93,9,FALSE)*VLOOKUP($F326,BY_IND_Demand_Drivers!$B$5:$J$100,8,FALSE)</f>
        <v>0</v>
      </c>
      <c r="M326" s="16">
        <f>VLOOKUP($D326,'Growth rate'!$B$3:$S$93,9,FALSE)*VLOOKUP($F326,BY_IND_Demand_Drivers!$B$5:$J$100,9,FALSE)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 t="shared" si="28"/>
        <v>58.091545237793298</v>
      </c>
      <c r="H327" s="16">
        <f t="shared" si="29"/>
        <v>0</v>
      </c>
      <c r="I327" s="16">
        <f t="shared" si="30"/>
        <v>0</v>
      </c>
      <c r="K327" s="16">
        <f>VLOOKUP($D327,'Growth rate'!$B$3:$S$93,9,FALSE)*VLOOKUP($F327,BY_IND_Demand_Drivers!$B$5:$J$100,7,FALSE)</f>
        <v>96.819242062988835</v>
      </c>
      <c r="L327" s="16">
        <f>VLOOKUP($D327,'Growth rate'!$B$3:$S$93,9,FALSE)*VLOOKUP($F327,BY_IND_Demand_Drivers!$B$5:$J$100,8,FALSE)</f>
        <v>0</v>
      </c>
      <c r="M327" s="16">
        <f>VLOOKUP($D327,'Growth rate'!$B$3:$S$93,9,FALSE)*VLOOKUP($F327,BY_IND_Demand_Drivers!$B$5:$J$100,9,FALSE)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 t="shared" si="28"/>
        <v>59.021009961597983</v>
      </c>
      <c r="H328" s="16">
        <f t="shared" si="29"/>
        <v>0</v>
      </c>
      <c r="I328" s="16">
        <f t="shared" si="30"/>
        <v>0</v>
      </c>
      <c r="K328" s="16">
        <f>VLOOKUP($D328,'Growth rate'!$B$3:$S$93,9,FALSE)*VLOOKUP($F328,BY_IND_Demand_Drivers!$B$5:$J$100,7,FALSE)</f>
        <v>98.368349935996648</v>
      </c>
      <c r="L328" s="16">
        <f>VLOOKUP($D328,'Growth rate'!$B$3:$S$93,9,FALSE)*VLOOKUP($F328,BY_IND_Demand_Drivers!$B$5:$J$100,8,FALSE)</f>
        <v>0</v>
      </c>
      <c r="M328" s="16">
        <f>VLOOKUP($D328,'Growth rate'!$B$3:$S$93,9,FALSE)*VLOOKUP($F328,BY_IND_Demand_Drivers!$B$5:$J$100,9,FALSE)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 t="shared" si="28"/>
        <v>59.965346120983554</v>
      </c>
      <c r="H329" s="16">
        <f t="shared" si="29"/>
        <v>0</v>
      </c>
      <c r="I329" s="16">
        <f t="shared" si="30"/>
        <v>0</v>
      </c>
      <c r="K329" s="16">
        <f>VLOOKUP($D329,'Growth rate'!$B$3:$S$93,9,FALSE)*VLOOKUP($F329,BY_IND_Demand_Drivers!$B$5:$J$100,7,FALSE)</f>
        <v>99.94224353497259</v>
      </c>
      <c r="L329" s="16">
        <f>VLOOKUP($D329,'Growth rate'!$B$3:$S$93,9,FALSE)*VLOOKUP($F329,BY_IND_Demand_Drivers!$B$5:$J$100,8,FALSE)</f>
        <v>0</v>
      </c>
      <c r="M329" s="16">
        <f>VLOOKUP($D329,'Growth rate'!$B$3:$S$93,9,FALSE)*VLOOKUP($F329,BY_IND_Demand_Drivers!$B$5:$J$100,9,FALSE)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 t="shared" si="28"/>
        <v>60.92479165891929</v>
      </c>
      <c r="H330" s="16">
        <f t="shared" si="29"/>
        <v>0</v>
      </c>
      <c r="I330" s="16">
        <f t="shared" si="30"/>
        <v>0</v>
      </c>
      <c r="K330" s="16">
        <f>VLOOKUP($D330,'Growth rate'!$B$3:$S$93,9,FALSE)*VLOOKUP($F330,BY_IND_Demand_Drivers!$B$5:$J$100,7,FALSE)</f>
        <v>101.54131943153216</v>
      </c>
      <c r="L330" s="16">
        <f>VLOOKUP($D330,'Growth rate'!$B$3:$S$93,9,FALSE)*VLOOKUP($F330,BY_IND_Demand_Drivers!$B$5:$J$100,8,FALSE)</f>
        <v>0</v>
      </c>
      <c r="M330" s="16">
        <f>VLOOKUP($D330,'Growth rate'!$B$3:$S$93,9,FALSE)*VLOOKUP($F330,BY_IND_Demand_Drivers!$B$5:$J$100,9,FALSE)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 t="shared" si="28"/>
        <v>61.899588325462005</v>
      </c>
      <c r="H331" s="16">
        <f t="shared" si="29"/>
        <v>0</v>
      </c>
      <c r="I331" s="16">
        <f t="shared" si="30"/>
        <v>0</v>
      </c>
      <c r="K331" s="16">
        <f>VLOOKUP($D331,'Growth rate'!$B$3:$S$93,9,FALSE)*VLOOKUP($F331,BY_IND_Demand_Drivers!$B$5:$J$100,7,FALSE)</f>
        <v>103.16598054243669</v>
      </c>
      <c r="L331" s="16">
        <f>VLOOKUP($D331,'Growth rate'!$B$3:$S$93,9,FALSE)*VLOOKUP($F331,BY_IND_Demand_Drivers!$B$5:$J$100,8,FALSE)</f>
        <v>0</v>
      </c>
      <c r="M331" s="16">
        <f>VLOOKUP($D331,'Growth rate'!$B$3:$S$93,9,FALSE)*VLOOKUP($F331,BY_IND_Demand_Drivers!$B$5:$J$100,9,FALSE)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 t="shared" si="28"/>
        <v>153.696534843564</v>
      </c>
      <c r="H332" s="16">
        <f t="shared" si="29"/>
        <v>0</v>
      </c>
      <c r="I332" s="16">
        <f t="shared" si="30"/>
        <v>0</v>
      </c>
      <c r="K332" s="16">
        <f>VLOOKUP($D332,'Growth rate'!$B$3:$S$93,9,FALSE)*VLOOKUP($F332,BY_IND_Demand_Drivers!$B$5:$J$100,7,FALSE)</f>
        <v>153.696534843564</v>
      </c>
      <c r="L332" s="16">
        <f>VLOOKUP($D332,'Growth rate'!$B$3:$S$93,9,FALSE)*VLOOKUP($F332,BY_IND_Demand_Drivers!$B$5:$J$100,8,FALSE)</f>
        <v>0</v>
      </c>
      <c r="M332" s="16">
        <f>VLOOKUP($D332,'Growth rate'!$B$3:$S$93,9,FALSE)*VLOOKUP($F332,BY_IND_Demand_Drivers!$B$5:$J$100,9,FALSE)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 t="shared" si="28"/>
        <v>166.15169403614522</v>
      </c>
      <c r="H333" s="16">
        <f t="shared" si="29"/>
        <v>0</v>
      </c>
      <c r="I333" s="16">
        <f t="shared" si="30"/>
        <v>0</v>
      </c>
      <c r="K333" s="16">
        <f>VLOOKUP($D333,'Growth rate'!$B$3:$S$93,9,FALSE)*VLOOKUP($F333,BY_IND_Demand_Drivers!$B$5:$J$100,7,FALSE)</f>
        <v>166.15169403614522</v>
      </c>
      <c r="L333" s="16">
        <f>VLOOKUP($D333,'Growth rate'!$B$3:$S$93,9,FALSE)*VLOOKUP($F333,BY_IND_Demand_Drivers!$B$5:$J$100,8,FALSE)</f>
        <v>0</v>
      </c>
      <c r="M333" s="16">
        <f>VLOOKUP($D333,'Growth rate'!$B$3:$S$93,9,FALSE)*VLOOKUP($F333,BY_IND_Demand_Drivers!$B$5:$J$100,9,FALSE)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 t="shared" si="28"/>
        <v>178.60685322872644</v>
      </c>
      <c r="H334" s="16">
        <f t="shared" si="29"/>
        <v>0</v>
      </c>
      <c r="I334" s="16">
        <f t="shared" si="30"/>
        <v>0</v>
      </c>
      <c r="K334" s="16">
        <f>VLOOKUP($D334,'Growth rate'!$B$3:$S$93,9,FALSE)*VLOOKUP($F334,BY_IND_Demand_Drivers!$B$5:$J$100,7,FALSE)</f>
        <v>178.60685322872644</v>
      </c>
      <c r="L334" s="16">
        <f>VLOOKUP($D334,'Growth rate'!$B$3:$S$93,9,FALSE)*VLOOKUP($F334,BY_IND_Demand_Drivers!$B$5:$J$100,8,FALSE)</f>
        <v>0</v>
      </c>
      <c r="M334" s="16">
        <f>VLOOKUP($D334,'Growth rate'!$B$3:$S$93,9,FALSE)*VLOOKUP($F334,BY_IND_Demand_Drivers!$B$5:$J$100,9,FALSE)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 t="shared" si="28"/>
        <v>191.06201242130766</v>
      </c>
      <c r="H335" s="16">
        <f t="shared" si="29"/>
        <v>0</v>
      </c>
      <c r="I335" s="16">
        <f t="shared" si="30"/>
        <v>0</v>
      </c>
      <c r="K335" s="16">
        <f>VLOOKUP($D335,'Growth rate'!$B$3:$S$93,9,FALSE)*VLOOKUP($F335,BY_IND_Demand_Drivers!$B$5:$J$100,7,FALSE)</f>
        <v>191.06201242130766</v>
      </c>
      <c r="L335" s="16">
        <f>VLOOKUP($D335,'Growth rate'!$B$3:$S$93,9,FALSE)*VLOOKUP($F335,BY_IND_Demand_Drivers!$B$5:$J$100,8,FALSE)</f>
        <v>0</v>
      </c>
      <c r="M335" s="16">
        <f>VLOOKUP($D335,'Growth rate'!$B$3:$S$93,9,FALSE)*VLOOKUP($F335,BY_IND_Demand_Drivers!$B$5:$J$100,9,FALSE)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 t="shared" si="28"/>
        <v>203.51717161388891</v>
      </c>
      <c r="H336" s="16">
        <f t="shared" si="29"/>
        <v>0</v>
      </c>
      <c r="I336" s="16">
        <f t="shared" si="30"/>
        <v>0</v>
      </c>
      <c r="K336" s="16">
        <f>VLOOKUP($D336,'Growth rate'!$B$3:$S$93,9,FALSE)*VLOOKUP($F336,BY_IND_Demand_Drivers!$B$5:$J$100,7,FALSE)</f>
        <v>203.51717161388891</v>
      </c>
      <c r="L336" s="16">
        <f>VLOOKUP($D336,'Growth rate'!$B$3:$S$93,9,FALSE)*VLOOKUP($F336,BY_IND_Demand_Drivers!$B$5:$J$100,8,FALSE)</f>
        <v>0</v>
      </c>
      <c r="M336" s="16">
        <f>VLOOKUP($D336,'Growth rate'!$B$3:$S$93,9,FALSE)*VLOOKUP($F336,BY_IND_Demand_Drivers!$B$5:$J$100,9,FALSE)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 t="shared" si="28"/>
        <v>215.97233080647013</v>
      </c>
      <c r="H337" s="16">
        <f t="shared" si="29"/>
        <v>0</v>
      </c>
      <c r="I337" s="16">
        <f t="shared" si="30"/>
        <v>0</v>
      </c>
      <c r="K337" s="16">
        <f>VLOOKUP($D337,'Growth rate'!$B$3:$S$93,9,FALSE)*VLOOKUP($F337,BY_IND_Demand_Drivers!$B$5:$J$100,7,FALSE)</f>
        <v>215.97233080647013</v>
      </c>
      <c r="L337" s="16">
        <f>VLOOKUP($D337,'Growth rate'!$B$3:$S$93,9,FALSE)*VLOOKUP($F337,BY_IND_Demand_Drivers!$B$5:$J$100,8,FALSE)</f>
        <v>0</v>
      </c>
      <c r="M337" s="16">
        <f>VLOOKUP($D337,'Growth rate'!$B$3:$S$93,9,FALSE)*VLOOKUP($F337,BY_IND_Demand_Drivers!$B$5:$J$100,9,FALSE)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 t="shared" si="28"/>
        <v>205.58474099914622</v>
      </c>
      <c r="H338" s="16">
        <f t="shared" si="29"/>
        <v>0</v>
      </c>
      <c r="I338" s="16">
        <f t="shared" si="30"/>
        <v>0</v>
      </c>
      <c r="K338" s="16">
        <f>VLOOKUP($D338,'Growth rate'!$B$3:$S$93,9,FALSE)*VLOOKUP($F338,BY_IND_Demand_Drivers!$B$5:$J$100,7,FALSE)</f>
        <v>228.42748999905135</v>
      </c>
      <c r="L338" s="16">
        <f>VLOOKUP($D338,'Growth rate'!$B$3:$S$93,9,FALSE)*VLOOKUP($F338,BY_IND_Demand_Drivers!$B$5:$J$100,8,FALSE)</f>
        <v>0</v>
      </c>
      <c r="M338" s="16">
        <f>VLOOKUP($D338,'Growth rate'!$B$3:$S$93,9,FALSE)*VLOOKUP($F338,BY_IND_Demand_Drivers!$B$5:$J$100,9,FALSE)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 t="shared" si="28"/>
        <v>214.385557780553</v>
      </c>
      <c r="H339" s="16">
        <f t="shared" si="29"/>
        <v>0</v>
      </c>
      <c r="I339" s="16">
        <f t="shared" si="30"/>
        <v>0</v>
      </c>
      <c r="K339" s="16">
        <f>VLOOKUP($D339,'Growth rate'!$B$3:$S$93,9,FALSE)*VLOOKUP($F339,BY_IND_Demand_Drivers!$B$5:$J$100,7,FALSE)</f>
        <v>240.88264919163257</v>
      </c>
      <c r="L339" s="16">
        <f>VLOOKUP($D339,'Growth rate'!$B$3:$S$93,9,FALSE)*VLOOKUP($F339,BY_IND_Demand_Drivers!$B$5:$J$100,8,FALSE)</f>
        <v>0</v>
      </c>
      <c r="M339" s="16">
        <f>VLOOKUP($D339,'Growth rate'!$B$3:$S$93,9,FALSE)*VLOOKUP($F339,BY_IND_Demand_Drivers!$B$5:$J$100,9,FALSE)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 t="shared" si="28"/>
        <v>222.93727137810814</v>
      </c>
      <c r="H340" s="16">
        <f t="shared" si="29"/>
        <v>0</v>
      </c>
      <c r="I340" s="16">
        <f t="shared" si="30"/>
        <v>0</v>
      </c>
      <c r="K340" s="16">
        <f>VLOOKUP($D340,'Growth rate'!$B$3:$S$93,9,FALSE)*VLOOKUP($F340,BY_IND_Demand_Drivers!$B$5:$J$100,7,FALSE)</f>
        <v>253.33780838421379</v>
      </c>
      <c r="L340" s="16">
        <f>VLOOKUP($D340,'Growth rate'!$B$3:$S$93,9,FALSE)*VLOOKUP($F340,BY_IND_Demand_Drivers!$B$5:$J$100,8,FALSE)</f>
        <v>0</v>
      </c>
      <c r="M340" s="16">
        <f>VLOOKUP($D340,'Growth rate'!$B$3:$S$93,9,FALSE)*VLOOKUP($F340,BY_IND_Demand_Drivers!$B$5:$J$100,9,FALSE)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 t="shared" si="28"/>
        <v>231.23988179181168</v>
      </c>
      <c r="H341" s="16">
        <f t="shared" si="29"/>
        <v>0</v>
      </c>
      <c r="I341" s="16">
        <f t="shared" si="30"/>
        <v>0</v>
      </c>
      <c r="K341" s="16">
        <f>VLOOKUP($D341,'Growth rate'!$B$3:$S$93,9,FALSE)*VLOOKUP($F341,BY_IND_Demand_Drivers!$B$5:$J$100,7,FALSE)</f>
        <v>265.79296757679504</v>
      </c>
      <c r="L341" s="16">
        <f>VLOOKUP($D341,'Growth rate'!$B$3:$S$93,9,FALSE)*VLOOKUP($F341,BY_IND_Demand_Drivers!$B$5:$J$100,8,FALSE)</f>
        <v>0</v>
      </c>
      <c r="M341" s="16">
        <f>VLOOKUP($D341,'Growth rate'!$B$3:$S$93,9,FALSE)*VLOOKUP($F341,BY_IND_Demand_Drivers!$B$5:$J$100,9,FALSE)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 t="shared" si="28"/>
        <v>239.29338902166359</v>
      </c>
      <c r="H342" s="16">
        <f t="shared" si="29"/>
        <v>0</v>
      </c>
      <c r="I342" s="16">
        <f t="shared" si="30"/>
        <v>0</v>
      </c>
      <c r="K342" s="16">
        <f>VLOOKUP($D342,'Growth rate'!$B$3:$S$93,9,FALSE)*VLOOKUP($F342,BY_IND_Demand_Drivers!$B$5:$J$100,7,FALSE)</f>
        <v>278.24812676937626</v>
      </c>
      <c r="L342" s="16">
        <f>VLOOKUP($D342,'Growth rate'!$B$3:$S$93,9,FALSE)*VLOOKUP($F342,BY_IND_Demand_Drivers!$B$5:$J$100,8,FALSE)</f>
        <v>0</v>
      </c>
      <c r="M342" s="16">
        <f>VLOOKUP($D342,'Growth rate'!$B$3:$S$93,9,FALSE)*VLOOKUP($F342,BY_IND_Demand_Drivers!$B$5:$J$100,9,FALSE)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 t="shared" si="28"/>
        <v>247.09779306766384</v>
      </c>
      <c r="H343" s="16">
        <f t="shared" si="29"/>
        <v>0</v>
      </c>
      <c r="I343" s="16">
        <f t="shared" si="30"/>
        <v>0</v>
      </c>
      <c r="K343" s="16">
        <f>VLOOKUP($D343,'Growth rate'!$B$3:$S$93,9,FALSE)*VLOOKUP($F343,BY_IND_Demand_Drivers!$B$5:$J$100,7,FALSE)</f>
        <v>290.70328596195748</v>
      </c>
      <c r="L343" s="16">
        <f>VLOOKUP($D343,'Growth rate'!$B$3:$S$93,9,FALSE)*VLOOKUP($F343,BY_IND_Demand_Drivers!$B$5:$J$100,8,FALSE)</f>
        <v>0</v>
      </c>
      <c r="M343" s="16">
        <f>VLOOKUP($D343,'Growth rate'!$B$3:$S$93,9,FALSE)*VLOOKUP($F343,BY_IND_Demand_Drivers!$B$5:$J$100,9,FALSE)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 t="shared" si="28"/>
        <v>253.89519781692616</v>
      </c>
      <c r="H344" s="16">
        <f t="shared" si="29"/>
        <v>0</v>
      </c>
      <c r="I344" s="16">
        <f t="shared" si="30"/>
        <v>0</v>
      </c>
      <c r="K344" s="16">
        <f>VLOOKUP($D344,'Growth rate'!$B$3:$S$93,9,FALSE)*VLOOKUP($F344,BY_IND_Demand_Drivers!$B$5:$J$100,7,FALSE)</f>
        <v>303.1584451545387</v>
      </c>
      <c r="L344" s="16">
        <f>VLOOKUP($D344,'Growth rate'!$B$3:$S$93,9,FALSE)*VLOOKUP($F344,BY_IND_Demand_Drivers!$B$5:$J$100,8,FALSE)</f>
        <v>0</v>
      </c>
      <c r="M344" s="16">
        <f>VLOOKUP($D344,'Growth rate'!$B$3:$S$93,9,FALSE)*VLOOKUP($F344,BY_IND_Demand_Drivers!$B$5:$J$100,9,FALSE)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 t="shared" si="28"/>
        <v>260.38122358637389</v>
      </c>
      <c r="H345" s="16">
        <f t="shared" si="29"/>
        <v>0</v>
      </c>
      <c r="I345" s="16">
        <f t="shared" si="30"/>
        <v>0</v>
      </c>
      <c r="K345" s="16">
        <f>VLOOKUP($D345,'Growth rate'!$B$3:$S$93,9,FALSE)*VLOOKUP($F345,BY_IND_Demand_Drivers!$B$5:$J$100,7,FALSE)</f>
        <v>315.61360434711992</v>
      </c>
      <c r="L345" s="16">
        <f>VLOOKUP($D345,'Growth rate'!$B$3:$S$93,9,FALSE)*VLOOKUP($F345,BY_IND_Demand_Drivers!$B$5:$J$100,8,FALSE)</f>
        <v>0</v>
      </c>
      <c r="M345" s="16">
        <f>VLOOKUP($D345,'Growth rate'!$B$3:$S$93,9,FALSE)*VLOOKUP($F345,BY_IND_Demand_Drivers!$B$5:$J$100,9,FALSE)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 t="shared" si="28"/>
        <v>266.55587037600719</v>
      </c>
      <c r="H346" s="16">
        <f t="shared" si="29"/>
        <v>0</v>
      </c>
      <c r="I346" s="16">
        <f t="shared" si="30"/>
        <v>0</v>
      </c>
      <c r="K346" s="16">
        <f>VLOOKUP($D346,'Growth rate'!$B$3:$S$93,9,FALSE)*VLOOKUP($F346,BY_IND_Demand_Drivers!$B$5:$J$100,7,FALSE)</f>
        <v>328.06876353970114</v>
      </c>
      <c r="L346" s="16">
        <f>VLOOKUP($D346,'Growth rate'!$B$3:$S$93,9,FALSE)*VLOOKUP($F346,BY_IND_Demand_Drivers!$B$5:$J$100,8,FALSE)</f>
        <v>0</v>
      </c>
      <c r="M346" s="16">
        <f>VLOOKUP($D346,'Growth rate'!$B$3:$S$93,9,FALSE)*VLOOKUP($F346,BY_IND_Demand_Drivers!$B$5:$J$100,9,FALSE)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 t="shared" si="28"/>
        <v>272.41913818582589</v>
      </c>
      <c r="H347" s="16">
        <f t="shared" si="29"/>
        <v>0</v>
      </c>
      <c r="I347" s="16">
        <f t="shared" si="30"/>
        <v>0</v>
      </c>
      <c r="K347" s="16">
        <f>VLOOKUP($D347,'Growth rate'!$B$3:$S$93,9,FALSE)*VLOOKUP($F347,BY_IND_Demand_Drivers!$B$5:$J$100,7,FALSE)</f>
        <v>340.52392273228236</v>
      </c>
      <c r="L347" s="16">
        <f>VLOOKUP($D347,'Growth rate'!$B$3:$S$93,9,FALSE)*VLOOKUP($F347,BY_IND_Demand_Drivers!$B$5:$J$100,8,FALSE)</f>
        <v>0</v>
      </c>
      <c r="M347" s="16">
        <f>VLOOKUP($D347,'Growth rate'!$B$3:$S$93,9,FALSE)*VLOOKUP($F347,BY_IND_Demand_Drivers!$B$5:$J$100,9,FALSE)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 t="shared" si="28"/>
        <v>277.97102701583003</v>
      </c>
      <c r="H348" s="16">
        <f t="shared" si="29"/>
        <v>0</v>
      </c>
      <c r="I348" s="16">
        <f t="shared" si="30"/>
        <v>0</v>
      </c>
      <c r="K348" s="16">
        <f>VLOOKUP($D348,'Growth rate'!$B$3:$S$93,9,FALSE)*VLOOKUP($F348,BY_IND_Demand_Drivers!$B$5:$J$100,7,FALSE)</f>
        <v>352.97908192486358</v>
      </c>
      <c r="L348" s="16">
        <f>VLOOKUP($D348,'Growth rate'!$B$3:$S$93,9,FALSE)*VLOOKUP($F348,BY_IND_Demand_Drivers!$B$5:$J$100,8,FALSE)</f>
        <v>0</v>
      </c>
      <c r="M348" s="16">
        <f>VLOOKUP($D348,'Growth rate'!$B$3:$S$93,9,FALSE)*VLOOKUP($F348,BY_IND_Demand_Drivers!$B$5:$J$100,9,FALSE)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 t="shared" si="28"/>
        <v>283.21153686601969</v>
      </c>
      <c r="H349" s="16">
        <f t="shared" si="29"/>
        <v>0</v>
      </c>
      <c r="I349" s="16">
        <f t="shared" si="30"/>
        <v>0</v>
      </c>
      <c r="K349" s="16">
        <f>VLOOKUP($D349,'Growth rate'!$B$3:$S$93,9,FALSE)*VLOOKUP($F349,BY_IND_Demand_Drivers!$B$5:$J$100,7,FALSE)</f>
        <v>365.4342411174448</v>
      </c>
      <c r="L349" s="16">
        <f>VLOOKUP($D349,'Growth rate'!$B$3:$S$93,9,FALSE)*VLOOKUP($F349,BY_IND_Demand_Drivers!$B$5:$J$100,8,FALSE)</f>
        <v>0</v>
      </c>
      <c r="M349" s="16">
        <f>VLOOKUP($D349,'Growth rate'!$B$3:$S$93,9,FALSE)*VLOOKUP($F349,BY_IND_Demand_Drivers!$B$5:$J$100,9,FALSE)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 t="shared" si="28"/>
        <v>288.14066773639485</v>
      </c>
      <c r="H350" s="16">
        <f t="shared" si="29"/>
        <v>0</v>
      </c>
      <c r="I350" s="16">
        <f t="shared" si="30"/>
        <v>0</v>
      </c>
      <c r="K350" s="16">
        <f>VLOOKUP($D350,'Growth rate'!$B$3:$S$93,9,FALSE)*VLOOKUP($F350,BY_IND_Demand_Drivers!$B$5:$J$100,7,FALSE)</f>
        <v>377.88940031002602</v>
      </c>
      <c r="L350" s="16">
        <f>VLOOKUP($D350,'Growth rate'!$B$3:$S$93,9,FALSE)*VLOOKUP($F350,BY_IND_Demand_Drivers!$B$5:$J$100,8,FALSE)</f>
        <v>0</v>
      </c>
      <c r="M350" s="16">
        <f>VLOOKUP($D350,'Growth rate'!$B$3:$S$93,9,FALSE)*VLOOKUP($F350,BY_IND_Demand_Drivers!$B$5:$J$100,9,FALSE)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 t="shared" si="28"/>
        <v>292.7584196269554</v>
      </c>
      <c r="H351" s="16">
        <f t="shared" si="29"/>
        <v>0</v>
      </c>
      <c r="I351" s="16">
        <f t="shared" si="30"/>
        <v>0</v>
      </c>
      <c r="K351" s="16">
        <f>VLOOKUP($D351,'Growth rate'!$B$3:$S$93,9,FALSE)*VLOOKUP($F351,BY_IND_Demand_Drivers!$B$5:$J$100,7,FALSE)</f>
        <v>390.34455950260724</v>
      </c>
      <c r="L351" s="16">
        <f>VLOOKUP($D351,'Growth rate'!$B$3:$S$93,9,FALSE)*VLOOKUP($F351,BY_IND_Demand_Drivers!$B$5:$J$100,8,FALSE)</f>
        <v>0</v>
      </c>
      <c r="M351" s="16">
        <f>VLOOKUP($D351,'Growth rate'!$B$3:$S$93,9,FALSE)*VLOOKUP($F351,BY_IND_Demand_Drivers!$B$5:$J$100,9,FALSE)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 t="shared" si="28"/>
        <v>297.06479253770152</v>
      </c>
      <c r="H352" s="16">
        <f t="shared" si="29"/>
        <v>0</v>
      </c>
      <c r="I352" s="16">
        <f t="shared" si="30"/>
        <v>0</v>
      </c>
      <c r="K352" s="16">
        <f>VLOOKUP($D352,'Growth rate'!$B$3:$S$93,9,FALSE)*VLOOKUP($F352,BY_IND_Demand_Drivers!$B$5:$J$100,7,FALSE)</f>
        <v>402.79971869518852</v>
      </c>
      <c r="L352" s="16">
        <f>VLOOKUP($D352,'Growth rate'!$B$3:$S$93,9,FALSE)*VLOOKUP($F352,BY_IND_Demand_Drivers!$B$5:$J$100,8,FALSE)</f>
        <v>0</v>
      </c>
      <c r="M352" s="16">
        <f>VLOOKUP($D352,'Growth rate'!$B$3:$S$93,9,FALSE)*VLOOKUP($F352,BY_IND_Demand_Drivers!$B$5:$J$100,9,FALSE)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 t="shared" si="28"/>
        <v>301.05978646863304</v>
      </c>
      <c r="H353" s="16">
        <f t="shared" si="29"/>
        <v>0</v>
      </c>
      <c r="I353" s="16">
        <f t="shared" si="30"/>
        <v>0</v>
      </c>
      <c r="K353" s="16">
        <f>VLOOKUP($D353,'Growth rate'!$B$3:$S$93,9,FALSE)*VLOOKUP($F353,BY_IND_Demand_Drivers!$B$5:$J$100,7,FALSE)</f>
        <v>415.25487788776974</v>
      </c>
      <c r="L353" s="16">
        <f>VLOOKUP($D353,'Growth rate'!$B$3:$S$93,9,FALSE)*VLOOKUP($F353,BY_IND_Demand_Drivers!$B$5:$J$100,8,FALSE)</f>
        <v>0</v>
      </c>
      <c r="M353" s="16">
        <f>VLOOKUP($D353,'Growth rate'!$B$3:$S$93,9,FALSE)*VLOOKUP($F353,BY_IND_Demand_Drivers!$B$5:$J$100,9,FALSE)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 t="shared" si="28"/>
        <v>304.74340141975</v>
      </c>
      <c r="H354" s="16">
        <f t="shared" si="29"/>
        <v>0</v>
      </c>
      <c r="I354" s="16">
        <f t="shared" si="30"/>
        <v>0</v>
      </c>
      <c r="K354" s="16">
        <f>VLOOKUP($D354,'Growth rate'!$B$3:$S$93,9,FALSE)*VLOOKUP($F354,BY_IND_Demand_Drivers!$B$5:$J$100,7,FALSE)</f>
        <v>427.71003708035096</v>
      </c>
      <c r="L354" s="16">
        <f>VLOOKUP($D354,'Growth rate'!$B$3:$S$93,9,FALSE)*VLOOKUP($F354,BY_IND_Demand_Drivers!$B$5:$J$100,8,FALSE)</f>
        <v>0</v>
      </c>
      <c r="M354" s="16">
        <f>VLOOKUP($D354,'Growth rate'!$B$3:$S$93,9,FALSE)*VLOOKUP($F354,BY_IND_Demand_Drivers!$B$5:$J$100,9,FALSE)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 t="shared" si="28"/>
        <v>308.11563739105253</v>
      </c>
      <c r="H355" s="16">
        <f t="shared" si="29"/>
        <v>0</v>
      </c>
      <c r="I355" s="16">
        <f t="shared" si="30"/>
        <v>0</v>
      </c>
      <c r="K355" s="16">
        <f>VLOOKUP($D355,'Growth rate'!$B$3:$S$93,9,FALSE)*VLOOKUP($F355,BY_IND_Demand_Drivers!$B$5:$J$100,7,FALSE)</f>
        <v>440.16519627293218</v>
      </c>
      <c r="L355" s="16">
        <f>VLOOKUP($D355,'Growth rate'!$B$3:$S$93,9,FALSE)*VLOOKUP($F355,BY_IND_Demand_Drivers!$B$5:$J$100,8,FALSE)</f>
        <v>0</v>
      </c>
      <c r="M355" s="16">
        <f>VLOOKUP($D355,'Growth rate'!$B$3:$S$93,9,FALSE)*VLOOKUP($F355,BY_IND_Demand_Drivers!$B$5:$J$100,9,FALSE)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 t="shared" si="28"/>
        <v>311.17649438254045</v>
      </c>
      <c r="H356" s="16">
        <f t="shared" si="29"/>
        <v>0</v>
      </c>
      <c r="I356" s="16">
        <f t="shared" si="30"/>
        <v>0</v>
      </c>
      <c r="K356" s="16">
        <f>VLOOKUP($D356,'Growth rate'!$B$3:$S$93,9,FALSE)*VLOOKUP($F356,BY_IND_Demand_Drivers!$B$5:$J$100,7,FALSE)</f>
        <v>452.6203554655134</v>
      </c>
      <c r="L356" s="16">
        <f>VLOOKUP($D356,'Growth rate'!$B$3:$S$93,9,FALSE)*VLOOKUP($F356,BY_IND_Demand_Drivers!$B$5:$J$100,8,FALSE)</f>
        <v>0</v>
      </c>
      <c r="M356" s="16">
        <f>VLOOKUP($D356,'Growth rate'!$B$3:$S$93,9,FALSE)*VLOOKUP($F356,BY_IND_Demand_Drivers!$B$5:$J$100,9,FALSE)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 t="shared" si="28"/>
        <v>313.92597239421383</v>
      </c>
      <c r="H357" s="16">
        <f t="shared" si="29"/>
        <v>0</v>
      </c>
      <c r="I357" s="16">
        <f t="shared" si="30"/>
        <v>0</v>
      </c>
      <c r="K357" s="16">
        <f>VLOOKUP($D357,'Growth rate'!$B$3:$S$93,9,FALSE)*VLOOKUP($F357,BY_IND_Demand_Drivers!$B$5:$J$100,7,FALSE)</f>
        <v>465.07551465809462</v>
      </c>
      <c r="L357" s="16">
        <f>VLOOKUP($D357,'Growth rate'!$B$3:$S$93,9,FALSE)*VLOOKUP($F357,BY_IND_Demand_Drivers!$B$5:$J$100,8,FALSE)</f>
        <v>0</v>
      </c>
      <c r="M357" s="16">
        <f>VLOOKUP($D357,'Growth rate'!$B$3:$S$93,9,FALSE)*VLOOKUP($F357,BY_IND_Demand_Drivers!$B$5:$J$100,9,FALSE)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 t="shared" si="28"/>
        <v>316.36407142607271</v>
      </c>
      <c r="H358" s="16">
        <f t="shared" si="29"/>
        <v>0</v>
      </c>
      <c r="I358" s="16">
        <f t="shared" si="30"/>
        <v>0</v>
      </c>
      <c r="K358" s="16">
        <f>VLOOKUP($D358,'Growth rate'!$B$3:$S$93,9,FALSE)*VLOOKUP($F358,BY_IND_Demand_Drivers!$B$5:$J$100,7,FALSE)</f>
        <v>477.53067385067584</v>
      </c>
      <c r="L358" s="16">
        <f>VLOOKUP($D358,'Growth rate'!$B$3:$S$93,9,FALSE)*VLOOKUP($F358,BY_IND_Demand_Drivers!$B$5:$J$100,8,FALSE)</f>
        <v>0</v>
      </c>
      <c r="M358" s="16">
        <f>VLOOKUP($D358,'Growth rate'!$B$3:$S$93,9,FALSE)*VLOOKUP($F358,BY_IND_Demand_Drivers!$B$5:$J$100,9,FALSE)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 t="shared" si="28"/>
        <v>318.49079147811705</v>
      </c>
      <c r="H359" s="16">
        <f t="shared" si="29"/>
        <v>0</v>
      </c>
      <c r="I359" s="16">
        <f t="shared" si="30"/>
        <v>0</v>
      </c>
      <c r="K359" s="16">
        <f>VLOOKUP($D359,'Growth rate'!$B$3:$S$93,9,FALSE)*VLOOKUP($F359,BY_IND_Demand_Drivers!$B$5:$J$100,7,FALSE)</f>
        <v>489.98583304325706</v>
      </c>
      <c r="L359" s="16">
        <f>VLOOKUP($D359,'Growth rate'!$B$3:$S$93,9,FALSE)*VLOOKUP($F359,BY_IND_Demand_Drivers!$B$5:$J$100,8,FALSE)</f>
        <v>0</v>
      </c>
      <c r="M359" s="16">
        <f>VLOOKUP($D359,'Growth rate'!$B$3:$S$93,9,FALSE)*VLOOKUP($F359,BY_IND_Demand_Drivers!$B$5:$J$100,9,FALSE)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 t="shared" si="28"/>
        <v>320.30613255034689</v>
      </c>
      <c r="H360" s="16">
        <f t="shared" si="29"/>
        <v>0</v>
      </c>
      <c r="I360" s="16">
        <f t="shared" si="30"/>
        <v>0</v>
      </c>
      <c r="K360" s="16">
        <f>VLOOKUP($D360,'Growth rate'!$B$3:$S$93,9,FALSE)*VLOOKUP($F360,BY_IND_Demand_Drivers!$B$5:$J$100,7,FALSE)</f>
        <v>502.44099223583828</v>
      </c>
      <c r="L360" s="16">
        <f>VLOOKUP($D360,'Growth rate'!$B$3:$S$93,9,FALSE)*VLOOKUP($F360,BY_IND_Demand_Drivers!$B$5:$J$100,8,FALSE)</f>
        <v>0</v>
      </c>
      <c r="M360" s="16">
        <f>VLOOKUP($D360,'Growth rate'!$B$3:$S$93,9,FALSE)*VLOOKUP($F360,BY_IND_Demand_Drivers!$B$5:$J$100,9,FALSE)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 t="shared" si="28"/>
        <v>321.81009464276224</v>
      </c>
      <c r="H361" s="16">
        <f t="shared" si="29"/>
        <v>0</v>
      </c>
      <c r="I361" s="16">
        <f t="shared" si="30"/>
        <v>0</v>
      </c>
      <c r="K361" s="16">
        <f>VLOOKUP($D361,'Growth rate'!$B$3:$S$93,9,FALSE)*VLOOKUP($F361,BY_IND_Demand_Drivers!$B$5:$J$100,7,FALSE)</f>
        <v>514.89615142841956</v>
      </c>
      <c r="L361" s="16">
        <f>VLOOKUP($D361,'Growth rate'!$B$3:$S$93,9,FALSE)*VLOOKUP($F361,BY_IND_Demand_Drivers!$B$5:$J$100,8,FALSE)</f>
        <v>0</v>
      </c>
      <c r="M361" s="16">
        <f>VLOOKUP($D361,'Growth rate'!$B$3:$S$93,9,FALSE)*VLOOKUP($F361,BY_IND_Demand_Drivers!$B$5:$J$100,9,FALSE)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 t="shared" si="28"/>
        <v>323.00267775536292</v>
      </c>
      <c r="H362" s="16">
        <f t="shared" si="29"/>
        <v>0</v>
      </c>
      <c r="I362" s="16">
        <f t="shared" si="30"/>
        <v>0</v>
      </c>
      <c r="K362" s="16">
        <f>VLOOKUP($D362,'Growth rate'!$B$3:$S$93,9,FALSE)*VLOOKUP($F362,BY_IND_Demand_Drivers!$B$5:$J$100,7,FALSE)</f>
        <v>527.35131062100072</v>
      </c>
      <c r="L362" s="16">
        <f>VLOOKUP($D362,'Growth rate'!$B$3:$S$93,9,FALSE)*VLOOKUP($F362,BY_IND_Demand_Drivers!$B$5:$J$100,8,FALSE)</f>
        <v>0</v>
      </c>
      <c r="M362" s="16">
        <f>VLOOKUP($D362,'Growth rate'!$B$3:$S$93,9,FALSE)*VLOOKUP($F362,BY_IND_Demand_Drivers!$B$5:$J$100,9,FALSE)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 t="shared" si="28"/>
        <v>323.88388188814918</v>
      </c>
      <c r="H363" s="16">
        <f t="shared" si="29"/>
        <v>0</v>
      </c>
      <c r="I363" s="16">
        <f t="shared" si="30"/>
        <v>0</v>
      </c>
      <c r="K363" s="16">
        <f>VLOOKUP($D363,'Growth rate'!$B$3:$S$93,9,FALSE)*VLOOKUP($F363,BY_IND_Demand_Drivers!$B$5:$J$100,7,FALSE)</f>
        <v>539.806469813582</v>
      </c>
      <c r="L363" s="16">
        <f>VLOOKUP($D363,'Growth rate'!$B$3:$S$93,9,FALSE)*VLOOKUP($F363,BY_IND_Demand_Drivers!$B$5:$J$100,8,FALSE)</f>
        <v>0</v>
      </c>
      <c r="M363" s="16">
        <f>VLOOKUP($D363,'Growth rate'!$B$3:$S$93,9,FALSE)*VLOOKUP($F363,BY_IND_Demand_Drivers!$B$5:$J$100,9,FALSE)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 t="shared" si="28"/>
        <v>329.06602399835958</v>
      </c>
      <c r="H364" s="16">
        <f t="shared" si="29"/>
        <v>0</v>
      </c>
      <c r="I364" s="16">
        <f t="shared" si="30"/>
        <v>0</v>
      </c>
      <c r="K364" s="16">
        <f>VLOOKUP($D364,'Growth rate'!$B$3:$S$93,9,FALSE)*VLOOKUP($F364,BY_IND_Demand_Drivers!$B$5:$J$100,7,FALSE)</f>
        <v>548.44337333059934</v>
      </c>
      <c r="L364" s="16">
        <f>VLOOKUP($D364,'Growth rate'!$B$3:$S$93,9,FALSE)*VLOOKUP($F364,BY_IND_Demand_Drivers!$B$5:$J$100,8,FALSE)</f>
        <v>0</v>
      </c>
      <c r="M364" s="16">
        <f>VLOOKUP($D364,'Growth rate'!$B$3:$S$93,9,FALSE)*VLOOKUP($F364,BY_IND_Demand_Drivers!$B$5:$J$100,9,FALSE)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 t="shared" si="28"/>
        <v>334.33108038233325</v>
      </c>
      <c r="H365" s="16">
        <f t="shared" si="29"/>
        <v>0</v>
      </c>
      <c r="I365" s="16">
        <f t="shared" si="30"/>
        <v>0</v>
      </c>
      <c r="K365" s="16">
        <f>VLOOKUP($D365,'Growth rate'!$B$3:$S$93,9,FALSE)*VLOOKUP($F365,BY_IND_Demand_Drivers!$B$5:$J$100,7,FALSE)</f>
        <v>557.21846730388881</v>
      </c>
      <c r="L365" s="16">
        <f>VLOOKUP($D365,'Growth rate'!$B$3:$S$93,9,FALSE)*VLOOKUP($F365,BY_IND_Demand_Drivers!$B$5:$J$100,8,FALSE)</f>
        <v>0</v>
      </c>
      <c r="M365" s="16">
        <f>VLOOKUP($D365,'Growth rate'!$B$3:$S$93,9,FALSE)*VLOOKUP($F365,BY_IND_Demand_Drivers!$B$5:$J$100,9,FALSE)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 t="shared" si="28"/>
        <v>339.6803776684506</v>
      </c>
      <c r="H366" s="16">
        <f t="shared" si="29"/>
        <v>0</v>
      </c>
      <c r="I366" s="16">
        <f t="shared" si="30"/>
        <v>0</v>
      </c>
      <c r="K366" s="16">
        <f>VLOOKUP($D366,'Growth rate'!$B$3:$S$93,9,FALSE)*VLOOKUP($F366,BY_IND_Demand_Drivers!$B$5:$J$100,7,FALSE)</f>
        <v>566.13396278075106</v>
      </c>
      <c r="L366" s="16">
        <f>VLOOKUP($D366,'Growth rate'!$B$3:$S$93,9,FALSE)*VLOOKUP($F366,BY_IND_Demand_Drivers!$B$5:$J$100,8,FALSE)</f>
        <v>0</v>
      </c>
      <c r="M366" s="16">
        <f>VLOOKUP($D366,'Growth rate'!$B$3:$S$93,9,FALSE)*VLOOKUP($F366,BY_IND_Demand_Drivers!$B$5:$J$100,9,FALSE)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 t="shared" si="28"/>
        <v>345.11526371114593</v>
      </c>
      <c r="H367" s="16">
        <f t="shared" si="29"/>
        <v>0</v>
      </c>
      <c r="I367" s="16">
        <f t="shared" si="30"/>
        <v>0</v>
      </c>
      <c r="K367" s="16">
        <f>VLOOKUP($D367,'Growth rate'!$B$3:$S$93,9,FALSE)*VLOOKUP($F367,BY_IND_Demand_Drivers!$B$5:$J$100,7,FALSE)</f>
        <v>575.19210618524323</v>
      </c>
      <c r="L367" s="16">
        <f>VLOOKUP($D367,'Growth rate'!$B$3:$S$93,9,FALSE)*VLOOKUP($F367,BY_IND_Demand_Drivers!$B$5:$J$100,8,FALSE)</f>
        <v>0</v>
      </c>
      <c r="M367" s="16">
        <f>VLOOKUP($D367,'Growth rate'!$B$3:$S$93,9,FALSE)*VLOOKUP($F367,BY_IND_Demand_Drivers!$B$5:$J$100,9,FALSE)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 t="shared" si="28"/>
        <v>350.63710793052411</v>
      </c>
      <c r="H368" s="16">
        <f t="shared" si="29"/>
        <v>0</v>
      </c>
      <c r="I368" s="16">
        <f t="shared" si="30"/>
        <v>0</v>
      </c>
      <c r="K368" s="16">
        <f>VLOOKUP($D368,'Growth rate'!$B$3:$S$93,9,FALSE)*VLOOKUP($F368,BY_IND_Demand_Drivers!$B$5:$J$100,7,FALSE)</f>
        <v>584.39517988420687</v>
      </c>
      <c r="L368" s="16">
        <f>VLOOKUP($D368,'Growth rate'!$B$3:$S$93,9,FALSE)*VLOOKUP($F368,BY_IND_Demand_Drivers!$B$5:$J$100,8,FALSE)</f>
        <v>0</v>
      </c>
      <c r="M368" s="16">
        <f>VLOOKUP($D368,'Growth rate'!$B$3:$S$93,9,FALSE)*VLOOKUP($F368,BY_IND_Demand_Drivers!$B$5:$J$100,9,FALSE)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 t="shared" si="28"/>
        <v>356.24730165741255</v>
      </c>
      <c r="H369" s="16">
        <f t="shared" si="29"/>
        <v>0</v>
      </c>
      <c r="I369" s="16">
        <f t="shared" si="30"/>
        <v>0</v>
      </c>
      <c r="K369" s="16">
        <f>VLOOKUP($D369,'Growth rate'!$B$3:$S$93,9,FALSE)*VLOOKUP($F369,BY_IND_Demand_Drivers!$B$5:$J$100,7,FALSE)</f>
        <v>593.74550276235425</v>
      </c>
      <c r="L369" s="16">
        <f>VLOOKUP($D369,'Growth rate'!$B$3:$S$93,9,FALSE)*VLOOKUP($F369,BY_IND_Demand_Drivers!$B$5:$J$100,8,FALSE)</f>
        <v>0</v>
      </c>
      <c r="M369" s="16">
        <f>VLOOKUP($D369,'Growth rate'!$B$3:$S$93,9,FALSE)*VLOOKUP($F369,BY_IND_Demand_Drivers!$B$5:$J$100,9,FALSE)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 t="shared" si="28"/>
        <v>361.94725848393119</v>
      </c>
      <c r="H370" s="16">
        <f t="shared" si="29"/>
        <v>0</v>
      </c>
      <c r="I370" s="16">
        <f t="shared" si="30"/>
        <v>0</v>
      </c>
      <c r="K370" s="16">
        <f>VLOOKUP($D370,'Growth rate'!$B$3:$S$93,9,FALSE)*VLOOKUP($F370,BY_IND_Demand_Drivers!$B$5:$J$100,7,FALSE)</f>
        <v>603.24543080655201</v>
      </c>
      <c r="L370" s="16">
        <f>VLOOKUP($D370,'Growth rate'!$B$3:$S$93,9,FALSE)*VLOOKUP($F370,BY_IND_Demand_Drivers!$B$5:$J$100,8,FALSE)</f>
        <v>0</v>
      </c>
      <c r="M370" s="16">
        <f>VLOOKUP($D370,'Growth rate'!$B$3:$S$93,9,FALSE)*VLOOKUP($F370,BY_IND_Demand_Drivers!$B$5:$J$100,9,FALSE)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 t="shared" si="28"/>
        <v>367.73841461967407</v>
      </c>
      <c r="H371" s="16">
        <f t="shared" si="29"/>
        <v>0</v>
      </c>
      <c r="I371" s="16">
        <f t="shared" si="30"/>
        <v>0</v>
      </c>
      <c r="K371" s="16">
        <f>VLOOKUP($D371,'Growth rate'!$B$3:$S$93,9,FALSE)*VLOOKUP($F371,BY_IND_Demand_Drivers!$B$5:$J$100,7,FALSE)</f>
        <v>612.89735769945685</v>
      </c>
      <c r="L371" s="16">
        <f>VLOOKUP($D371,'Growth rate'!$B$3:$S$93,9,FALSE)*VLOOKUP($F371,BY_IND_Demand_Drivers!$B$5:$J$100,8,FALSE)</f>
        <v>0</v>
      </c>
      <c r="M371" s="16">
        <f>VLOOKUP($D371,'Growth rate'!$B$3:$S$93,9,FALSE)*VLOOKUP($F371,BY_IND_Demand_Drivers!$B$5:$J$100,9,FALSE)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 t="shared" si="28"/>
        <v>373.6222292535889</v>
      </c>
      <c r="H372" s="16">
        <f t="shared" si="29"/>
        <v>0</v>
      </c>
      <c r="I372" s="16">
        <f t="shared" si="30"/>
        <v>0</v>
      </c>
      <c r="K372" s="16">
        <f>VLOOKUP($D372,'Growth rate'!$B$3:$S$93,9,FALSE)*VLOOKUP($F372,BY_IND_Demand_Drivers!$B$5:$J$100,7,FALSE)</f>
        <v>622.7037154226482</v>
      </c>
      <c r="L372" s="16">
        <f>VLOOKUP($D372,'Growth rate'!$B$3:$S$93,9,FALSE)*VLOOKUP($F372,BY_IND_Demand_Drivers!$B$5:$J$100,8,FALSE)</f>
        <v>0</v>
      </c>
      <c r="M372" s="16">
        <f>VLOOKUP($D372,'Growth rate'!$B$3:$S$93,9,FALSE)*VLOOKUP($F372,BY_IND_Demand_Drivers!$B$5:$J$100,9,FALSE)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 t="shared" si="28"/>
        <v>379.6001849216463</v>
      </c>
      <c r="H373" s="16">
        <f t="shared" si="29"/>
        <v>0</v>
      </c>
      <c r="I373" s="16">
        <f t="shared" si="30"/>
        <v>0</v>
      </c>
      <c r="K373" s="16">
        <f>VLOOKUP($D373,'Growth rate'!$B$3:$S$93,9,FALSE)*VLOOKUP($F373,BY_IND_Demand_Drivers!$B$5:$J$100,7,FALSE)</f>
        <v>632.66697486941052</v>
      </c>
      <c r="L373" s="16">
        <f>VLOOKUP($D373,'Growth rate'!$B$3:$S$93,9,FALSE)*VLOOKUP($F373,BY_IND_Demand_Drivers!$B$5:$J$100,8,FALSE)</f>
        <v>0</v>
      </c>
      <c r="M373" s="16">
        <f>VLOOKUP($D373,'Growth rate'!$B$3:$S$93,9,FALSE)*VLOOKUP($F373,BY_IND_Demand_Drivers!$B$5:$J$100,9,FALSE)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 t="shared" si="28"/>
        <v>385.67378788039264</v>
      </c>
      <c r="H374" s="16">
        <f t="shared" si="29"/>
        <v>0</v>
      </c>
      <c r="I374" s="16">
        <f t="shared" si="30"/>
        <v>0</v>
      </c>
      <c r="K374" s="16">
        <f>VLOOKUP($D374,'Growth rate'!$B$3:$S$93,9,FALSE)*VLOOKUP($F374,BY_IND_Demand_Drivers!$B$5:$J$100,7,FALSE)</f>
        <v>642.78964646732106</v>
      </c>
      <c r="L374" s="16">
        <f>VLOOKUP($D374,'Growth rate'!$B$3:$S$93,9,FALSE)*VLOOKUP($F374,BY_IND_Demand_Drivers!$B$5:$J$100,8,FALSE)</f>
        <v>0</v>
      </c>
      <c r="M374" s="16">
        <f>VLOOKUP($D374,'Growth rate'!$B$3:$S$93,9,FALSE)*VLOOKUP($F374,BY_IND_Demand_Drivers!$B$5:$J$100,9,FALSE)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 t="shared" si="28"/>
        <v>391.84456848647892</v>
      </c>
      <c r="H375" s="16">
        <f t="shared" si="29"/>
        <v>0</v>
      </c>
      <c r="I375" s="16">
        <f t="shared" si="30"/>
        <v>0</v>
      </c>
      <c r="K375" s="16">
        <f>VLOOKUP($D375,'Growth rate'!$B$3:$S$93,9,FALSE)*VLOOKUP($F375,BY_IND_Demand_Drivers!$B$5:$J$100,7,FALSE)</f>
        <v>653.0742808107982</v>
      </c>
      <c r="L375" s="16">
        <f>VLOOKUP($D375,'Growth rate'!$B$3:$S$93,9,FALSE)*VLOOKUP($F375,BY_IND_Demand_Drivers!$B$5:$J$100,8,FALSE)</f>
        <v>0</v>
      </c>
      <c r="M375" s="16">
        <f>VLOOKUP($D375,'Growth rate'!$B$3:$S$93,9,FALSE)*VLOOKUP($F375,BY_IND_Demand_Drivers!$B$5:$J$100,9,FALSE)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 t="shared" si="28"/>
        <v>398.11408158226266</v>
      </c>
      <c r="H376" s="16">
        <f t="shared" si="29"/>
        <v>0</v>
      </c>
      <c r="I376" s="16">
        <f t="shared" si="30"/>
        <v>0</v>
      </c>
      <c r="K376" s="16">
        <f>VLOOKUP($D376,'Growth rate'!$B$3:$S$93,9,FALSE)*VLOOKUP($F376,BY_IND_Demand_Drivers!$B$5:$J$100,7,FALSE)</f>
        <v>663.52346930377109</v>
      </c>
      <c r="L376" s="16">
        <f>VLOOKUP($D376,'Growth rate'!$B$3:$S$93,9,FALSE)*VLOOKUP($F376,BY_IND_Demand_Drivers!$B$5:$J$100,8,FALSE)</f>
        <v>0</v>
      </c>
      <c r="M376" s="16">
        <f>VLOOKUP($D376,'Growth rate'!$B$3:$S$93,9,FALSE)*VLOOKUP($F376,BY_IND_Demand_Drivers!$B$5:$J$100,9,FALSE)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 t="shared" si="28"/>
        <v>404.48390688757883</v>
      </c>
      <c r="H377" s="16">
        <f t="shared" si="29"/>
        <v>0</v>
      </c>
      <c r="I377" s="16">
        <f t="shared" si="30"/>
        <v>0</v>
      </c>
      <c r="K377" s="16">
        <f>VLOOKUP($D377,'Growth rate'!$B$3:$S$93,9,FALSE)*VLOOKUP($F377,BY_IND_Demand_Drivers!$B$5:$J$100,7,FALSE)</f>
        <v>674.1398448126314</v>
      </c>
      <c r="L377" s="16">
        <f>VLOOKUP($D377,'Growth rate'!$B$3:$S$93,9,FALSE)*VLOOKUP($F377,BY_IND_Demand_Drivers!$B$5:$J$100,8,FALSE)</f>
        <v>0</v>
      </c>
      <c r="M377" s="16">
        <f>VLOOKUP($D377,'Growth rate'!$B$3:$S$93,9,FALSE)*VLOOKUP($F377,BY_IND_Demand_Drivers!$B$5:$J$100,9,FALSE)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 t="shared" si="28"/>
        <v>410.95564939778012</v>
      </c>
      <c r="H378" s="16">
        <f t="shared" si="29"/>
        <v>0</v>
      </c>
      <c r="I378" s="16">
        <f t="shared" si="30"/>
        <v>0</v>
      </c>
      <c r="K378" s="16">
        <f>VLOOKUP($D378,'Growth rate'!$B$3:$S$93,9,FALSE)*VLOOKUP($F378,BY_IND_Demand_Drivers!$B$5:$J$100,7,FALSE)</f>
        <v>684.92608232963357</v>
      </c>
      <c r="L378" s="16">
        <f>VLOOKUP($D378,'Growth rate'!$B$3:$S$93,9,FALSE)*VLOOKUP($F378,BY_IND_Demand_Drivers!$B$5:$J$100,8,FALSE)</f>
        <v>0</v>
      </c>
      <c r="M378" s="16">
        <f>VLOOKUP($D378,'Growth rate'!$B$3:$S$93,9,FALSE)*VLOOKUP($F378,BY_IND_Demand_Drivers!$B$5:$J$100,9,FALSE)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 t="shared" si="28"/>
        <v>417.53093978814462</v>
      </c>
      <c r="H379" s="16">
        <f t="shared" si="29"/>
        <v>0</v>
      </c>
      <c r="I379" s="16">
        <f t="shared" si="30"/>
        <v>0</v>
      </c>
      <c r="K379" s="16">
        <f>VLOOKUP($D379,'Growth rate'!$B$3:$S$93,9,FALSE)*VLOOKUP($F379,BY_IND_Demand_Drivers!$B$5:$J$100,7,FALSE)</f>
        <v>695.88489964690768</v>
      </c>
      <c r="L379" s="16">
        <f>VLOOKUP($D379,'Growth rate'!$B$3:$S$93,9,FALSE)*VLOOKUP($F379,BY_IND_Demand_Drivers!$B$5:$J$100,8,FALSE)</f>
        <v>0</v>
      </c>
      <c r="M379" s="16">
        <f>VLOOKUP($D379,'Growth rate'!$B$3:$S$93,9,FALSE)*VLOOKUP($F379,BY_IND_Demand_Drivers!$B$5:$J$100,9,FALSE)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 t="shared" si="28"/>
        <v>424.21143482475497</v>
      </c>
      <c r="H380" s="16">
        <f t="shared" si="29"/>
        <v>0</v>
      </c>
      <c r="I380" s="16">
        <f t="shared" si="30"/>
        <v>0</v>
      </c>
      <c r="K380" s="16">
        <f>VLOOKUP($D380,'Growth rate'!$B$3:$S$93,9,FALSE)*VLOOKUP($F380,BY_IND_Demand_Drivers!$B$5:$J$100,7,FALSE)</f>
        <v>707.01905804125829</v>
      </c>
      <c r="L380" s="16">
        <f>VLOOKUP($D380,'Growth rate'!$B$3:$S$93,9,FALSE)*VLOOKUP($F380,BY_IND_Demand_Drivers!$B$5:$J$100,8,FALSE)</f>
        <v>0</v>
      </c>
      <c r="M380" s="16">
        <f>VLOOKUP($D380,'Growth rate'!$B$3:$S$93,9,FALSE)*VLOOKUP($F380,BY_IND_Demand_Drivers!$B$5:$J$100,9,FALSE)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 t="shared" si="28"/>
        <v>430.99881778195106</v>
      </c>
      <c r="H381" s="16">
        <f t="shared" si="29"/>
        <v>0</v>
      </c>
      <c r="I381" s="16">
        <f t="shared" si="30"/>
        <v>0</v>
      </c>
      <c r="K381" s="16">
        <f>VLOOKUP($D381,'Growth rate'!$B$3:$S$93,9,FALSE)*VLOOKUP($F381,BY_IND_Demand_Drivers!$B$5:$J$100,7,FALSE)</f>
        <v>718.33136296991847</v>
      </c>
      <c r="L381" s="16">
        <f>VLOOKUP($D381,'Growth rate'!$B$3:$S$93,9,FALSE)*VLOOKUP($F381,BY_IND_Demand_Drivers!$B$5:$J$100,8,FALSE)</f>
        <v>0</v>
      </c>
      <c r="M381" s="16">
        <f>VLOOKUP($D381,'Growth rate'!$B$3:$S$93,9,FALSE)*VLOOKUP($F381,BY_IND_Demand_Drivers!$B$5:$J$100,9,FALSE)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 t="shared" si="28"/>
        <v>437.89479886646222</v>
      </c>
      <c r="H382" s="16">
        <f t="shared" si="29"/>
        <v>0</v>
      </c>
      <c r="I382" s="16">
        <f t="shared" si="30"/>
        <v>0</v>
      </c>
      <c r="K382" s="16">
        <f>VLOOKUP($D382,'Growth rate'!$B$3:$S$93,9,FALSE)*VLOOKUP($F382,BY_IND_Demand_Drivers!$B$5:$J$100,7,FALSE)</f>
        <v>729.82466477743708</v>
      </c>
      <c r="L382" s="16">
        <f>VLOOKUP($D382,'Growth rate'!$B$3:$S$93,9,FALSE)*VLOOKUP($F382,BY_IND_Demand_Drivers!$B$5:$J$100,8,FALSE)</f>
        <v>0</v>
      </c>
      <c r="M382" s="16">
        <f>VLOOKUP($D382,'Growth rate'!$B$3:$S$93,9,FALSE)*VLOOKUP($F382,BY_IND_Demand_Drivers!$B$5:$J$100,9,FALSE)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 t="shared" si="28"/>
        <v>444.90111564832563</v>
      </c>
      <c r="H383" s="16">
        <f t="shared" si="29"/>
        <v>0</v>
      </c>
      <c r="I383" s="16">
        <f t="shared" si="30"/>
        <v>0</v>
      </c>
      <c r="K383" s="16">
        <f>VLOOKUP($D383,'Growth rate'!$B$3:$S$93,9,FALSE)*VLOOKUP($F383,BY_IND_Demand_Drivers!$B$5:$J$100,7,FALSE)</f>
        <v>741.5018594138761</v>
      </c>
      <c r="L383" s="16">
        <f>VLOOKUP($D383,'Growth rate'!$B$3:$S$93,9,FALSE)*VLOOKUP($F383,BY_IND_Demand_Drivers!$B$5:$J$100,8,FALSE)</f>
        <v>0</v>
      </c>
      <c r="M383" s="16">
        <f>VLOOKUP($D383,'Growth rate'!$B$3:$S$93,9,FALSE)*VLOOKUP($F383,BY_IND_Demand_Drivers!$B$5:$J$100,9,FALSE)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 t="shared" si="28"/>
        <v>452.01953349869882</v>
      </c>
      <c r="H384" s="16">
        <f t="shared" si="29"/>
        <v>0</v>
      </c>
      <c r="I384" s="16">
        <f t="shared" si="30"/>
        <v>0</v>
      </c>
      <c r="K384" s="16">
        <f>VLOOKUP($D384,'Growth rate'!$B$3:$S$93,9,FALSE)*VLOOKUP($F384,BY_IND_Demand_Drivers!$B$5:$J$100,7,FALSE)</f>
        <v>753.36588916449807</v>
      </c>
      <c r="L384" s="16">
        <f>VLOOKUP($D384,'Growth rate'!$B$3:$S$93,9,FALSE)*VLOOKUP($F384,BY_IND_Demand_Drivers!$B$5:$J$100,8,FALSE)</f>
        <v>0</v>
      </c>
      <c r="M384" s="16">
        <f>VLOOKUP($D384,'Growth rate'!$B$3:$S$93,9,FALSE)*VLOOKUP($F384,BY_IND_Demand_Drivers!$B$5:$J$100,9,FALSE)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 t="shared" si="28"/>
        <v>459.25184603467795</v>
      </c>
      <c r="H385" s="16">
        <f t="shared" si="29"/>
        <v>0</v>
      </c>
      <c r="I385" s="16">
        <f t="shared" si="30"/>
        <v>0</v>
      </c>
      <c r="K385" s="16">
        <f>VLOOKUP($D385,'Growth rate'!$B$3:$S$93,9,FALSE)*VLOOKUP($F385,BY_IND_Demand_Drivers!$B$5:$J$100,7,FALSE)</f>
        <v>765.41974339112994</v>
      </c>
      <c r="L385" s="16">
        <f>VLOOKUP($D385,'Growth rate'!$B$3:$S$93,9,FALSE)*VLOOKUP($F385,BY_IND_Demand_Drivers!$B$5:$J$100,8,FALSE)</f>
        <v>0</v>
      </c>
      <c r="M385" s="16">
        <f>VLOOKUP($D385,'Growth rate'!$B$3:$S$93,9,FALSE)*VLOOKUP($F385,BY_IND_Demand_Drivers!$B$5:$J$100,9,FALSE)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 t="shared" si="28"/>
        <v>466.59987557123293</v>
      </c>
      <c r="H386" s="16">
        <f t="shared" si="29"/>
        <v>0</v>
      </c>
      <c r="I386" s="16">
        <f t="shared" si="30"/>
        <v>0</v>
      </c>
      <c r="K386" s="16">
        <f>VLOOKUP($D386,'Growth rate'!$B$3:$S$93,9,FALSE)*VLOOKUP($F386,BY_IND_Demand_Drivers!$B$5:$J$100,7,FALSE)</f>
        <v>777.66645928538821</v>
      </c>
      <c r="L386" s="16">
        <f>VLOOKUP($D386,'Growth rate'!$B$3:$S$93,9,FALSE)*VLOOKUP($F386,BY_IND_Demand_Drivers!$B$5:$J$100,8,FALSE)</f>
        <v>0</v>
      </c>
      <c r="M386" s="16">
        <f>VLOOKUP($D386,'Growth rate'!$B$3:$S$93,9,FALSE)*VLOOKUP($F386,BY_IND_Demand_Drivers!$B$5:$J$100,9,FALSE)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 t="shared" si="28"/>
        <v>474.06547358037255</v>
      </c>
      <c r="H387" s="16">
        <f t="shared" si="29"/>
        <v>0</v>
      </c>
      <c r="I387" s="16">
        <f t="shared" si="30"/>
        <v>0</v>
      </c>
      <c r="K387" s="16">
        <f>VLOOKUP($D387,'Growth rate'!$B$3:$S$93,9,FALSE)*VLOOKUP($F387,BY_IND_Demand_Drivers!$B$5:$J$100,7,FALSE)</f>
        <v>790.10912263395426</v>
      </c>
      <c r="L387" s="16">
        <f>VLOOKUP($D387,'Growth rate'!$B$3:$S$93,9,FALSE)*VLOOKUP($F387,BY_IND_Demand_Drivers!$B$5:$J$100,8,FALSE)</f>
        <v>0</v>
      </c>
      <c r="M387" s="16">
        <f>VLOOKUP($D387,'Growth rate'!$B$3:$S$93,9,FALSE)*VLOOKUP($F387,BY_IND_Demand_Drivers!$B$5:$J$100,9,FALSE)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 t="shared" si="28"/>
        <v>481.65052115765837</v>
      </c>
      <c r="H388" s="16">
        <f t="shared" si="29"/>
        <v>0</v>
      </c>
      <c r="I388" s="16">
        <f t="shared" si="30"/>
        <v>0</v>
      </c>
      <c r="K388" s="16">
        <f>VLOOKUP($D388,'Growth rate'!$B$3:$S$93,9,FALSE)*VLOOKUP($F388,BY_IND_Demand_Drivers!$B$5:$J$100,7,FALSE)</f>
        <v>802.75086859609735</v>
      </c>
      <c r="L388" s="16">
        <f>VLOOKUP($D388,'Growth rate'!$B$3:$S$93,9,FALSE)*VLOOKUP($F388,BY_IND_Demand_Drivers!$B$5:$J$100,8,FALSE)</f>
        <v>0</v>
      </c>
      <c r="M388" s="16">
        <f>VLOOKUP($D388,'Growth rate'!$B$3:$S$93,9,FALSE)*VLOOKUP($F388,BY_IND_Demand_Drivers!$B$5:$J$100,9,FALSE)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 t="shared" ref="G389:G452" si="33">K389*$N389</f>
        <v>489.35692949618101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rate'!$B$3:$S$93,9,FALSE)*VLOOKUP($F389,BY_IND_Demand_Drivers!$B$5:$J$100,7,FALSE)</f>
        <v>815.59488249363505</v>
      </c>
      <c r="L389" s="16">
        <f>VLOOKUP($D389,'Growth rate'!$B$3:$S$93,9,FALSE)*VLOOKUP($F389,BY_IND_Demand_Drivers!$B$5:$J$100,8,FALSE)</f>
        <v>0</v>
      </c>
      <c r="M389" s="16">
        <f>VLOOKUP($D389,'Growth rate'!$B$3:$S$93,9,FALSE)*VLOOKUP($F389,BY_IND_Demand_Drivers!$B$5:$J$100,9,FALSE)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 t="shared" si="33"/>
        <v>497.18664036811981</v>
      </c>
      <c r="H390" s="16">
        <f t="shared" si="34"/>
        <v>0</v>
      </c>
      <c r="I390" s="16">
        <f t="shared" si="35"/>
        <v>0</v>
      </c>
      <c r="K390" s="16">
        <f>VLOOKUP($D390,'Growth rate'!$B$3:$S$93,9,FALSE)*VLOOKUP($F390,BY_IND_Demand_Drivers!$B$5:$J$100,7,FALSE)</f>
        <v>828.64440061353309</v>
      </c>
      <c r="L390" s="16">
        <f>VLOOKUP($D390,'Growth rate'!$B$3:$S$93,9,FALSE)*VLOOKUP($F390,BY_IND_Demand_Drivers!$B$5:$J$100,8,FALSE)</f>
        <v>0</v>
      </c>
      <c r="M390" s="16">
        <f>VLOOKUP($D390,'Growth rate'!$B$3:$S$93,9,FALSE)*VLOOKUP($F390,BY_IND_Demand_Drivers!$B$5:$J$100,9,FALSE)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 t="shared" si="33"/>
        <v>505.14162661400985</v>
      </c>
      <c r="H391" s="16">
        <f t="shared" si="34"/>
        <v>0</v>
      </c>
      <c r="I391" s="16">
        <f t="shared" si="35"/>
        <v>0</v>
      </c>
      <c r="K391" s="16">
        <f>VLOOKUP($D391,'Growth rate'!$B$3:$S$93,9,FALSE)*VLOOKUP($F391,BY_IND_Demand_Drivers!$B$5:$J$100,7,FALSE)</f>
        <v>841.90271102334975</v>
      </c>
      <c r="L391" s="16">
        <f>VLOOKUP($D391,'Growth rate'!$B$3:$S$93,9,FALSE)*VLOOKUP($F391,BY_IND_Demand_Drivers!$B$5:$J$100,8,FALSE)</f>
        <v>0</v>
      </c>
      <c r="M391" s="16">
        <f>VLOOKUP($D391,'Growth rate'!$B$3:$S$93,9,FALSE)*VLOOKUP($F391,BY_IND_Demand_Drivers!$B$5:$J$100,9,FALSE)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 t="shared" si="33"/>
        <v>513.22389263983405</v>
      </c>
      <c r="H392" s="16">
        <f t="shared" si="34"/>
        <v>0</v>
      </c>
      <c r="I392" s="16">
        <f t="shared" si="35"/>
        <v>0</v>
      </c>
      <c r="K392" s="16">
        <f>VLOOKUP($D392,'Growth rate'!$B$3:$S$93,9,FALSE)*VLOOKUP($F392,BY_IND_Demand_Drivers!$B$5:$J$100,7,FALSE)</f>
        <v>855.37315439972349</v>
      </c>
      <c r="L392" s="16">
        <f>VLOOKUP($D392,'Growth rate'!$B$3:$S$93,9,FALSE)*VLOOKUP($F392,BY_IND_Demand_Drivers!$B$5:$J$100,8,FALSE)</f>
        <v>0</v>
      </c>
      <c r="M392" s="16">
        <f>VLOOKUP($D392,'Growth rate'!$B$3:$S$93,9,FALSE)*VLOOKUP($F392,BY_IND_Demand_Drivers!$B$5:$J$100,9,FALSE)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 t="shared" si="33"/>
        <v>521.43547492207142</v>
      </c>
      <c r="H393" s="16">
        <f t="shared" si="34"/>
        <v>0</v>
      </c>
      <c r="I393" s="16">
        <f t="shared" si="35"/>
        <v>0</v>
      </c>
      <c r="K393" s="16">
        <f>VLOOKUP($D393,'Growth rate'!$B$3:$S$93,9,FALSE)*VLOOKUP($F393,BY_IND_Demand_Drivers!$B$5:$J$100,7,FALSE)</f>
        <v>869.05912487011904</v>
      </c>
      <c r="L393" s="16">
        <f>VLOOKUP($D393,'Growth rate'!$B$3:$S$93,9,FALSE)*VLOOKUP($F393,BY_IND_Demand_Drivers!$B$5:$J$100,8,FALSE)</f>
        <v>0</v>
      </c>
      <c r="M393" s="16">
        <f>VLOOKUP($D393,'Growth rate'!$B$3:$S$93,9,FALSE)*VLOOKUP($F393,BY_IND_Demand_Drivers!$B$5:$J$100,9,FALSE)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 t="shared" si="33"/>
        <v>529.77844252082457</v>
      </c>
      <c r="H394" s="16">
        <f t="shared" si="34"/>
        <v>0</v>
      </c>
      <c r="I394" s="16">
        <f t="shared" si="35"/>
        <v>0</v>
      </c>
      <c r="K394" s="16">
        <f>VLOOKUP($D394,'Growth rate'!$B$3:$S$93,9,FALSE)*VLOOKUP($F394,BY_IND_Demand_Drivers!$B$5:$J$100,7,FALSE)</f>
        <v>882.96407086804095</v>
      </c>
      <c r="L394" s="16">
        <f>VLOOKUP($D394,'Growth rate'!$B$3:$S$93,9,FALSE)*VLOOKUP($F394,BY_IND_Demand_Drivers!$B$5:$J$100,8,FALSE)</f>
        <v>0</v>
      </c>
      <c r="M394" s="16">
        <f>VLOOKUP($D394,'Growth rate'!$B$3:$S$93,9,FALSE)*VLOOKUP($F394,BY_IND_Demand_Drivers!$B$5:$J$100,9,FALSE)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 t="shared" si="33"/>
        <v>538.25489760115784</v>
      </c>
      <c r="H395" s="16">
        <f t="shared" si="34"/>
        <v>0</v>
      </c>
      <c r="I395" s="16">
        <f t="shared" si="35"/>
        <v>0</v>
      </c>
      <c r="K395" s="16">
        <f>VLOOKUP($D395,'Growth rate'!$B$3:$S$93,9,FALSE)*VLOOKUP($F395,BY_IND_Demand_Drivers!$B$5:$J$100,7,FALSE)</f>
        <v>897.09149600192973</v>
      </c>
      <c r="L395" s="16">
        <f>VLOOKUP($D395,'Growth rate'!$B$3:$S$93,9,FALSE)*VLOOKUP($F395,BY_IND_Demand_Drivers!$B$5:$J$100,8,FALSE)</f>
        <v>0</v>
      </c>
      <c r="M395" s="16">
        <f>VLOOKUP($D395,'Growth rate'!$B$3:$S$93,9,FALSE)*VLOOKUP($F395,BY_IND_Demand_Drivers!$B$5:$J$100,9,FALSE)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 t="shared" si="33"/>
        <v>546.86697596277622</v>
      </c>
      <c r="H396" s="16">
        <f t="shared" si="34"/>
        <v>0</v>
      </c>
      <c r="I396" s="16">
        <f t="shared" si="35"/>
        <v>0</v>
      </c>
      <c r="K396" s="16">
        <f>VLOOKUP($D396,'Growth rate'!$B$3:$S$93,9,FALSE)*VLOOKUP($F396,BY_IND_Demand_Drivers!$B$5:$J$100,7,FALSE)</f>
        <v>911.44495993796045</v>
      </c>
      <c r="L396" s="16">
        <f>VLOOKUP($D396,'Growth rate'!$B$3:$S$93,9,FALSE)*VLOOKUP($F396,BY_IND_Demand_Drivers!$B$5:$J$100,8,FALSE)</f>
        <v>0</v>
      </c>
      <c r="M396" s="16">
        <f>VLOOKUP($D396,'Growth rate'!$B$3:$S$93,9,FALSE)*VLOOKUP($F396,BY_IND_Demand_Drivers!$B$5:$J$100,9,FALSE)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 t="shared" si="33"/>
        <v>555.61684757818068</v>
      </c>
      <c r="H397" s="16">
        <f t="shared" si="34"/>
        <v>0</v>
      </c>
      <c r="I397" s="16">
        <f t="shared" si="35"/>
        <v>0</v>
      </c>
      <c r="K397" s="16">
        <f>VLOOKUP($D397,'Growth rate'!$B$3:$S$93,9,FALSE)*VLOOKUP($F397,BY_IND_Demand_Drivers!$B$5:$J$100,7,FALSE)</f>
        <v>926.02807929696792</v>
      </c>
      <c r="L397" s="16">
        <f>VLOOKUP($D397,'Growth rate'!$B$3:$S$93,9,FALSE)*VLOOKUP($F397,BY_IND_Demand_Drivers!$B$5:$J$100,8,FALSE)</f>
        <v>0</v>
      </c>
      <c r="M397" s="16">
        <f>VLOOKUP($D397,'Growth rate'!$B$3:$S$93,9,FALSE)*VLOOKUP($F397,BY_IND_Demand_Drivers!$B$5:$J$100,9,FALSE)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 t="shared" si="33"/>
        <v>564.50671713943166</v>
      </c>
      <c r="H398" s="16">
        <f t="shared" si="34"/>
        <v>0</v>
      </c>
      <c r="I398" s="16">
        <f t="shared" si="35"/>
        <v>0</v>
      </c>
      <c r="K398" s="16">
        <f>VLOOKUP($D398,'Growth rate'!$B$3:$S$93,9,FALSE)*VLOOKUP($F398,BY_IND_Demand_Drivers!$B$5:$J$100,7,FALSE)</f>
        <v>940.84452856571943</v>
      </c>
      <c r="L398" s="16">
        <f>VLOOKUP($D398,'Growth rate'!$B$3:$S$93,9,FALSE)*VLOOKUP($F398,BY_IND_Demand_Drivers!$B$5:$J$100,8,FALSE)</f>
        <v>0</v>
      </c>
      <c r="M398" s="16">
        <f>VLOOKUP($D398,'Growth rate'!$B$3:$S$93,9,FALSE)*VLOOKUP($F398,BY_IND_Demand_Drivers!$B$5:$J$100,9,FALSE)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 t="shared" si="33"/>
        <v>573.53882461366265</v>
      </c>
      <c r="H399" s="16">
        <f t="shared" si="34"/>
        <v>0</v>
      </c>
      <c r="I399" s="16">
        <f t="shared" si="35"/>
        <v>0</v>
      </c>
      <c r="K399" s="16">
        <f>VLOOKUP($D399,'Growth rate'!$B$3:$S$93,9,FALSE)*VLOOKUP($F399,BY_IND_Demand_Drivers!$B$5:$J$100,7,FALSE)</f>
        <v>955.89804102277105</v>
      </c>
      <c r="L399" s="16">
        <f>VLOOKUP($D399,'Growth rate'!$B$3:$S$93,9,FALSE)*VLOOKUP($F399,BY_IND_Demand_Drivers!$B$5:$J$100,8,FALSE)</f>
        <v>0</v>
      </c>
      <c r="M399" s="16">
        <f>VLOOKUP($D399,'Growth rate'!$B$3:$S$93,9,FALSE)*VLOOKUP($F399,BY_IND_Demand_Drivers!$B$5:$J$100,9,FALSE)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 t="shared" si="33"/>
        <v>582.71544580748116</v>
      </c>
      <c r="H400" s="16">
        <f t="shared" si="34"/>
        <v>0</v>
      </c>
      <c r="I400" s="16">
        <f t="shared" si="35"/>
        <v>0</v>
      </c>
      <c r="K400" s="16">
        <f>VLOOKUP($D400,'Growth rate'!$B$3:$S$93,9,FALSE)*VLOOKUP($F400,BY_IND_Demand_Drivers!$B$5:$J$100,7,FALSE)</f>
        <v>971.19240967913538</v>
      </c>
      <c r="L400" s="16">
        <f>VLOOKUP($D400,'Growth rate'!$B$3:$S$93,9,FALSE)*VLOOKUP($F400,BY_IND_Demand_Drivers!$B$5:$J$100,8,FALSE)</f>
        <v>0</v>
      </c>
      <c r="M400" s="16">
        <f>VLOOKUP($D400,'Growth rate'!$B$3:$S$93,9,FALSE)*VLOOKUP($F400,BY_IND_Demand_Drivers!$B$5:$J$100,9,FALSE)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 t="shared" si="33"/>
        <v>592.03889294040107</v>
      </c>
      <c r="H401" s="16">
        <f t="shared" si="34"/>
        <v>0</v>
      </c>
      <c r="I401" s="16">
        <f t="shared" si="35"/>
        <v>0</v>
      </c>
      <c r="K401" s="16">
        <f>VLOOKUP($D401,'Growth rate'!$B$3:$S$93,9,FALSE)*VLOOKUP($F401,BY_IND_Demand_Drivers!$B$5:$J$100,7,FALSE)</f>
        <v>986.73148823400174</v>
      </c>
      <c r="L401" s="16">
        <f>VLOOKUP($D401,'Growth rate'!$B$3:$S$93,9,FALSE)*VLOOKUP($F401,BY_IND_Demand_Drivers!$B$5:$J$100,8,FALSE)</f>
        <v>0</v>
      </c>
      <c r="M401" s="16">
        <f>VLOOKUP($D401,'Growth rate'!$B$3:$S$93,9,FALSE)*VLOOKUP($F401,BY_IND_Demand_Drivers!$B$5:$J$100,9,FALSE)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 t="shared" si="33"/>
        <v>601.51151522744726</v>
      </c>
      <c r="H402" s="16">
        <f t="shared" si="34"/>
        <v>0</v>
      </c>
      <c r="I402" s="16">
        <f t="shared" si="35"/>
        <v>0</v>
      </c>
      <c r="K402" s="16">
        <f>VLOOKUP($D402,'Growth rate'!$B$3:$S$93,9,FALSE)*VLOOKUP($F402,BY_IND_Demand_Drivers!$B$5:$J$100,7,FALSE)</f>
        <v>1002.5191920457455</v>
      </c>
      <c r="L402" s="16">
        <f>VLOOKUP($D402,'Growth rate'!$B$3:$S$93,9,FALSE)*VLOOKUP($F402,BY_IND_Demand_Drivers!$B$5:$J$100,8,FALSE)</f>
        <v>0</v>
      </c>
      <c r="M402" s="16">
        <f>VLOOKUP($D402,'Growth rate'!$B$3:$S$93,9,FALSE)*VLOOKUP($F402,BY_IND_Demand_Drivers!$B$5:$J$100,9,FALSE)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 t="shared" si="33"/>
        <v>611.1356994710867</v>
      </c>
      <c r="H403" s="16">
        <f t="shared" si="34"/>
        <v>0</v>
      </c>
      <c r="I403" s="16">
        <f t="shared" si="35"/>
        <v>0</v>
      </c>
      <c r="K403" s="16">
        <f>VLOOKUP($D403,'Growth rate'!$B$3:$S$93,9,FALSE)*VLOOKUP($F403,BY_IND_Demand_Drivers!$B$5:$J$100,7,FALSE)</f>
        <v>1018.5594991184778</v>
      </c>
      <c r="L403" s="16">
        <f>VLOOKUP($D403,'Growth rate'!$B$3:$S$93,9,FALSE)*VLOOKUP($F403,BY_IND_Demand_Drivers!$B$5:$J$100,8,FALSE)</f>
        <v>0</v>
      </c>
      <c r="M403" s="16">
        <f>VLOOKUP($D403,'Growth rate'!$B$3:$S$93,9,FALSE)*VLOOKUP($F403,BY_IND_Demand_Drivers!$B$5:$J$100,9,FALSE)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 t="shared" si="33"/>
        <v>620.91387066262394</v>
      </c>
      <c r="H404" s="16">
        <f t="shared" si="34"/>
        <v>0</v>
      </c>
      <c r="I404" s="16">
        <f t="shared" si="35"/>
        <v>0</v>
      </c>
      <c r="K404" s="16">
        <f>VLOOKUP($D404,'Growth rate'!$B$3:$S$93,9,FALSE)*VLOOKUP($F404,BY_IND_Demand_Drivers!$B$5:$J$100,7,FALSE)</f>
        <v>1034.8564511043733</v>
      </c>
      <c r="L404" s="16">
        <f>VLOOKUP($D404,'Growth rate'!$B$3:$S$93,9,FALSE)*VLOOKUP($F404,BY_IND_Demand_Drivers!$B$5:$J$100,8,FALSE)</f>
        <v>0</v>
      </c>
      <c r="M404" s="16">
        <f>VLOOKUP($D404,'Growth rate'!$B$3:$S$93,9,FALSE)*VLOOKUP($F404,BY_IND_Demand_Drivers!$B$5:$J$100,9,FALSE)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 t="shared" si="33"/>
        <v>630.84849259322596</v>
      </c>
      <c r="H405" s="16">
        <f t="shared" si="34"/>
        <v>0</v>
      </c>
      <c r="I405" s="16">
        <f t="shared" si="35"/>
        <v>0</v>
      </c>
      <c r="K405" s="16">
        <f>VLOOKUP($D405,'Growth rate'!$B$3:$S$93,9,FALSE)*VLOOKUP($F405,BY_IND_Demand_Drivers!$B$5:$J$100,7,FALSE)</f>
        <v>1051.4141543220433</v>
      </c>
      <c r="L405" s="16">
        <f>VLOOKUP($D405,'Growth rate'!$B$3:$S$93,9,FALSE)*VLOOKUP($F405,BY_IND_Demand_Drivers!$B$5:$J$100,8,FALSE)</f>
        <v>0</v>
      </c>
      <c r="M405" s="16">
        <f>VLOOKUP($D405,'Growth rate'!$B$3:$S$93,9,FALSE)*VLOOKUP($F405,BY_IND_Demand_Drivers!$B$5:$J$100,9,FALSE)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 t="shared" si="33"/>
        <v>640.94206847471753</v>
      </c>
      <c r="H406" s="16">
        <f t="shared" si="34"/>
        <v>0</v>
      </c>
      <c r="I406" s="16">
        <f t="shared" si="35"/>
        <v>0</v>
      </c>
      <c r="K406" s="16">
        <f>VLOOKUP($D406,'Growth rate'!$B$3:$S$93,9,FALSE)*VLOOKUP($F406,BY_IND_Demand_Drivers!$B$5:$J$100,7,FALSE)</f>
        <v>1068.236780791196</v>
      </c>
      <c r="L406" s="16">
        <f>VLOOKUP($D406,'Growth rate'!$B$3:$S$93,9,FALSE)*VLOOKUP($F406,BY_IND_Demand_Drivers!$B$5:$J$100,8,FALSE)</f>
        <v>0</v>
      </c>
      <c r="M406" s="16">
        <f>VLOOKUP($D406,'Growth rate'!$B$3:$S$93,9,FALSE)*VLOOKUP($F406,BY_IND_Demand_Drivers!$B$5:$J$100,9,FALSE)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 t="shared" si="33"/>
        <v>651.19714157031308</v>
      </c>
      <c r="H407" s="16">
        <f t="shared" si="34"/>
        <v>0</v>
      </c>
      <c r="I407" s="16">
        <f t="shared" si="35"/>
        <v>0</v>
      </c>
      <c r="K407" s="16">
        <f>VLOOKUP($D407,'Growth rate'!$B$3:$S$93,9,FALSE)*VLOOKUP($F407,BY_IND_Demand_Drivers!$B$5:$J$100,7,FALSE)</f>
        <v>1085.3285692838551</v>
      </c>
      <c r="L407" s="16">
        <f>VLOOKUP($D407,'Growth rate'!$B$3:$S$93,9,FALSE)*VLOOKUP($F407,BY_IND_Demand_Drivers!$B$5:$J$100,8,FALSE)</f>
        <v>0</v>
      </c>
      <c r="M407" s="16">
        <f>VLOOKUP($D407,'Growth rate'!$B$3:$S$93,9,FALSE)*VLOOKUP($F407,BY_IND_Demand_Drivers!$B$5:$J$100,9,FALSE)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 t="shared" si="33"/>
        <v>661.61629583543811</v>
      </c>
      <c r="H408" s="16">
        <f t="shared" si="34"/>
        <v>0</v>
      </c>
      <c r="I408" s="16">
        <f t="shared" si="35"/>
        <v>0</v>
      </c>
      <c r="K408" s="16">
        <f>VLOOKUP($D408,'Growth rate'!$B$3:$S$93,9,FALSE)*VLOOKUP($F408,BY_IND_Demand_Drivers!$B$5:$J$100,7,FALSE)</f>
        <v>1102.6938263923969</v>
      </c>
      <c r="L408" s="16">
        <f>VLOOKUP($D408,'Growth rate'!$B$3:$S$93,9,FALSE)*VLOOKUP($F408,BY_IND_Demand_Drivers!$B$5:$J$100,8,FALSE)</f>
        <v>0</v>
      </c>
      <c r="M408" s="16">
        <f>VLOOKUP($D408,'Growth rate'!$B$3:$S$93,9,FALSE)*VLOOKUP($F408,BY_IND_Demand_Drivers!$B$5:$J$100,9,FALSE)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 t="shared" si="33"/>
        <v>672.20215656880521</v>
      </c>
      <c r="H409" s="16">
        <f t="shared" si="34"/>
        <v>0</v>
      </c>
      <c r="I409" s="16">
        <f t="shared" si="35"/>
        <v>0</v>
      </c>
      <c r="K409" s="16">
        <f>VLOOKUP($D409,'Growth rate'!$B$3:$S$93,9,FALSE)*VLOOKUP($F409,BY_IND_Demand_Drivers!$B$5:$J$100,7,FALSE)</f>
        <v>1120.3369276146755</v>
      </c>
      <c r="L409" s="16">
        <f>VLOOKUP($D409,'Growth rate'!$B$3:$S$93,9,FALSE)*VLOOKUP($F409,BY_IND_Demand_Drivers!$B$5:$J$100,8,FALSE)</f>
        <v>0</v>
      </c>
      <c r="M409" s="16">
        <f>VLOOKUP($D409,'Growth rate'!$B$3:$S$93,9,FALSE)*VLOOKUP($F409,BY_IND_Demand_Drivers!$B$5:$J$100,9,FALSE)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 t="shared" si="33"/>
        <v>682.95739107390614</v>
      </c>
      <c r="H410" s="16">
        <f t="shared" si="34"/>
        <v>0</v>
      </c>
      <c r="I410" s="16">
        <f t="shared" si="35"/>
        <v>0</v>
      </c>
      <c r="K410" s="16">
        <f>VLOOKUP($D410,'Growth rate'!$B$3:$S$93,9,FALSE)*VLOOKUP($F410,BY_IND_Demand_Drivers!$B$5:$J$100,7,FALSE)</f>
        <v>1138.2623184565102</v>
      </c>
      <c r="L410" s="16">
        <f>VLOOKUP($D410,'Growth rate'!$B$3:$S$93,9,FALSE)*VLOOKUP($F410,BY_IND_Demand_Drivers!$B$5:$J$100,8,FALSE)</f>
        <v>0</v>
      </c>
      <c r="M410" s="16">
        <f>VLOOKUP($D410,'Growth rate'!$B$3:$S$93,9,FALSE)*VLOOKUP($F410,BY_IND_Demand_Drivers!$B$5:$J$100,9,FALSE)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 t="shared" si="33"/>
        <v>693.88470933108863</v>
      </c>
      <c r="H411" s="16">
        <f t="shared" si="34"/>
        <v>0</v>
      </c>
      <c r="I411" s="16">
        <f t="shared" si="35"/>
        <v>0</v>
      </c>
      <c r="K411" s="16">
        <f>VLOOKUP($D411,'Growth rate'!$B$3:$S$93,9,FALSE)*VLOOKUP($F411,BY_IND_Demand_Drivers!$B$5:$J$100,7,FALSE)</f>
        <v>1156.4745155518144</v>
      </c>
      <c r="L411" s="16">
        <f>VLOOKUP($D411,'Growth rate'!$B$3:$S$93,9,FALSE)*VLOOKUP($F411,BY_IND_Demand_Drivers!$B$5:$J$100,8,FALSE)</f>
        <v>0</v>
      </c>
      <c r="M411" s="16">
        <f>VLOOKUP($D411,'Growth rate'!$B$3:$S$93,9,FALSE)*VLOOKUP($F411,BY_IND_Demand_Drivers!$B$5:$J$100,9,FALSE)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 t="shared" si="33"/>
        <v>704.98686468038613</v>
      </c>
      <c r="H412" s="16">
        <f t="shared" si="34"/>
        <v>0</v>
      </c>
      <c r="I412" s="16">
        <f t="shared" si="35"/>
        <v>0</v>
      </c>
      <c r="K412" s="16">
        <f>VLOOKUP($D412,'Growth rate'!$B$3:$S$93,9,FALSE)*VLOOKUP($F412,BY_IND_Demand_Drivers!$B$5:$J$100,7,FALSE)</f>
        <v>1174.9781078006436</v>
      </c>
      <c r="L412" s="16">
        <f>VLOOKUP($D412,'Growth rate'!$B$3:$S$93,9,FALSE)*VLOOKUP($F412,BY_IND_Demand_Drivers!$B$5:$J$100,8,FALSE)</f>
        <v>0</v>
      </c>
      <c r="M412" s="16">
        <f>VLOOKUP($D412,'Growth rate'!$B$3:$S$93,9,FALSE)*VLOOKUP($F412,BY_IND_Demand_Drivers!$B$5:$J$100,9,FALSE)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 t="shared" si="33"/>
        <v>716.26665451527231</v>
      </c>
      <c r="H413" s="16">
        <f t="shared" si="34"/>
        <v>0</v>
      </c>
      <c r="I413" s="16">
        <f t="shared" si="35"/>
        <v>0</v>
      </c>
      <c r="K413" s="16">
        <f>VLOOKUP($D413,'Growth rate'!$B$3:$S$93,9,FALSE)*VLOOKUP($F413,BY_IND_Demand_Drivers!$B$5:$J$100,7,FALSE)</f>
        <v>1193.7777575254538</v>
      </c>
      <c r="L413" s="16">
        <f>VLOOKUP($D413,'Growth rate'!$B$3:$S$93,9,FALSE)*VLOOKUP($F413,BY_IND_Demand_Drivers!$B$5:$J$100,8,FALSE)</f>
        <v>0</v>
      </c>
      <c r="M413" s="16">
        <f>VLOOKUP($D413,'Growth rate'!$B$3:$S$93,9,FALSE)*VLOOKUP($F413,BY_IND_Demand_Drivers!$B$5:$J$100,9,FALSE)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 t="shared" si="33"/>
        <v>1.5883059564356401</v>
      </c>
      <c r="H414" s="16">
        <f t="shared" si="34"/>
        <v>0</v>
      </c>
      <c r="I414" s="16">
        <f t="shared" si="35"/>
        <v>0</v>
      </c>
      <c r="K414" s="16">
        <f>VLOOKUP($D414,'Growth rate'!$B$3:$S$93,9,FALSE)*VLOOKUP($F414,BY_IND_Demand_Drivers!$B$5:$J$100,7,FALSE)</f>
        <v>1.5883059564356401</v>
      </c>
      <c r="L414" s="16">
        <f>VLOOKUP($D414,'Growth rate'!$B$3:$S$93,9,FALSE)*VLOOKUP($F414,BY_IND_Demand_Drivers!$B$5:$J$100,8,FALSE)</f>
        <v>0</v>
      </c>
      <c r="M414" s="16">
        <f>VLOOKUP($D414,'Growth rate'!$B$3:$S$93,9,FALSE)*VLOOKUP($F414,BY_IND_Demand_Drivers!$B$5:$J$100,9,FALSE)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 t="shared" si="33"/>
        <v>1.717018054948896</v>
      </c>
      <c r="H415" s="16">
        <f t="shared" si="34"/>
        <v>0</v>
      </c>
      <c r="I415" s="16">
        <f t="shared" si="35"/>
        <v>0</v>
      </c>
      <c r="K415" s="16">
        <f>VLOOKUP($D415,'Growth rate'!$B$3:$S$93,9,FALSE)*VLOOKUP($F415,BY_IND_Demand_Drivers!$B$5:$J$100,7,FALSE)</f>
        <v>1.717018054948896</v>
      </c>
      <c r="L415" s="16">
        <f>VLOOKUP($D415,'Growth rate'!$B$3:$S$93,9,FALSE)*VLOOKUP($F415,BY_IND_Demand_Drivers!$B$5:$J$100,8,FALSE)</f>
        <v>0</v>
      </c>
      <c r="M415" s="16">
        <f>VLOOKUP($D415,'Growth rate'!$B$3:$S$93,9,FALSE)*VLOOKUP($F415,BY_IND_Demand_Drivers!$B$5:$J$100,9,FALSE)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 t="shared" si="33"/>
        <v>1.845730153462152</v>
      </c>
      <c r="H416" s="16">
        <f t="shared" si="34"/>
        <v>0</v>
      </c>
      <c r="I416" s="16">
        <f t="shared" si="35"/>
        <v>0</v>
      </c>
      <c r="K416" s="16">
        <f>VLOOKUP($D416,'Growth rate'!$B$3:$S$93,9,FALSE)*VLOOKUP($F416,BY_IND_Demand_Drivers!$B$5:$J$100,7,FALSE)</f>
        <v>1.845730153462152</v>
      </c>
      <c r="L416" s="16">
        <f>VLOOKUP($D416,'Growth rate'!$B$3:$S$93,9,FALSE)*VLOOKUP($F416,BY_IND_Demand_Drivers!$B$5:$J$100,8,FALSE)</f>
        <v>0</v>
      </c>
      <c r="M416" s="16">
        <f>VLOOKUP($D416,'Growth rate'!$B$3:$S$93,9,FALSE)*VLOOKUP($F416,BY_IND_Demand_Drivers!$B$5:$J$100,9,FALSE)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 t="shared" si="33"/>
        <v>1.9744422519754079</v>
      </c>
      <c r="H417" s="16">
        <f t="shared" si="34"/>
        <v>0</v>
      </c>
      <c r="I417" s="16">
        <f t="shared" si="35"/>
        <v>0</v>
      </c>
      <c r="K417" s="16">
        <f>VLOOKUP($D417,'Growth rate'!$B$3:$S$93,9,FALSE)*VLOOKUP($F417,BY_IND_Demand_Drivers!$B$5:$J$100,7,FALSE)</f>
        <v>1.9744422519754079</v>
      </c>
      <c r="L417" s="16">
        <f>VLOOKUP($D417,'Growth rate'!$B$3:$S$93,9,FALSE)*VLOOKUP($F417,BY_IND_Demand_Drivers!$B$5:$J$100,8,FALSE)</f>
        <v>0</v>
      </c>
      <c r="M417" s="16">
        <f>VLOOKUP($D417,'Growth rate'!$B$3:$S$93,9,FALSE)*VLOOKUP($F417,BY_IND_Demand_Drivers!$B$5:$J$100,9,FALSE)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 t="shared" si="33"/>
        <v>2.1031543504886638</v>
      </c>
      <c r="H418" s="16">
        <f t="shared" si="34"/>
        <v>0</v>
      </c>
      <c r="I418" s="16">
        <f t="shared" si="35"/>
        <v>0</v>
      </c>
      <c r="K418" s="16">
        <f>VLOOKUP($D418,'Growth rate'!$B$3:$S$93,9,FALSE)*VLOOKUP($F418,BY_IND_Demand_Drivers!$B$5:$J$100,7,FALSE)</f>
        <v>2.1031543504886638</v>
      </c>
      <c r="L418" s="16">
        <f>VLOOKUP($D418,'Growth rate'!$B$3:$S$93,9,FALSE)*VLOOKUP($F418,BY_IND_Demand_Drivers!$B$5:$J$100,8,FALSE)</f>
        <v>0</v>
      </c>
      <c r="M418" s="16">
        <f>VLOOKUP($D418,'Growth rate'!$B$3:$S$93,9,FALSE)*VLOOKUP($F418,BY_IND_Demand_Drivers!$B$5:$J$100,9,FALSE)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 t="shared" si="33"/>
        <v>2.2318664490019198</v>
      </c>
      <c r="H419" s="16">
        <f t="shared" si="34"/>
        <v>0</v>
      </c>
      <c r="I419" s="16">
        <f t="shared" si="35"/>
        <v>0</v>
      </c>
      <c r="K419" s="16">
        <f>VLOOKUP($D419,'Growth rate'!$B$3:$S$93,9,FALSE)*VLOOKUP($F419,BY_IND_Demand_Drivers!$B$5:$J$100,7,FALSE)</f>
        <v>2.2318664490019198</v>
      </c>
      <c r="L419" s="16">
        <f>VLOOKUP($D419,'Growth rate'!$B$3:$S$93,9,FALSE)*VLOOKUP($F419,BY_IND_Demand_Drivers!$B$5:$J$100,8,FALSE)</f>
        <v>0</v>
      </c>
      <c r="M419" s="16">
        <f>VLOOKUP($D419,'Growth rate'!$B$3:$S$93,9,FALSE)*VLOOKUP($F419,BY_IND_Demand_Drivers!$B$5:$J$100,9,FALSE)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 t="shared" si="33"/>
        <v>2.1245206927636584</v>
      </c>
      <c r="H420" s="16">
        <f t="shared" si="34"/>
        <v>0</v>
      </c>
      <c r="I420" s="16">
        <f t="shared" si="35"/>
        <v>0</v>
      </c>
      <c r="K420" s="16">
        <f>VLOOKUP($D420,'Growth rate'!$B$3:$S$93,9,FALSE)*VLOOKUP($F420,BY_IND_Demand_Drivers!$B$5:$J$100,7,FALSE)</f>
        <v>2.3605785475151757</v>
      </c>
      <c r="L420" s="16">
        <f>VLOOKUP($D420,'Growth rate'!$B$3:$S$93,9,FALSE)*VLOOKUP($F420,BY_IND_Demand_Drivers!$B$5:$J$100,8,FALSE)</f>
        <v>0</v>
      </c>
      <c r="M420" s="16">
        <f>VLOOKUP($D420,'Growth rate'!$B$3:$S$93,9,FALSE)*VLOOKUP($F420,BY_IND_Demand_Drivers!$B$5:$J$100,9,FALSE)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 t="shared" si="33"/>
        <v>2.2154686749653036</v>
      </c>
      <c r="H421" s="16">
        <f t="shared" si="34"/>
        <v>0</v>
      </c>
      <c r="I421" s="16">
        <f t="shared" si="35"/>
        <v>0</v>
      </c>
      <c r="K421" s="16">
        <f>VLOOKUP($D421,'Growth rate'!$B$3:$S$93,9,FALSE)*VLOOKUP($F421,BY_IND_Demand_Drivers!$B$5:$J$100,7,FALSE)</f>
        <v>2.4892906460284312</v>
      </c>
      <c r="L421" s="16">
        <f>VLOOKUP($D421,'Growth rate'!$B$3:$S$93,9,FALSE)*VLOOKUP($F421,BY_IND_Demand_Drivers!$B$5:$J$100,8,FALSE)</f>
        <v>0</v>
      </c>
      <c r="M421" s="16">
        <f>VLOOKUP($D421,'Growth rate'!$B$3:$S$93,9,FALSE)*VLOOKUP($F421,BY_IND_Demand_Drivers!$B$5:$J$100,9,FALSE)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 t="shared" si="33"/>
        <v>2.3038424151966845</v>
      </c>
      <c r="H422" s="16">
        <f t="shared" si="34"/>
        <v>0</v>
      </c>
      <c r="I422" s="16">
        <f t="shared" si="35"/>
        <v>0</v>
      </c>
      <c r="K422" s="16">
        <f>VLOOKUP($D422,'Growth rate'!$B$3:$S$93,9,FALSE)*VLOOKUP($F422,BY_IND_Demand_Drivers!$B$5:$J$100,7,FALSE)</f>
        <v>2.6180027445416871</v>
      </c>
      <c r="L422" s="16">
        <f>VLOOKUP($D422,'Growth rate'!$B$3:$S$93,9,FALSE)*VLOOKUP($F422,BY_IND_Demand_Drivers!$B$5:$J$100,8,FALSE)</f>
        <v>0</v>
      </c>
      <c r="M422" s="16">
        <f>VLOOKUP($D422,'Growth rate'!$B$3:$S$93,9,FALSE)*VLOOKUP($F422,BY_IND_Demand_Drivers!$B$5:$J$100,9,FALSE)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 t="shared" si="33"/>
        <v>2.3896419134578006</v>
      </c>
      <c r="H423" s="16">
        <f t="shared" si="34"/>
        <v>0</v>
      </c>
      <c r="I423" s="16">
        <f t="shared" si="35"/>
        <v>0</v>
      </c>
      <c r="K423" s="16">
        <f>VLOOKUP($D423,'Growth rate'!$B$3:$S$93,9,FALSE)*VLOOKUP($F423,BY_IND_Demand_Drivers!$B$5:$J$100,7,FALSE)</f>
        <v>2.7467148430549431</v>
      </c>
      <c r="L423" s="16">
        <f>VLOOKUP($D423,'Growth rate'!$B$3:$S$93,9,FALSE)*VLOOKUP($F423,BY_IND_Demand_Drivers!$B$5:$J$100,8,FALSE)</f>
        <v>0</v>
      </c>
      <c r="M423" s="16">
        <f>VLOOKUP($D423,'Growth rate'!$B$3:$S$93,9,FALSE)*VLOOKUP($F423,BY_IND_Demand_Drivers!$B$5:$J$100,9,FALSE)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 t="shared" si="33"/>
        <v>2.4728671697486511</v>
      </c>
      <c r="H424" s="16">
        <f t="shared" si="34"/>
        <v>0</v>
      </c>
      <c r="I424" s="16">
        <f t="shared" si="35"/>
        <v>0</v>
      </c>
      <c r="K424" s="16">
        <f>VLOOKUP($D424,'Growth rate'!$B$3:$S$93,9,FALSE)*VLOOKUP($F424,BY_IND_Demand_Drivers!$B$5:$J$100,7,FALSE)</f>
        <v>2.875426941568199</v>
      </c>
      <c r="L424" s="16">
        <f>VLOOKUP($D424,'Growth rate'!$B$3:$S$93,9,FALSE)*VLOOKUP($F424,BY_IND_Demand_Drivers!$B$5:$J$100,8,FALSE)</f>
        <v>0</v>
      </c>
      <c r="M424" s="16">
        <f>VLOOKUP($D424,'Growth rate'!$B$3:$S$93,9,FALSE)*VLOOKUP($F424,BY_IND_Demand_Drivers!$B$5:$J$100,9,FALSE)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 t="shared" si="33"/>
        <v>2.5535181840692367</v>
      </c>
      <c r="H425" s="16">
        <f t="shared" si="34"/>
        <v>0</v>
      </c>
      <c r="I425" s="16">
        <f t="shared" si="35"/>
        <v>0</v>
      </c>
      <c r="K425" s="16">
        <f>VLOOKUP($D425,'Growth rate'!$B$3:$S$93,9,FALSE)*VLOOKUP($F425,BY_IND_Demand_Drivers!$B$5:$J$100,7,FALSE)</f>
        <v>3.0041390400814549</v>
      </c>
      <c r="L425" s="16">
        <f>VLOOKUP($D425,'Growth rate'!$B$3:$S$93,9,FALSE)*VLOOKUP($F425,BY_IND_Demand_Drivers!$B$5:$J$100,8,FALSE)</f>
        <v>0</v>
      </c>
      <c r="M425" s="16">
        <f>VLOOKUP($D425,'Growth rate'!$B$3:$S$93,9,FALSE)*VLOOKUP($F425,BY_IND_Demand_Drivers!$B$5:$J$100,9,FALSE)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 t="shared" si="33"/>
        <v>2.6237628285730703</v>
      </c>
      <c r="H426" s="16">
        <f t="shared" si="34"/>
        <v>0</v>
      </c>
      <c r="I426" s="16">
        <f t="shared" si="35"/>
        <v>0</v>
      </c>
      <c r="K426" s="16">
        <f>VLOOKUP($D426,'Growth rate'!$B$3:$S$93,9,FALSE)*VLOOKUP($F426,BY_IND_Demand_Drivers!$B$5:$J$100,7,FALSE)</f>
        <v>3.1328511385947109</v>
      </c>
      <c r="L426" s="16">
        <f>VLOOKUP($D426,'Growth rate'!$B$3:$S$93,9,FALSE)*VLOOKUP($F426,BY_IND_Demand_Drivers!$B$5:$J$100,8,FALSE)</f>
        <v>0</v>
      </c>
      <c r="M426" s="16">
        <f>VLOOKUP($D426,'Growth rate'!$B$3:$S$93,9,FALSE)*VLOOKUP($F426,BY_IND_Demand_Drivers!$B$5:$J$100,9,FALSE)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 t="shared" si="33"/>
        <v>2.6907896706140724</v>
      </c>
      <c r="H427" s="16">
        <f t="shared" si="34"/>
        <v>0</v>
      </c>
      <c r="I427" s="16">
        <f t="shared" si="35"/>
        <v>0</v>
      </c>
      <c r="K427" s="16">
        <f>VLOOKUP($D427,'Growth rate'!$B$3:$S$93,9,FALSE)*VLOOKUP($F427,BY_IND_Demand_Drivers!$B$5:$J$100,7,FALSE)</f>
        <v>3.2615632371079668</v>
      </c>
      <c r="L427" s="16">
        <f>VLOOKUP($D427,'Growth rate'!$B$3:$S$93,9,FALSE)*VLOOKUP($F427,BY_IND_Demand_Drivers!$B$5:$J$100,8,FALSE)</f>
        <v>0</v>
      </c>
      <c r="M427" s="16">
        <f>VLOOKUP($D427,'Growth rate'!$B$3:$S$93,9,FALSE)*VLOOKUP($F427,BY_IND_Demand_Drivers!$B$5:$J$100,9,FALSE)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 t="shared" si="33"/>
        <v>2.7545987101922433</v>
      </c>
      <c r="H428" s="16">
        <f t="shared" si="34"/>
        <v>0</v>
      </c>
      <c r="I428" s="16">
        <f t="shared" si="35"/>
        <v>0</v>
      </c>
      <c r="K428" s="16">
        <f>VLOOKUP($D428,'Growth rate'!$B$3:$S$93,9,FALSE)*VLOOKUP($F428,BY_IND_Demand_Drivers!$B$5:$J$100,7,FALSE)</f>
        <v>3.3902753356212227</v>
      </c>
      <c r="L428" s="16">
        <f>VLOOKUP($D428,'Growth rate'!$B$3:$S$93,9,FALSE)*VLOOKUP($F428,BY_IND_Demand_Drivers!$B$5:$J$100,8,FALSE)</f>
        <v>0</v>
      </c>
      <c r="M428" s="16">
        <f>VLOOKUP($D428,'Growth rate'!$B$3:$S$93,9,FALSE)*VLOOKUP($F428,BY_IND_Demand_Drivers!$B$5:$J$100,9,FALSE)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 t="shared" si="33"/>
        <v>2.8151899473075828</v>
      </c>
      <c r="H429" s="16">
        <f t="shared" si="34"/>
        <v>0</v>
      </c>
      <c r="I429" s="16">
        <f t="shared" si="35"/>
        <v>0</v>
      </c>
      <c r="K429" s="16">
        <f>VLOOKUP($D429,'Growth rate'!$B$3:$S$93,9,FALSE)*VLOOKUP($F429,BY_IND_Demand_Drivers!$B$5:$J$100,7,FALSE)</f>
        <v>3.5189874341344787</v>
      </c>
      <c r="L429" s="16">
        <f>VLOOKUP($D429,'Growth rate'!$B$3:$S$93,9,FALSE)*VLOOKUP($F429,BY_IND_Demand_Drivers!$B$5:$J$100,8,FALSE)</f>
        <v>0</v>
      </c>
      <c r="M429" s="16">
        <f>VLOOKUP($D429,'Growth rate'!$B$3:$S$93,9,FALSE)*VLOOKUP($F429,BY_IND_Demand_Drivers!$B$5:$J$100,9,FALSE)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 t="shared" si="33"/>
        <v>2.8725633819600911</v>
      </c>
      <c r="H430" s="16">
        <f t="shared" si="34"/>
        <v>0</v>
      </c>
      <c r="I430" s="16">
        <f t="shared" si="35"/>
        <v>0</v>
      </c>
      <c r="K430" s="16">
        <f>VLOOKUP($D430,'Growth rate'!$B$3:$S$93,9,FALSE)*VLOOKUP($F430,BY_IND_Demand_Drivers!$B$5:$J$100,7,FALSE)</f>
        <v>3.6476995326477346</v>
      </c>
      <c r="L430" s="16">
        <f>VLOOKUP($D430,'Growth rate'!$B$3:$S$93,9,FALSE)*VLOOKUP($F430,BY_IND_Demand_Drivers!$B$5:$J$100,8,FALSE)</f>
        <v>0</v>
      </c>
      <c r="M430" s="16">
        <f>VLOOKUP($D430,'Growth rate'!$B$3:$S$93,9,FALSE)*VLOOKUP($F430,BY_IND_Demand_Drivers!$B$5:$J$100,9,FALSE)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 t="shared" si="33"/>
        <v>2.9267190141497674</v>
      </c>
      <c r="H431" s="16">
        <f t="shared" si="34"/>
        <v>0</v>
      </c>
      <c r="I431" s="16">
        <f t="shared" si="35"/>
        <v>0</v>
      </c>
      <c r="K431" s="16">
        <f>VLOOKUP($D431,'Growth rate'!$B$3:$S$93,9,FALSE)*VLOOKUP($F431,BY_IND_Demand_Drivers!$B$5:$J$100,7,FALSE)</f>
        <v>3.7764116311609905</v>
      </c>
      <c r="L431" s="16">
        <f>VLOOKUP($D431,'Growth rate'!$B$3:$S$93,9,FALSE)*VLOOKUP($F431,BY_IND_Demand_Drivers!$B$5:$J$100,8,FALSE)</f>
        <v>0</v>
      </c>
      <c r="M431" s="16">
        <f>VLOOKUP($D431,'Growth rate'!$B$3:$S$93,9,FALSE)*VLOOKUP($F431,BY_IND_Demand_Drivers!$B$5:$J$100,9,FALSE)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 t="shared" si="33"/>
        <v>2.9776568438766127</v>
      </c>
      <c r="H432" s="16">
        <f t="shared" si="34"/>
        <v>0</v>
      </c>
      <c r="I432" s="16">
        <f t="shared" si="35"/>
        <v>0</v>
      </c>
      <c r="K432" s="16">
        <f>VLOOKUP($D432,'Growth rate'!$B$3:$S$93,9,FALSE)*VLOOKUP($F432,BY_IND_Demand_Drivers!$B$5:$J$100,7,FALSE)</f>
        <v>3.9051237296742465</v>
      </c>
      <c r="L432" s="16">
        <f>VLOOKUP($D432,'Growth rate'!$B$3:$S$93,9,FALSE)*VLOOKUP($F432,BY_IND_Demand_Drivers!$B$5:$J$100,8,FALSE)</f>
        <v>0</v>
      </c>
      <c r="M432" s="16">
        <f>VLOOKUP($D432,'Growth rate'!$B$3:$S$93,9,FALSE)*VLOOKUP($F432,BY_IND_Demand_Drivers!$B$5:$J$100,9,FALSE)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 t="shared" si="33"/>
        <v>3.0253768711406268</v>
      </c>
      <c r="H433" s="16">
        <f t="shared" si="34"/>
        <v>0</v>
      </c>
      <c r="I433" s="16">
        <f t="shared" si="35"/>
        <v>0</v>
      </c>
      <c r="K433" s="16">
        <f>VLOOKUP($D433,'Growth rate'!$B$3:$S$93,9,FALSE)*VLOOKUP($F433,BY_IND_Demand_Drivers!$B$5:$J$100,7,FALSE)</f>
        <v>4.0338358281875024</v>
      </c>
      <c r="L433" s="16">
        <f>VLOOKUP($D433,'Growth rate'!$B$3:$S$93,9,FALSE)*VLOOKUP($F433,BY_IND_Demand_Drivers!$B$5:$J$100,8,FALSE)</f>
        <v>0</v>
      </c>
      <c r="M433" s="16">
        <f>VLOOKUP($D433,'Growth rate'!$B$3:$S$93,9,FALSE)*VLOOKUP($F433,BY_IND_Demand_Drivers!$B$5:$J$100,9,FALSE)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 t="shared" si="33"/>
        <v>3.0698790959418085</v>
      </c>
      <c r="H434" s="16">
        <f t="shared" si="34"/>
        <v>0</v>
      </c>
      <c r="I434" s="16">
        <f t="shared" si="35"/>
        <v>0</v>
      </c>
      <c r="K434" s="16">
        <f>VLOOKUP($D434,'Growth rate'!$B$3:$S$93,9,FALSE)*VLOOKUP($F434,BY_IND_Demand_Drivers!$B$5:$J$100,7,FALSE)</f>
        <v>4.1625479267007579</v>
      </c>
      <c r="L434" s="16">
        <f>VLOOKUP($D434,'Growth rate'!$B$3:$S$93,9,FALSE)*VLOOKUP($F434,BY_IND_Demand_Drivers!$B$5:$J$100,8,FALSE)</f>
        <v>0</v>
      </c>
      <c r="M434" s="16">
        <f>VLOOKUP($D434,'Growth rate'!$B$3:$S$93,9,FALSE)*VLOOKUP($F434,BY_IND_Demand_Drivers!$B$5:$J$100,9,FALSE)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 t="shared" si="33"/>
        <v>3.1111635182801605</v>
      </c>
      <c r="H435" s="16">
        <f t="shared" si="34"/>
        <v>0</v>
      </c>
      <c r="I435" s="16">
        <f t="shared" si="35"/>
        <v>0</v>
      </c>
      <c r="K435" s="16">
        <f>VLOOKUP($D435,'Growth rate'!$B$3:$S$93,9,FALSE)*VLOOKUP($F435,BY_IND_Demand_Drivers!$B$5:$J$100,7,FALSE)</f>
        <v>4.2912600252140143</v>
      </c>
      <c r="L435" s="16">
        <f>VLOOKUP($D435,'Growth rate'!$B$3:$S$93,9,FALSE)*VLOOKUP($F435,BY_IND_Demand_Drivers!$B$5:$J$100,8,FALSE)</f>
        <v>0</v>
      </c>
      <c r="M435" s="16">
        <f>VLOOKUP($D435,'Growth rate'!$B$3:$S$93,9,FALSE)*VLOOKUP($F435,BY_IND_Demand_Drivers!$B$5:$J$100,9,FALSE)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 t="shared" si="33"/>
        <v>3.1492301381556795</v>
      </c>
      <c r="H436" s="16">
        <f t="shared" si="34"/>
        <v>0</v>
      </c>
      <c r="I436" s="16">
        <f t="shared" si="35"/>
        <v>0</v>
      </c>
      <c r="K436" s="16">
        <f>VLOOKUP($D436,'Growth rate'!$B$3:$S$93,9,FALSE)*VLOOKUP($F436,BY_IND_Demand_Drivers!$B$5:$J$100,7,FALSE)</f>
        <v>4.4199721237272698</v>
      </c>
      <c r="L436" s="16">
        <f>VLOOKUP($D436,'Growth rate'!$B$3:$S$93,9,FALSE)*VLOOKUP($F436,BY_IND_Demand_Drivers!$B$5:$J$100,8,FALSE)</f>
        <v>0</v>
      </c>
      <c r="M436" s="16">
        <f>VLOOKUP($D436,'Growth rate'!$B$3:$S$93,9,FALSE)*VLOOKUP($F436,BY_IND_Demand_Drivers!$B$5:$J$100,9,FALSE)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 t="shared" si="33"/>
        <v>3.184078955568368</v>
      </c>
      <c r="H437" s="16">
        <f t="shared" si="34"/>
        <v>0</v>
      </c>
      <c r="I437" s="16">
        <f t="shared" si="35"/>
        <v>0</v>
      </c>
      <c r="K437" s="16">
        <f>VLOOKUP($D437,'Growth rate'!$B$3:$S$93,9,FALSE)*VLOOKUP($F437,BY_IND_Demand_Drivers!$B$5:$J$100,7,FALSE)</f>
        <v>4.5486842222405262</v>
      </c>
      <c r="L437" s="16">
        <f>VLOOKUP($D437,'Growth rate'!$B$3:$S$93,9,FALSE)*VLOOKUP($F437,BY_IND_Demand_Drivers!$B$5:$J$100,8,FALSE)</f>
        <v>0</v>
      </c>
      <c r="M437" s="16">
        <f>VLOOKUP($D437,'Growth rate'!$B$3:$S$93,9,FALSE)*VLOOKUP($F437,BY_IND_Demand_Drivers!$B$5:$J$100,9,FALSE)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 t="shared" si="33"/>
        <v>3.2157099705182248</v>
      </c>
      <c r="H438" s="16">
        <f t="shared" si="34"/>
        <v>0</v>
      </c>
      <c r="I438" s="16">
        <f t="shared" si="35"/>
        <v>0</v>
      </c>
      <c r="K438" s="16">
        <f>VLOOKUP($D438,'Growth rate'!$B$3:$S$93,9,FALSE)*VLOOKUP($F438,BY_IND_Demand_Drivers!$B$5:$J$100,7,FALSE)</f>
        <v>4.6773963207537816</v>
      </c>
      <c r="L438" s="16">
        <f>VLOOKUP($D438,'Growth rate'!$B$3:$S$93,9,FALSE)*VLOOKUP($F438,BY_IND_Demand_Drivers!$B$5:$J$100,8,FALSE)</f>
        <v>0</v>
      </c>
      <c r="M438" s="16">
        <f>VLOOKUP($D438,'Growth rate'!$B$3:$S$93,9,FALSE)*VLOOKUP($F438,BY_IND_Demand_Drivers!$B$5:$J$100,9,FALSE)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 t="shared" si="33"/>
        <v>3.2441231830052502</v>
      </c>
      <c r="H439" s="16">
        <f t="shared" si="34"/>
        <v>0</v>
      </c>
      <c r="I439" s="16">
        <f t="shared" si="35"/>
        <v>0</v>
      </c>
      <c r="K439" s="16">
        <f>VLOOKUP($D439,'Growth rate'!$B$3:$S$93,9,FALSE)*VLOOKUP($F439,BY_IND_Demand_Drivers!$B$5:$J$100,7,FALSE)</f>
        <v>4.806108419267038</v>
      </c>
      <c r="L439" s="16">
        <f>VLOOKUP($D439,'Growth rate'!$B$3:$S$93,9,FALSE)*VLOOKUP($F439,BY_IND_Demand_Drivers!$B$5:$J$100,8,FALSE)</f>
        <v>0</v>
      </c>
      <c r="M439" s="16">
        <f>VLOOKUP($D439,'Growth rate'!$B$3:$S$93,9,FALSE)*VLOOKUP($F439,BY_IND_Demand_Drivers!$B$5:$J$100,9,FALSE)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 t="shared" si="33"/>
        <v>3.2693185930294444</v>
      </c>
      <c r="H440" s="16">
        <f t="shared" si="34"/>
        <v>0</v>
      </c>
      <c r="I440" s="16">
        <f t="shared" si="35"/>
        <v>0</v>
      </c>
      <c r="K440" s="16">
        <f>VLOOKUP($D440,'Growth rate'!$B$3:$S$93,9,FALSE)*VLOOKUP($F440,BY_IND_Demand_Drivers!$B$5:$J$100,7,FALSE)</f>
        <v>4.9348205177802935</v>
      </c>
      <c r="L440" s="16">
        <f>VLOOKUP($D440,'Growth rate'!$B$3:$S$93,9,FALSE)*VLOOKUP($F440,BY_IND_Demand_Drivers!$B$5:$J$100,8,FALSE)</f>
        <v>0</v>
      </c>
      <c r="M440" s="16">
        <f>VLOOKUP($D440,'Growth rate'!$B$3:$S$93,9,FALSE)*VLOOKUP($F440,BY_IND_Demand_Drivers!$B$5:$J$100,9,FALSE)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 t="shared" si="33"/>
        <v>3.2912962005908062</v>
      </c>
      <c r="H441" s="16">
        <f t="shared" si="34"/>
        <v>0</v>
      </c>
      <c r="I441" s="16">
        <f t="shared" si="35"/>
        <v>0</v>
      </c>
      <c r="K441" s="16">
        <f>VLOOKUP($D441,'Growth rate'!$B$3:$S$93,9,FALSE)*VLOOKUP($F441,BY_IND_Demand_Drivers!$B$5:$J$100,7,FALSE)</f>
        <v>5.063532616293549</v>
      </c>
      <c r="L441" s="16">
        <f>VLOOKUP($D441,'Growth rate'!$B$3:$S$93,9,FALSE)*VLOOKUP($F441,BY_IND_Demand_Drivers!$B$5:$J$100,8,FALSE)</f>
        <v>0</v>
      </c>
      <c r="M441" s="16">
        <f>VLOOKUP($D441,'Growth rate'!$B$3:$S$93,9,FALSE)*VLOOKUP($F441,BY_IND_Demand_Drivers!$B$5:$J$100,9,FALSE)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 t="shared" si="33"/>
        <v>3.3100560056893382</v>
      </c>
      <c r="H442" s="16">
        <f t="shared" si="34"/>
        <v>0</v>
      </c>
      <c r="I442" s="16">
        <f t="shared" si="35"/>
        <v>0</v>
      </c>
      <c r="K442" s="16">
        <f>VLOOKUP($D442,'Growth rate'!$B$3:$S$93,9,FALSE)*VLOOKUP($F442,BY_IND_Demand_Drivers!$B$5:$J$100,7,FALSE)</f>
        <v>5.1922447148068054</v>
      </c>
      <c r="L442" s="16">
        <f>VLOOKUP($D442,'Growth rate'!$B$3:$S$93,9,FALSE)*VLOOKUP($F442,BY_IND_Demand_Drivers!$B$5:$J$100,8,FALSE)</f>
        <v>0</v>
      </c>
      <c r="M442" s="16">
        <f>VLOOKUP($D442,'Growth rate'!$B$3:$S$93,9,FALSE)*VLOOKUP($F442,BY_IND_Demand_Drivers!$B$5:$J$100,9,FALSE)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 t="shared" si="33"/>
        <v>3.3255980083250378</v>
      </c>
      <c r="H443" s="16">
        <f t="shared" si="34"/>
        <v>0</v>
      </c>
      <c r="I443" s="16">
        <f t="shared" si="35"/>
        <v>0</v>
      </c>
      <c r="K443" s="16">
        <f>VLOOKUP($D443,'Growth rate'!$B$3:$S$93,9,FALSE)*VLOOKUP($F443,BY_IND_Demand_Drivers!$B$5:$J$100,7,FALSE)</f>
        <v>5.3209568133200609</v>
      </c>
      <c r="L443" s="16">
        <f>VLOOKUP($D443,'Growth rate'!$B$3:$S$93,9,FALSE)*VLOOKUP($F443,BY_IND_Demand_Drivers!$B$5:$J$100,8,FALSE)</f>
        <v>0</v>
      </c>
      <c r="M443" s="16">
        <f>VLOOKUP($D443,'Growth rate'!$B$3:$S$93,9,FALSE)*VLOOKUP($F443,BY_IND_Demand_Drivers!$B$5:$J$100,9,FALSE)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 t="shared" si="33"/>
        <v>3.3379222084979063</v>
      </c>
      <c r="H444" s="16">
        <f t="shared" si="34"/>
        <v>0</v>
      </c>
      <c r="I444" s="16">
        <f t="shared" si="35"/>
        <v>0</v>
      </c>
      <c r="K444" s="16">
        <f>VLOOKUP($D444,'Growth rate'!$B$3:$S$93,9,FALSE)*VLOOKUP($F444,BY_IND_Demand_Drivers!$B$5:$J$100,7,FALSE)</f>
        <v>5.4496689118333173</v>
      </c>
      <c r="L444" s="16">
        <f>VLOOKUP($D444,'Growth rate'!$B$3:$S$93,9,FALSE)*VLOOKUP($F444,BY_IND_Demand_Drivers!$B$5:$J$100,8,FALSE)</f>
        <v>0</v>
      </c>
      <c r="M444" s="16">
        <f>VLOOKUP($D444,'Growth rate'!$B$3:$S$93,9,FALSE)*VLOOKUP($F444,BY_IND_Demand_Drivers!$B$5:$J$100,9,FALSE)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 t="shared" si="33"/>
        <v>3.3470286062079437</v>
      </c>
      <c r="H445" s="16">
        <f t="shared" si="34"/>
        <v>0</v>
      </c>
      <c r="I445" s="16">
        <f t="shared" si="35"/>
        <v>0</v>
      </c>
      <c r="K445" s="16">
        <f>VLOOKUP($D445,'Growth rate'!$B$3:$S$93,9,FALSE)*VLOOKUP($F445,BY_IND_Demand_Drivers!$B$5:$J$100,7,FALSE)</f>
        <v>5.5783810103465727</v>
      </c>
      <c r="L445" s="16">
        <f>VLOOKUP($D445,'Growth rate'!$B$3:$S$93,9,FALSE)*VLOOKUP($F445,BY_IND_Demand_Drivers!$B$5:$J$100,8,FALSE)</f>
        <v>0</v>
      </c>
      <c r="M445" s="16">
        <f>VLOOKUP($D445,'Growth rate'!$B$3:$S$93,9,FALSE)*VLOOKUP($F445,BY_IND_Demand_Drivers!$B$5:$J$100,9,FALSE)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 t="shared" si="33"/>
        <v>3.4005810639072713</v>
      </c>
      <c r="H446" s="16">
        <f t="shared" si="34"/>
        <v>0</v>
      </c>
      <c r="I446" s="16">
        <f t="shared" si="35"/>
        <v>0</v>
      </c>
      <c r="K446" s="16">
        <f>VLOOKUP($D446,'Growth rate'!$B$3:$S$93,9,FALSE)*VLOOKUP($F446,BY_IND_Demand_Drivers!$B$5:$J$100,7,FALSE)</f>
        <v>5.6676351065121189</v>
      </c>
      <c r="L446" s="16">
        <f>VLOOKUP($D446,'Growth rate'!$B$3:$S$93,9,FALSE)*VLOOKUP($F446,BY_IND_Demand_Drivers!$B$5:$J$100,8,FALSE)</f>
        <v>0</v>
      </c>
      <c r="M446" s="16">
        <f>VLOOKUP($D446,'Growth rate'!$B$3:$S$93,9,FALSE)*VLOOKUP($F446,BY_IND_Demand_Drivers!$B$5:$J$100,9,FALSE)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 t="shared" si="33"/>
        <v>3.4549903609297874</v>
      </c>
      <c r="H447" s="16">
        <f t="shared" si="34"/>
        <v>0</v>
      </c>
      <c r="I447" s="16">
        <f t="shared" si="35"/>
        <v>0</v>
      </c>
      <c r="K447" s="16">
        <f>VLOOKUP($D447,'Growth rate'!$B$3:$S$93,9,FALSE)*VLOOKUP($F447,BY_IND_Demand_Drivers!$B$5:$J$100,7,FALSE)</f>
        <v>5.7583172682163122</v>
      </c>
      <c r="L447" s="16">
        <f>VLOOKUP($D447,'Growth rate'!$B$3:$S$93,9,FALSE)*VLOOKUP($F447,BY_IND_Demand_Drivers!$B$5:$J$100,8,FALSE)</f>
        <v>0</v>
      </c>
      <c r="M447" s="16">
        <f>VLOOKUP($D447,'Growth rate'!$B$3:$S$93,9,FALSE)*VLOOKUP($F447,BY_IND_Demand_Drivers!$B$5:$J$100,9,FALSE)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 t="shared" si="33"/>
        <v>3.5102702067046638</v>
      </c>
      <c r="H448" s="16">
        <f t="shared" si="34"/>
        <v>0</v>
      </c>
      <c r="I448" s="16">
        <f t="shared" si="35"/>
        <v>0</v>
      </c>
      <c r="K448" s="16">
        <f>VLOOKUP($D448,'Growth rate'!$B$3:$S$93,9,FALSE)*VLOOKUP($F448,BY_IND_Demand_Drivers!$B$5:$J$100,7,FALSE)</f>
        <v>5.8504503445077729</v>
      </c>
      <c r="L448" s="16">
        <f>VLOOKUP($D448,'Growth rate'!$B$3:$S$93,9,FALSE)*VLOOKUP($F448,BY_IND_Demand_Drivers!$B$5:$J$100,8,FALSE)</f>
        <v>0</v>
      </c>
      <c r="M448" s="16">
        <f>VLOOKUP($D448,'Growth rate'!$B$3:$S$93,9,FALSE)*VLOOKUP($F448,BY_IND_Demand_Drivers!$B$5:$J$100,9,FALSE)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 t="shared" si="33"/>
        <v>3.5664345300119393</v>
      </c>
      <c r="H449" s="16">
        <f t="shared" si="34"/>
        <v>0</v>
      </c>
      <c r="I449" s="16">
        <f t="shared" si="35"/>
        <v>0</v>
      </c>
      <c r="K449" s="16">
        <f>VLOOKUP($D449,'Growth rate'!$B$3:$S$93,9,FALSE)*VLOOKUP($F449,BY_IND_Demand_Drivers!$B$5:$J$100,7,FALSE)</f>
        <v>5.9440575500198989</v>
      </c>
      <c r="L449" s="16">
        <f>VLOOKUP($D449,'Growth rate'!$B$3:$S$93,9,FALSE)*VLOOKUP($F449,BY_IND_Demand_Drivers!$B$5:$J$100,8,FALSE)</f>
        <v>0</v>
      </c>
      <c r="M449" s="16">
        <f>VLOOKUP($D449,'Growth rate'!$B$3:$S$93,9,FALSE)*VLOOKUP($F449,BY_IND_Demand_Drivers!$B$5:$J$100,9,FALSE)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 t="shared" si="33"/>
        <v>3.6234974824921289</v>
      </c>
      <c r="H450" s="16">
        <f t="shared" si="34"/>
        <v>0</v>
      </c>
      <c r="I450" s="16">
        <f t="shared" si="35"/>
        <v>0</v>
      </c>
      <c r="K450" s="16">
        <f>VLOOKUP($D450,'Growth rate'!$B$3:$S$93,9,FALSE)*VLOOKUP($F450,BY_IND_Demand_Drivers!$B$5:$J$100,7,FALSE)</f>
        <v>6.039162470820215</v>
      </c>
      <c r="L450" s="16">
        <f>VLOOKUP($D450,'Growth rate'!$B$3:$S$93,9,FALSE)*VLOOKUP($F450,BY_IND_Demand_Drivers!$B$5:$J$100,8,FALSE)</f>
        <v>0</v>
      </c>
      <c r="M450" s="16">
        <f>VLOOKUP($D450,'Growth rate'!$B$3:$S$93,9,FALSE)*VLOOKUP($F450,BY_IND_Demand_Drivers!$B$5:$J$100,9,FALSE)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 t="shared" si="33"/>
        <v>3.6814734422120026</v>
      </c>
      <c r="H451" s="16">
        <f t="shared" si="34"/>
        <v>0</v>
      </c>
      <c r="I451" s="16">
        <f t="shared" si="35"/>
        <v>0</v>
      </c>
      <c r="K451" s="16">
        <f>VLOOKUP($D451,'Growth rate'!$B$3:$S$93,9,FALSE)*VLOOKUP($F451,BY_IND_Demand_Drivers!$B$5:$J$100,7,FALSE)</f>
        <v>6.1357890703533382</v>
      </c>
      <c r="L451" s="16">
        <f>VLOOKUP($D451,'Growth rate'!$B$3:$S$93,9,FALSE)*VLOOKUP($F451,BY_IND_Demand_Drivers!$B$5:$J$100,8,FALSE)</f>
        <v>0</v>
      </c>
      <c r="M451" s="16">
        <f>VLOOKUP($D451,'Growth rate'!$B$3:$S$93,9,FALSE)*VLOOKUP($F451,BY_IND_Demand_Drivers!$B$5:$J$100,9,FALSE)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 t="shared" si="33"/>
        <v>3.740377017287396</v>
      </c>
      <c r="H452" s="16">
        <f t="shared" si="34"/>
        <v>0</v>
      </c>
      <c r="I452" s="16">
        <f t="shared" si="35"/>
        <v>0</v>
      </c>
      <c r="K452" s="16">
        <f>VLOOKUP($D452,'Growth rate'!$B$3:$S$93,9,FALSE)*VLOOKUP($F452,BY_IND_Demand_Drivers!$B$5:$J$100,7,FALSE)</f>
        <v>6.2339616954789934</v>
      </c>
      <c r="L452" s="16">
        <f>VLOOKUP($D452,'Growth rate'!$B$3:$S$93,9,FALSE)*VLOOKUP($F452,BY_IND_Demand_Drivers!$B$5:$J$100,8,FALSE)</f>
        <v>0</v>
      </c>
      <c r="M452" s="16">
        <f>VLOOKUP($D452,'Growth rate'!$B$3:$S$93,9,FALSE)*VLOOKUP($F452,BY_IND_Demand_Drivers!$B$5:$J$100,9,FALSE)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 t="shared" ref="G453:G516" si="39">K453*$N453</f>
        <v>3.8002230495639946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rate'!$B$3:$S$93,9,FALSE)*VLOOKUP($F453,BY_IND_Demand_Drivers!$B$5:$J$100,7,FALSE)</f>
        <v>6.3337050826066577</v>
      </c>
      <c r="L453" s="16">
        <f>VLOOKUP($D453,'Growth rate'!$B$3:$S$93,9,FALSE)*VLOOKUP($F453,BY_IND_Demand_Drivers!$B$5:$J$100,8,FALSE)</f>
        <v>0</v>
      </c>
      <c r="M453" s="16">
        <f>VLOOKUP($D453,'Growth rate'!$B$3:$S$93,9,FALSE)*VLOOKUP($F453,BY_IND_Demand_Drivers!$B$5:$J$100,9,FALSE)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 t="shared" si="39"/>
        <v>3.8610266183570183</v>
      </c>
      <c r="H454" s="16">
        <f t="shared" si="40"/>
        <v>0</v>
      </c>
      <c r="I454" s="16">
        <f t="shared" si="41"/>
        <v>0</v>
      </c>
      <c r="K454" s="16">
        <f>VLOOKUP($D454,'Growth rate'!$B$3:$S$93,9,FALSE)*VLOOKUP($F454,BY_IND_Demand_Drivers!$B$5:$J$100,7,FALSE)</f>
        <v>6.4350443639283643</v>
      </c>
      <c r="L454" s="16">
        <f>VLOOKUP($D454,'Growth rate'!$B$3:$S$93,9,FALSE)*VLOOKUP($F454,BY_IND_Demand_Drivers!$B$5:$J$100,8,FALSE)</f>
        <v>0</v>
      </c>
      <c r="M454" s="16">
        <f>VLOOKUP($D454,'Growth rate'!$B$3:$S$93,9,FALSE)*VLOOKUP($F454,BY_IND_Demand_Drivers!$B$5:$J$100,9,FALSE)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 t="shared" si="39"/>
        <v>3.9228030442507302</v>
      </c>
      <c r="H455" s="16">
        <f t="shared" si="40"/>
        <v>0</v>
      </c>
      <c r="I455" s="16">
        <f t="shared" si="41"/>
        <v>0</v>
      </c>
      <c r="K455" s="16">
        <f>VLOOKUP($D455,'Growth rate'!$B$3:$S$93,9,FALSE)*VLOOKUP($F455,BY_IND_Demand_Drivers!$B$5:$J$100,7,FALSE)</f>
        <v>6.5380050737512176</v>
      </c>
      <c r="L455" s="16">
        <f>VLOOKUP($D455,'Growth rate'!$B$3:$S$93,9,FALSE)*VLOOKUP($F455,BY_IND_Demand_Drivers!$B$5:$J$100,8,FALSE)</f>
        <v>0</v>
      </c>
      <c r="M455" s="16">
        <f>VLOOKUP($D455,'Growth rate'!$B$3:$S$93,9,FALSE)*VLOOKUP($F455,BY_IND_Demand_Drivers!$B$5:$J$100,9,FALSE)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 t="shared" si="39"/>
        <v>3.9855678929587417</v>
      </c>
      <c r="H456" s="16">
        <f t="shared" si="40"/>
        <v>0</v>
      </c>
      <c r="I456" s="16">
        <f t="shared" si="41"/>
        <v>0</v>
      </c>
      <c r="K456" s="16">
        <f>VLOOKUP($D456,'Growth rate'!$B$3:$S$93,9,FALSE)*VLOOKUP($F456,BY_IND_Demand_Drivers!$B$5:$J$100,7,FALSE)</f>
        <v>6.6426131549312366</v>
      </c>
      <c r="L456" s="16">
        <f>VLOOKUP($D456,'Growth rate'!$B$3:$S$93,9,FALSE)*VLOOKUP($F456,BY_IND_Demand_Drivers!$B$5:$J$100,8,FALSE)</f>
        <v>0</v>
      </c>
      <c r="M456" s="16">
        <f>VLOOKUP($D456,'Growth rate'!$B$3:$S$93,9,FALSE)*VLOOKUP($F456,BY_IND_Demand_Drivers!$B$5:$J$100,9,FALSE)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 t="shared" si="39"/>
        <v>4.0493369792460809</v>
      </c>
      <c r="H457" s="16">
        <f t="shared" si="40"/>
        <v>0</v>
      </c>
      <c r="I457" s="16">
        <f t="shared" si="41"/>
        <v>0</v>
      </c>
      <c r="K457" s="16">
        <f>VLOOKUP($D457,'Growth rate'!$B$3:$S$93,9,FALSE)*VLOOKUP($F457,BY_IND_Demand_Drivers!$B$5:$J$100,7,FALSE)</f>
        <v>6.7488949654101358</v>
      </c>
      <c r="L457" s="16">
        <f>VLOOKUP($D457,'Growth rate'!$B$3:$S$93,9,FALSE)*VLOOKUP($F457,BY_IND_Demand_Drivers!$B$5:$J$100,8,FALSE)</f>
        <v>0</v>
      </c>
      <c r="M457" s="16">
        <f>VLOOKUP($D457,'Growth rate'!$B$3:$S$93,9,FALSE)*VLOOKUP($F457,BY_IND_Demand_Drivers!$B$5:$J$100,9,FALSE)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 t="shared" si="39"/>
        <v>4.1141263709140201</v>
      </c>
      <c r="H458" s="16">
        <f t="shared" si="40"/>
        <v>0</v>
      </c>
      <c r="I458" s="16">
        <f t="shared" si="41"/>
        <v>0</v>
      </c>
      <c r="K458" s="16">
        <f>VLOOKUP($D458,'Growth rate'!$B$3:$S$93,9,FALSE)*VLOOKUP($F458,BY_IND_Demand_Drivers!$B$5:$J$100,7,FALSE)</f>
        <v>6.8568772848566999</v>
      </c>
      <c r="L458" s="16">
        <f>VLOOKUP($D458,'Growth rate'!$B$3:$S$93,9,FALSE)*VLOOKUP($F458,BY_IND_Demand_Drivers!$B$5:$J$100,8,FALSE)</f>
        <v>0</v>
      </c>
      <c r="M458" s="16">
        <f>VLOOKUP($D458,'Growth rate'!$B$3:$S$93,9,FALSE)*VLOOKUP($F458,BY_IND_Demand_Drivers!$B$5:$J$100,9,FALSE)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 t="shared" si="39"/>
        <v>4.1799523928486435</v>
      </c>
      <c r="H459" s="16">
        <f t="shared" si="40"/>
        <v>0</v>
      </c>
      <c r="I459" s="16">
        <f t="shared" si="41"/>
        <v>0</v>
      </c>
      <c r="K459" s="16">
        <f>VLOOKUP($D459,'Growth rate'!$B$3:$S$93,9,FALSE)*VLOOKUP($F459,BY_IND_Demand_Drivers!$B$5:$J$100,7,FALSE)</f>
        <v>6.9665873214144067</v>
      </c>
      <c r="L459" s="16">
        <f>VLOOKUP($D459,'Growth rate'!$B$3:$S$93,9,FALSE)*VLOOKUP($F459,BY_IND_Demand_Drivers!$B$5:$J$100,8,FALSE)</f>
        <v>0</v>
      </c>
      <c r="M459" s="16">
        <f>VLOOKUP($D459,'Growth rate'!$B$3:$S$93,9,FALSE)*VLOOKUP($F459,BY_IND_Demand_Drivers!$B$5:$J$100,9,FALSE)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 t="shared" si="39"/>
        <v>4.2468316311342225</v>
      </c>
      <c r="H460" s="16">
        <f t="shared" si="40"/>
        <v>0</v>
      </c>
      <c r="I460" s="16">
        <f t="shared" si="41"/>
        <v>0</v>
      </c>
      <c r="K460" s="16">
        <f>VLOOKUP($D460,'Growth rate'!$B$3:$S$93,9,FALSE)*VLOOKUP($F460,BY_IND_Demand_Drivers!$B$5:$J$100,7,FALSE)</f>
        <v>7.0780527185570374</v>
      </c>
      <c r="L460" s="16">
        <f>VLOOKUP($D460,'Growth rate'!$B$3:$S$93,9,FALSE)*VLOOKUP($F460,BY_IND_Demand_Drivers!$B$5:$J$100,8,FALSE)</f>
        <v>0</v>
      </c>
      <c r="M460" s="16">
        <f>VLOOKUP($D460,'Growth rate'!$B$3:$S$93,9,FALSE)*VLOOKUP($F460,BY_IND_Demand_Drivers!$B$5:$J$100,9,FALSE)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 t="shared" si="39"/>
        <v>4.3147809372323698</v>
      </c>
      <c r="H461" s="16">
        <f t="shared" si="40"/>
        <v>0</v>
      </c>
      <c r="I461" s="16">
        <f t="shared" si="41"/>
        <v>0</v>
      </c>
      <c r="K461" s="16">
        <f>VLOOKUP($D461,'Growth rate'!$B$3:$S$93,9,FALSE)*VLOOKUP($F461,BY_IND_Demand_Drivers!$B$5:$J$100,7,FALSE)</f>
        <v>7.1913015620539502</v>
      </c>
      <c r="L461" s="16">
        <f>VLOOKUP($D461,'Growth rate'!$B$3:$S$93,9,FALSE)*VLOOKUP($F461,BY_IND_Demand_Drivers!$B$5:$J$100,8,FALSE)</f>
        <v>0</v>
      </c>
      <c r="M461" s="16">
        <f>VLOOKUP($D461,'Growth rate'!$B$3:$S$93,9,FALSE)*VLOOKUP($F461,BY_IND_Demand_Drivers!$B$5:$J$100,9,FALSE)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 t="shared" si="39"/>
        <v>4.3838174322280876</v>
      </c>
      <c r="H462" s="16">
        <f t="shared" si="40"/>
        <v>0</v>
      </c>
      <c r="I462" s="16">
        <f t="shared" si="41"/>
        <v>0</v>
      </c>
      <c r="K462" s="16">
        <f>VLOOKUP($D462,'Growth rate'!$B$3:$S$93,9,FALSE)*VLOOKUP($F462,BY_IND_Demand_Drivers!$B$5:$J$100,7,FALSE)</f>
        <v>7.3063623870468133</v>
      </c>
      <c r="L462" s="16">
        <f>VLOOKUP($D462,'Growth rate'!$B$3:$S$93,9,FALSE)*VLOOKUP($F462,BY_IND_Demand_Drivers!$B$5:$J$100,8,FALSE)</f>
        <v>0</v>
      </c>
      <c r="M462" s="16">
        <f>VLOOKUP($D462,'Growth rate'!$B$3:$S$93,9,FALSE)*VLOOKUP($F462,BY_IND_Demand_Drivers!$B$5:$J$100,9,FALSE)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 t="shared" si="39"/>
        <v>4.453958511143739</v>
      </c>
      <c r="H463" s="16">
        <f t="shared" si="40"/>
        <v>0</v>
      </c>
      <c r="I463" s="16">
        <f t="shared" si="41"/>
        <v>0</v>
      </c>
      <c r="K463" s="16">
        <f>VLOOKUP($D463,'Growth rate'!$B$3:$S$93,9,FALSE)*VLOOKUP($F463,BY_IND_Demand_Drivers!$B$5:$J$100,7,FALSE)</f>
        <v>7.4232641852395647</v>
      </c>
      <c r="L463" s="16">
        <f>VLOOKUP($D463,'Growth rate'!$B$3:$S$93,9,FALSE)*VLOOKUP($F463,BY_IND_Demand_Drivers!$B$5:$J$100,8,FALSE)</f>
        <v>0</v>
      </c>
      <c r="M463" s="16">
        <f>VLOOKUP($D463,'Growth rate'!$B$3:$S$93,9,FALSE)*VLOOKUP($F463,BY_IND_Demand_Drivers!$B$5:$J$100,9,FALSE)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 t="shared" si="39"/>
        <v>4.5252218473220367</v>
      </c>
      <c r="H464" s="16">
        <f t="shared" si="40"/>
        <v>0</v>
      </c>
      <c r="I464" s="16">
        <f t="shared" si="41"/>
        <v>0</v>
      </c>
      <c r="K464" s="16">
        <f>VLOOKUP($D464,'Growth rate'!$B$3:$S$93,9,FALSE)*VLOOKUP($F464,BY_IND_Demand_Drivers!$B$5:$J$100,7,FALSE)</f>
        <v>7.5420364122033954</v>
      </c>
      <c r="L464" s="16">
        <f>VLOOKUP($D464,'Growth rate'!$B$3:$S$93,9,FALSE)*VLOOKUP($F464,BY_IND_Demand_Drivers!$B$5:$J$100,8,FALSE)</f>
        <v>0</v>
      </c>
      <c r="M464" s="16">
        <f>VLOOKUP($D464,'Growth rate'!$B$3:$S$93,9,FALSE)*VLOOKUP($F464,BY_IND_Demand_Drivers!$B$5:$J$100,9,FALSE)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 t="shared" si="39"/>
        <v>4.5976253968791907</v>
      </c>
      <c r="H465" s="16">
        <f t="shared" si="40"/>
        <v>0</v>
      </c>
      <c r="I465" s="16">
        <f t="shared" si="41"/>
        <v>0</v>
      </c>
      <c r="K465" s="16">
        <f>VLOOKUP($D465,'Growth rate'!$B$3:$S$93,9,FALSE)*VLOOKUP($F465,BY_IND_Demand_Drivers!$B$5:$J$100,7,FALSE)</f>
        <v>7.6627089947986509</v>
      </c>
      <c r="L465" s="16">
        <f>VLOOKUP($D465,'Growth rate'!$B$3:$S$93,9,FALSE)*VLOOKUP($F465,BY_IND_Demand_Drivers!$B$5:$J$100,8,FALSE)</f>
        <v>0</v>
      </c>
      <c r="M465" s="16">
        <f>VLOOKUP($D465,'Growth rate'!$B$3:$S$93,9,FALSE)*VLOOKUP($F465,BY_IND_Demand_Drivers!$B$5:$J$100,9,FALSE)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 t="shared" si="39"/>
        <v>4.6711874032292569</v>
      </c>
      <c r="H466" s="16">
        <f t="shared" si="40"/>
        <v>0</v>
      </c>
      <c r="I466" s="16">
        <f t="shared" si="41"/>
        <v>0</v>
      </c>
      <c r="K466" s="16">
        <f>VLOOKUP($D466,'Growth rate'!$B$3:$S$93,9,FALSE)*VLOOKUP($F466,BY_IND_Demand_Drivers!$B$5:$J$100,7,FALSE)</f>
        <v>7.7853123387154284</v>
      </c>
      <c r="L466" s="16">
        <f>VLOOKUP($D466,'Growth rate'!$B$3:$S$93,9,FALSE)*VLOOKUP($F466,BY_IND_Demand_Drivers!$B$5:$J$100,8,FALSE)</f>
        <v>0</v>
      </c>
      <c r="M466" s="16">
        <f>VLOOKUP($D466,'Growth rate'!$B$3:$S$93,9,FALSE)*VLOOKUP($F466,BY_IND_Demand_Drivers!$B$5:$J$100,9,FALSE)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 t="shared" si="39"/>
        <v>4.7459264016809248</v>
      </c>
      <c r="H467" s="16">
        <f t="shared" si="40"/>
        <v>0</v>
      </c>
      <c r="I467" s="16">
        <f t="shared" si="41"/>
        <v>0</v>
      </c>
      <c r="K467" s="16">
        <f>VLOOKUP($D467,'Growth rate'!$B$3:$S$93,9,FALSE)*VLOOKUP($F467,BY_IND_Demand_Drivers!$B$5:$J$100,7,FALSE)</f>
        <v>7.9098773361348744</v>
      </c>
      <c r="L467" s="16">
        <f>VLOOKUP($D467,'Growth rate'!$B$3:$S$93,9,FALSE)*VLOOKUP($F467,BY_IND_Demand_Drivers!$B$5:$J$100,8,FALSE)</f>
        <v>0</v>
      </c>
      <c r="M467" s="16">
        <f>VLOOKUP($D467,'Growth rate'!$B$3:$S$93,9,FALSE)*VLOOKUP($F467,BY_IND_Demand_Drivers!$B$5:$J$100,9,FALSE)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 t="shared" si="39"/>
        <v>4.8218612241078196</v>
      </c>
      <c r="H468" s="16">
        <f t="shared" si="40"/>
        <v>0</v>
      </c>
      <c r="I468" s="16">
        <f t="shared" si="41"/>
        <v>0</v>
      </c>
      <c r="K468" s="16">
        <f>VLOOKUP($D468,'Growth rate'!$B$3:$S$93,9,FALSE)*VLOOKUP($F468,BY_IND_Demand_Drivers!$B$5:$J$100,7,FALSE)</f>
        <v>8.0364353735130329</v>
      </c>
      <c r="L468" s="16">
        <f>VLOOKUP($D468,'Growth rate'!$B$3:$S$93,9,FALSE)*VLOOKUP($F468,BY_IND_Demand_Drivers!$B$5:$J$100,8,FALSE)</f>
        <v>0</v>
      </c>
      <c r="M468" s="16">
        <f>VLOOKUP($D468,'Growth rate'!$B$3:$S$93,9,FALSE)*VLOOKUP($F468,BY_IND_Demand_Drivers!$B$5:$J$100,9,FALSE)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 t="shared" si="39"/>
        <v>4.8990110036935439</v>
      </c>
      <c r="H469" s="16">
        <f t="shared" si="40"/>
        <v>0</v>
      </c>
      <c r="I469" s="16">
        <f t="shared" si="41"/>
        <v>0</v>
      </c>
      <c r="K469" s="16">
        <f>VLOOKUP($D469,'Growth rate'!$B$3:$S$93,9,FALSE)*VLOOKUP($F469,BY_IND_Demand_Drivers!$B$5:$J$100,7,FALSE)</f>
        <v>8.1650183394892402</v>
      </c>
      <c r="L469" s="16">
        <f>VLOOKUP($D469,'Growth rate'!$B$3:$S$93,9,FALSE)*VLOOKUP($F469,BY_IND_Demand_Drivers!$B$5:$J$100,8,FALSE)</f>
        <v>0</v>
      </c>
      <c r="M469" s="16">
        <f>VLOOKUP($D469,'Growth rate'!$B$3:$S$93,9,FALSE)*VLOOKUP($F469,BY_IND_Demand_Drivers!$B$5:$J$100,9,FALSE)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 t="shared" si="39"/>
        <v>4.9773951797526399</v>
      </c>
      <c r="H470" s="16">
        <f t="shared" si="40"/>
        <v>0</v>
      </c>
      <c r="I470" s="16">
        <f t="shared" si="41"/>
        <v>0</v>
      </c>
      <c r="K470" s="16">
        <f>VLOOKUP($D470,'Growth rate'!$B$3:$S$93,9,FALSE)*VLOOKUP($F470,BY_IND_Demand_Drivers!$B$5:$J$100,7,FALSE)</f>
        <v>8.2956586329210662</v>
      </c>
      <c r="L470" s="16">
        <f>VLOOKUP($D470,'Growth rate'!$B$3:$S$93,9,FALSE)*VLOOKUP($F470,BY_IND_Demand_Drivers!$B$5:$J$100,8,FALSE)</f>
        <v>0</v>
      </c>
      <c r="M470" s="16">
        <f>VLOOKUP($D470,'Growth rate'!$B$3:$S$93,9,FALSE)*VLOOKUP($F470,BY_IND_Demand_Drivers!$B$5:$J$100,9,FALSE)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 t="shared" si="39"/>
        <v>5.0570335026286832</v>
      </c>
      <c r="H471" s="16">
        <f t="shared" si="40"/>
        <v>0</v>
      </c>
      <c r="I471" s="16">
        <f t="shared" si="41"/>
        <v>0</v>
      </c>
      <c r="K471" s="16">
        <f>VLOOKUP($D471,'Growth rate'!$B$3:$S$93,9,FALSE)*VLOOKUP($F471,BY_IND_Demand_Drivers!$B$5:$J$100,7,FALSE)</f>
        <v>8.4283891710478063</v>
      </c>
      <c r="L471" s="16">
        <f>VLOOKUP($D471,'Growth rate'!$B$3:$S$93,9,FALSE)*VLOOKUP($F471,BY_IND_Demand_Drivers!$B$5:$J$100,8,FALSE)</f>
        <v>0</v>
      </c>
      <c r="M471" s="16">
        <f>VLOOKUP($D471,'Growth rate'!$B$3:$S$93,9,FALSE)*VLOOKUP($F471,BY_IND_Demand_Drivers!$B$5:$J$100,9,FALSE)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 t="shared" si="39"/>
        <v>5.1379460386707416</v>
      </c>
      <c r="H472" s="16">
        <f t="shared" si="40"/>
        <v>0</v>
      </c>
      <c r="I472" s="16">
        <f t="shared" si="41"/>
        <v>0</v>
      </c>
      <c r="K472" s="16">
        <f>VLOOKUP($D472,'Growth rate'!$B$3:$S$93,9,FALSE)*VLOOKUP($F472,BY_IND_Demand_Drivers!$B$5:$J$100,7,FALSE)</f>
        <v>8.5632433977845697</v>
      </c>
      <c r="L472" s="16">
        <f>VLOOKUP($D472,'Growth rate'!$B$3:$S$93,9,FALSE)*VLOOKUP($F472,BY_IND_Demand_Drivers!$B$5:$J$100,8,FALSE)</f>
        <v>0</v>
      </c>
      <c r="M472" s="16">
        <f>VLOOKUP($D472,'Growth rate'!$B$3:$S$93,9,FALSE)*VLOOKUP($F472,BY_IND_Demand_Drivers!$B$5:$J$100,9,FALSE)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 t="shared" si="39"/>
        <v>5.2201531752894743</v>
      </c>
      <c r="H473" s="16">
        <f t="shared" si="40"/>
        <v>0</v>
      </c>
      <c r="I473" s="16">
        <f t="shared" si="41"/>
        <v>0</v>
      </c>
      <c r="K473" s="16">
        <f>VLOOKUP($D473,'Growth rate'!$B$3:$S$93,9,FALSE)*VLOOKUP($F473,BY_IND_Demand_Drivers!$B$5:$J$100,7,FALSE)</f>
        <v>8.7002552921491247</v>
      </c>
      <c r="L473" s="16">
        <f>VLOOKUP($D473,'Growth rate'!$B$3:$S$93,9,FALSE)*VLOOKUP($F473,BY_IND_Demand_Drivers!$B$5:$J$100,8,FALSE)</f>
        <v>0</v>
      </c>
      <c r="M473" s="16">
        <f>VLOOKUP($D473,'Growth rate'!$B$3:$S$93,9,FALSE)*VLOOKUP($F473,BY_IND_Demand_Drivers!$B$5:$J$100,9,FALSE)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 t="shared" si="39"/>
        <v>5.3036756260941065</v>
      </c>
      <c r="H474" s="16">
        <f t="shared" si="40"/>
        <v>0</v>
      </c>
      <c r="I474" s="16">
        <f t="shared" si="41"/>
        <v>0</v>
      </c>
      <c r="K474" s="16">
        <f>VLOOKUP($D474,'Growth rate'!$B$3:$S$93,9,FALSE)*VLOOKUP($F474,BY_IND_Demand_Drivers!$B$5:$J$100,7,FALSE)</f>
        <v>8.8394593768235108</v>
      </c>
      <c r="L474" s="16">
        <f>VLOOKUP($D474,'Growth rate'!$B$3:$S$93,9,FALSE)*VLOOKUP($F474,BY_IND_Demand_Drivers!$B$5:$J$100,8,FALSE)</f>
        <v>0</v>
      </c>
      <c r="M474" s="16">
        <f>VLOOKUP($D474,'Growth rate'!$B$3:$S$93,9,FALSE)*VLOOKUP($F474,BY_IND_Demand_Drivers!$B$5:$J$100,9,FALSE)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 t="shared" si="39"/>
        <v>5.3885344361116116</v>
      </c>
      <c r="H475" s="16">
        <f t="shared" si="40"/>
        <v>0</v>
      </c>
      <c r="I475" s="16">
        <f t="shared" si="41"/>
        <v>0</v>
      </c>
      <c r="K475" s="16">
        <f>VLOOKUP($D475,'Growth rate'!$B$3:$S$93,9,FALSE)*VLOOKUP($F475,BY_IND_Demand_Drivers!$B$5:$J$100,7,FALSE)</f>
        <v>8.980890726852687</v>
      </c>
      <c r="L475" s="16">
        <f>VLOOKUP($D475,'Growth rate'!$B$3:$S$93,9,FALSE)*VLOOKUP($F475,BY_IND_Demand_Drivers!$B$5:$J$100,8,FALSE)</f>
        <v>0</v>
      </c>
      <c r="M475" s="16">
        <f>VLOOKUP($D475,'Growth rate'!$B$3:$S$93,9,FALSE)*VLOOKUP($F475,BY_IND_Demand_Drivers!$B$5:$J$100,9,FALSE)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 t="shared" si="39"/>
        <v>5.474750987089398</v>
      </c>
      <c r="H476" s="16">
        <f t="shared" si="40"/>
        <v>0</v>
      </c>
      <c r="I476" s="16">
        <f t="shared" si="41"/>
        <v>0</v>
      </c>
      <c r="K476" s="16">
        <f>VLOOKUP($D476,'Growth rate'!$B$3:$S$93,9,FALSE)*VLOOKUP($F476,BY_IND_Demand_Drivers!$B$5:$J$100,7,FALSE)</f>
        <v>9.1245849784823303</v>
      </c>
      <c r="L476" s="16">
        <f>VLOOKUP($D476,'Growth rate'!$B$3:$S$93,9,FALSE)*VLOOKUP($F476,BY_IND_Demand_Drivers!$B$5:$J$100,8,FALSE)</f>
        <v>0</v>
      </c>
      <c r="M476" s="16">
        <f>VLOOKUP($D476,'Growth rate'!$B$3:$S$93,9,FALSE)*VLOOKUP($F476,BY_IND_Demand_Drivers!$B$5:$J$100,9,FALSE)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 t="shared" si="39"/>
        <v>5.5623470028828299</v>
      </c>
      <c r="H477" s="16">
        <f t="shared" si="40"/>
        <v>0</v>
      </c>
      <c r="I477" s="16">
        <f t="shared" si="41"/>
        <v>0</v>
      </c>
      <c r="K477" s="16">
        <f>VLOOKUP($D477,'Growth rate'!$B$3:$S$93,9,FALSE)*VLOOKUP($F477,BY_IND_Demand_Drivers!$B$5:$J$100,7,FALSE)</f>
        <v>9.2705783381380495</v>
      </c>
      <c r="L477" s="16">
        <f>VLOOKUP($D477,'Growth rate'!$B$3:$S$93,9,FALSE)*VLOOKUP($F477,BY_IND_Demand_Drivers!$B$5:$J$100,8,FALSE)</f>
        <v>0</v>
      </c>
      <c r="M477" s="16">
        <f>VLOOKUP($D477,'Growth rate'!$B$3:$S$93,9,FALSE)*VLOOKUP($F477,BY_IND_Demand_Drivers!$B$5:$J$100,9,FALSE)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 t="shared" si="39"/>
        <v>5.6513445549289534</v>
      </c>
      <c r="H478" s="16">
        <f t="shared" si="40"/>
        <v>0</v>
      </c>
      <c r="I478" s="16">
        <f t="shared" si="41"/>
        <v>0</v>
      </c>
      <c r="K478" s="16">
        <f>VLOOKUP($D478,'Growth rate'!$B$3:$S$93,9,FALSE)*VLOOKUP($F478,BY_IND_Demand_Drivers!$B$5:$J$100,7,FALSE)</f>
        <v>9.4189075915482565</v>
      </c>
      <c r="L478" s="16">
        <f>VLOOKUP($D478,'Growth rate'!$B$3:$S$93,9,FALSE)*VLOOKUP($F478,BY_IND_Demand_Drivers!$B$5:$J$100,8,FALSE)</f>
        <v>0</v>
      </c>
      <c r="M478" s="16">
        <f>VLOOKUP($D478,'Growth rate'!$B$3:$S$93,9,FALSE)*VLOOKUP($F478,BY_IND_Demand_Drivers!$B$5:$J$100,9,FALSE)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 t="shared" si="39"/>
        <v>5.7417660678078173</v>
      </c>
      <c r="H479" s="16">
        <f t="shared" si="40"/>
        <v>0</v>
      </c>
      <c r="I479" s="16">
        <f t="shared" si="41"/>
        <v>0</v>
      </c>
      <c r="K479" s="16">
        <f>VLOOKUP($D479,'Growth rate'!$B$3:$S$93,9,FALSE)*VLOOKUP($F479,BY_IND_Demand_Drivers!$B$5:$J$100,7,FALSE)</f>
        <v>9.5696101130130291</v>
      </c>
      <c r="L479" s="16">
        <f>VLOOKUP($D479,'Growth rate'!$B$3:$S$93,9,FALSE)*VLOOKUP($F479,BY_IND_Demand_Drivers!$B$5:$J$100,8,FALSE)</f>
        <v>0</v>
      </c>
      <c r="M479" s="16">
        <f>VLOOKUP($D479,'Growth rate'!$B$3:$S$93,9,FALSE)*VLOOKUP($F479,BY_IND_Demand_Drivers!$B$5:$J$100,9,FALSE)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 t="shared" si="39"/>
        <v>5.8336343248927429</v>
      </c>
      <c r="H480" s="16">
        <f t="shared" si="40"/>
        <v>0</v>
      </c>
      <c r="I480" s="16">
        <f t="shared" si="41"/>
        <v>0</v>
      </c>
      <c r="K480" s="16">
        <f>VLOOKUP($D480,'Growth rate'!$B$3:$S$93,9,FALSE)*VLOOKUP($F480,BY_IND_Demand_Drivers!$B$5:$J$100,7,FALSE)</f>
        <v>9.7227238748212379</v>
      </c>
      <c r="L480" s="16">
        <f>VLOOKUP($D480,'Growth rate'!$B$3:$S$93,9,FALSE)*VLOOKUP($F480,BY_IND_Demand_Drivers!$B$5:$J$100,8,FALSE)</f>
        <v>0</v>
      </c>
      <c r="M480" s="16">
        <f>VLOOKUP($D480,'Growth rate'!$B$3:$S$93,9,FALSE)*VLOOKUP($F480,BY_IND_Demand_Drivers!$B$5:$J$100,9,FALSE)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 t="shared" si="39"/>
        <v>5.926972474091027</v>
      </c>
      <c r="H481" s="16">
        <f t="shared" si="40"/>
        <v>0</v>
      </c>
      <c r="I481" s="16">
        <f t="shared" si="41"/>
        <v>0</v>
      </c>
      <c r="K481" s="16">
        <f>VLOOKUP($D481,'Growth rate'!$B$3:$S$93,9,FALSE)*VLOOKUP($F481,BY_IND_Demand_Drivers!$B$5:$J$100,7,FALSE)</f>
        <v>9.8782874568183789</v>
      </c>
      <c r="L481" s="16">
        <f>VLOOKUP($D481,'Growth rate'!$B$3:$S$93,9,FALSE)*VLOOKUP($F481,BY_IND_Demand_Drivers!$B$5:$J$100,8,FALSE)</f>
        <v>0</v>
      </c>
      <c r="M481" s="16">
        <f>VLOOKUP($D481,'Growth rate'!$B$3:$S$93,9,FALSE)*VLOOKUP($F481,BY_IND_Demand_Drivers!$B$5:$J$100,9,FALSE)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 t="shared" si="39"/>
        <v>6.0218040336764842</v>
      </c>
      <c r="H482" s="16">
        <f t="shared" si="40"/>
        <v>0</v>
      </c>
      <c r="I482" s="16">
        <f t="shared" si="41"/>
        <v>0</v>
      </c>
      <c r="K482" s="16">
        <f>VLOOKUP($D482,'Growth rate'!$B$3:$S$93,9,FALSE)*VLOOKUP($F482,BY_IND_Demand_Drivers!$B$5:$J$100,7,FALSE)</f>
        <v>10.036340056127473</v>
      </c>
      <c r="L482" s="16">
        <f>VLOOKUP($D482,'Growth rate'!$B$3:$S$93,9,FALSE)*VLOOKUP($F482,BY_IND_Demand_Drivers!$B$5:$J$100,8,FALSE)</f>
        <v>0</v>
      </c>
      <c r="M482" s="16">
        <f>VLOOKUP($D482,'Growth rate'!$B$3:$S$93,9,FALSE)*VLOOKUP($F482,BY_IND_Demand_Drivers!$B$5:$J$100,9,FALSE)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 t="shared" si="39"/>
        <v>6.1181528982153095</v>
      </c>
      <c r="H483" s="16">
        <f t="shared" si="40"/>
        <v>0</v>
      </c>
      <c r="I483" s="16">
        <f t="shared" si="41"/>
        <v>0</v>
      </c>
      <c r="K483" s="16">
        <f>VLOOKUP($D483,'Growth rate'!$B$3:$S$93,9,FALSE)*VLOOKUP($F483,BY_IND_Demand_Drivers!$B$5:$J$100,7,FALSE)</f>
        <v>10.196921497025516</v>
      </c>
      <c r="L483" s="16">
        <f>VLOOKUP($D483,'Growth rate'!$B$3:$S$93,9,FALSE)*VLOOKUP($F483,BY_IND_Demand_Drivers!$B$5:$J$100,8,FALSE)</f>
        <v>0</v>
      </c>
      <c r="M483" s="16">
        <f>VLOOKUP($D483,'Growth rate'!$B$3:$S$93,9,FALSE)*VLOOKUP($F483,BY_IND_Demand_Drivers!$B$5:$J$100,9,FALSE)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 t="shared" si="39"/>
        <v>6.216043344586752</v>
      </c>
      <c r="H484" s="16">
        <f t="shared" si="40"/>
        <v>0</v>
      </c>
      <c r="I484" s="16">
        <f t="shared" si="41"/>
        <v>0</v>
      </c>
      <c r="K484" s="16">
        <f>VLOOKUP($D484,'Growth rate'!$B$3:$S$93,9,FALSE)*VLOOKUP($F484,BY_IND_Demand_Drivers!$B$5:$J$100,7,FALSE)</f>
        <v>10.360072240977921</v>
      </c>
      <c r="L484" s="16">
        <f>VLOOKUP($D484,'Growth rate'!$B$3:$S$93,9,FALSE)*VLOOKUP($F484,BY_IND_Demand_Drivers!$B$5:$J$100,8,FALSE)</f>
        <v>0</v>
      </c>
      <c r="M484" s="16">
        <f>VLOOKUP($D484,'Growth rate'!$B$3:$S$93,9,FALSE)*VLOOKUP($F484,BY_IND_Demand_Drivers!$B$5:$J$100,9,FALSE)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 t="shared" si="39"/>
        <v>6.3155000381001409</v>
      </c>
      <c r="H485" s="16">
        <f t="shared" si="40"/>
        <v>0</v>
      </c>
      <c r="I485" s="16">
        <f t="shared" si="41"/>
        <v>0</v>
      </c>
      <c r="K485" s="16">
        <f>VLOOKUP($D485,'Growth rate'!$B$3:$S$93,9,FALSE)*VLOOKUP($F485,BY_IND_Demand_Drivers!$B$5:$J$100,7,FALSE)</f>
        <v>10.525833396833569</v>
      </c>
      <c r="L485" s="16">
        <f>VLOOKUP($D485,'Growth rate'!$B$3:$S$93,9,FALSE)*VLOOKUP($F485,BY_IND_Demand_Drivers!$B$5:$J$100,8,FALSE)</f>
        <v>0</v>
      </c>
      <c r="M485" s="16">
        <f>VLOOKUP($D485,'Growth rate'!$B$3:$S$93,9,FALSE)*VLOOKUP($F485,BY_IND_Demand_Drivers!$B$5:$J$100,9,FALSE)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 t="shared" si="39"/>
        <v>6.4165480387097427</v>
      </c>
      <c r="H486" s="16">
        <f t="shared" si="40"/>
        <v>0</v>
      </c>
      <c r="I486" s="16">
        <f t="shared" si="41"/>
        <v>0</v>
      </c>
      <c r="K486" s="16">
        <f>VLOOKUP($D486,'Growth rate'!$B$3:$S$93,9,FALSE)*VLOOKUP($F486,BY_IND_Demand_Drivers!$B$5:$J$100,7,FALSE)</f>
        <v>10.694246731182904</v>
      </c>
      <c r="L486" s="16">
        <f>VLOOKUP($D486,'Growth rate'!$B$3:$S$93,9,FALSE)*VLOOKUP($F486,BY_IND_Demand_Drivers!$B$5:$J$100,8,FALSE)</f>
        <v>0</v>
      </c>
      <c r="M486" s="16">
        <f>VLOOKUP($D486,'Growth rate'!$B$3:$S$93,9,FALSE)*VLOOKUP($F486,BY_IND_Demand_Drivers!$B$5:$J$100,9,FALSE)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 t="shared" si="39"/>
        <v>6.5192128073290991</v>
      </c>
      <c r="H487" s="16">
        <f t="shared" si="40"/>
        <v>0</v>
      </c>
      <c r="I487" s="16">
        <f t="shared" si="41"/>
        <v>0</v>
      </c>
      <c r="K487" s="16">
        <f>VLOOKUP($D487,'Growth rate'!$B$3:$S$93,9,FALSE)*VLOOKUP($F487,BY_IND_Demand_Drivers!$B$5:$J$100,7,FALSE)</f>
        <v>10.865354678881832</v>
      </c>
      <c r="L487" s="16">
        <f>VLOOKUP($D487,'Growth rate'!$B$3:$S$93,9,FALSE)*VLOOKUP($F487,BY_IND_Demand_Drivers!$B$5:$J$100,8,FALSE)</f>
        <v>0</v>
      </c>
      <c r="M487" s="16">
        <f>VLOOKUP($D487,'Growth rate'!$B$3:$S$93,9,FALSE)*VLOOKUP($F487,BY_IND_Demand_Drivers!$B$5:$J$100,9,FALSE)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 t="shared" si="39"/>
        <v>6.6235202122463663</v>
      </c>
      <c r="H488" s="16">
        <f t="shared" si="40"/>
        <v>0</v>
      </c>
      <c r="I488" s="16">
        <f t="shared" si="41"/>
        <v>0</v>
      </c>
      <c r="K488" s="16">
        <f>VLOOKUP($D488,'Growth rate'!$B$3:$S$93,9,FALSE)*VLOOKUP($F488,BY_IND_Demand_Drivers!$B$5:$J$100,7,FALSE)</f>
        <v>11.039200353743944</v>
      </c>
      <c r="L488" s="16">
        <f>VLOOKUP($D488,'Growth rate'!$B$3:$S$93,9,FALSE)*VLOOKUP($F488,BY_IND_Demand_Drivers!$B$5:$J$100,8,FALSE)</f>
        <v>0</v>
      </c>
      <c r="M488" s="16">
        <f>VLOOKUP($D488,'Growth rate'!$B$3:$S$93,9,FALSE)*VLOOKUP($F488,BY_IND_Demand_Drivers!$B$5:$J$100,9,FALSE)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 t="shared" si="39"/>
        <v>6.7294965356423075</v>
      </c>
      <c r="H489" s="16">
        <f t="shared" si="40"/>
        <v>0</v>
      </c>
      <c r="I489" s="16">
        <f t="shared" si="41"/>
        <v>0</v>
      </c>
      <c r="K489" s="16">
        <f>VLOOKUP($D489,'Growth rate'!$B$3:$S$93,9,FALSE)*VLOOKUP($F489,BY_IND_Demand_Drivers!$B$5:$J$100,7,FALSE)</f>
        <v>11.215827559403847</v>
      </c>
      <c r="L489" s="16">
        <f>VLOOKUP($D489,'Growth rate'!$B$3:$S$93,9,FALSE)*VLOOKUP($F489,BY_IND_Demand_Drivers!$B$5:$J$100,8,FALSE)</f>
        <v>0</v>
      </c>
      <c r="M489" s="16">
        <f>VLOOKUP($D489,'Growth rate'!$B$3:$S$93,9,FALSE)*VLOOKUP($F489,BY_IND_Demand_Drivers!$B$5:$J$100,9,FALSE)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 t="shared" si="39"/>
        <v>6.8371684802125836</v>
      </c>
      <c r="H490" s="16">
        <f t="shared" si="40"/>
        <v>0</v>
      </c>
      <c r="I490" s="16">
        <f t="shared" si="41"/>
        <v>0</v>
      </c>
      <c r="K490" s="16">
        <f>VLOOKUP($D490,'Growth rate'!$B$3:$S$93,9,FALSE)*VLOOKUP($F490,BY_IND_Demand_Drivers!$B$5:$J$100,7,FALSE)</f>
        <v>11.395280800354307</v>
      </c>
      <c r="L490" s="16">
        <f>VLOOKUP($D490,'Growth rate'!$B$3:$S$93,9,FALSE)*VLOOKUP($F490,BY_IND_Demand_Drivers!$B$5:$J$100,8,FALSE)</f>
        <v>0</v>
      </c>
      <c r="M490" s="16">
        <f>VLOOKUP($D490,'Growth rate'!$B$3:$S$93,9,FALSE)*VLOOKUP($F490,BY_IND_Demand_Drivers!$B$5:$J$100,9,FALSE)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 t="shared" si="39"/>
        <v>6.9465631758959869</v>
      </c>
      <c r="H491" s="16">
        <f t="shared" si="40"/>
        <v>0</v>
      </c>
      <c r="I491" s="16">
        <f t="shared" si="41"/>
        <v>0</v>
      </c>
      <c r="K491" s="16">
        <f>VLOOKUP($D491,'Growth rate'!$B$3:$S$93,9,FALSE)*VLOOKUP($F491,BY_IND_Demand_Drivers!$B$5:$J$100,7,FALSE)</f>
        <v>11.577605293159978</v>
      </c>
      <c r="L491" s="16">
        <f>VLOOKUP($D491,'Growth rate'!$B$3:$S$93,9,FALSE)*VLOOKUP($F491,BY_IND_Demand_Drivers!$B$5:$J$100,8,FALSE)</f>
        <v>0</v>
      </c>
      <c r="M491" s="16">
        <f>VLOOKUP($D491,'Growth rate'!$B$3:$S$93,9,FALSE)*VLOOKUP($F491,BY_IND_Demand_Drivers!$B$5:$J$100,9,FALSE)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 t="shared" si="39"/>
        <v>7.0577081867103226</v>
      </c>
      <c r="H492" s="16">
        <f t="shared" si="40"/>
        <v>0</v>
      </c>
      <c r="I492" s="16">
        <f t="shared" si="41"/>
        <v>0</v>
      </c>
      <c r="K492" s="16">
        <f>VLOOKUP($D492,'Growth rate'!$B$3:$S$93,9,FALSE)*VLOOKUP($F492,BY_IND_Demand_Drivers!$B$5:$J$100,7,FALSE)</f>
        <v>11.762846977850538</v>
      </c>
      <c r="L492" s="16">
        <f>VLOOKUP($D492,'Growth rate'!$B$3:$S$93,9,FALSE)*VLOOKUP($F492,BY_IND_Demand_Drivers!$B$5:$J$100,8,FALSE)</f>
        <v>0</v>
      </c>
      <c r="M492" s="16">
        <f>VLOOKUP($D492,'Growth rate'!$B$3:$S$93,9,FALSE)*VLOOKUP($F492,BY_IND_Demand_Drivers!$B$5:$J$100,9,FALSE)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 t="shared" si="39"/>
        <v>7.1706315176976885</v>
      </c>
      <c r="H493" s="16">
        <f t="shared" si="40"/>
        <v>0</v>
      </c>
      <c r="I493" s="16">
        <f t="shared" si="41"/>
        <v>0</v>
      </c>
      <c r="K493" s="16">
        <f>VLOOKUP($D493,'Growth rate'!$B$3:$S$93,9,FALSE)*VLOOKUP($F493,BY_IND_Demand_Drivers!$B$5:$J$100,7,FALSE)</f>
        <v>11.951052529496147</v>
      </c>
      <c r="L493" s="16">
        <f>VLOOKUP($D493,'Growth rate'!$B$3:$S$93,9,FALSE)*VLOOKUP($F493,BY_IND_Demand_Drivers!$B$5:$J$100,8,FALSE)</f>
        <v>0</v>
      </c>
      <c r="M493" s="16">
        <f>VLOOKUP($D493,'Growth rate'!$B$3:$S$93,9,FALSE)*VLOOKUP($F493,BY_IND_Demand_Drivers!$B$5:$J$100,9,FALSE)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 t="shared" si="39"/>
        <v>7.2853616219808508</v>
      </c>
      <c r="H494" s="16">
        <f t="shared" si="40"/>
        <v>0</v>
      </c>
      <c r="I494" s="16">
        <f t="shared" si="41"/>
        <v>0</v>
      </c>
      <c r="K494" s="16">
        <f>VLOOKUP($D494,'Growth rate'!$B$3:$S$93,9,FALSE)*VLOOKUP($F494,BY_IND_Demand_Drivers!$B$5:$J$100,7,FALSE)</f>
        <v>12.142269369968085</v>
      </c>
      <c r="L494" s="16">
        <f>VLOOKUP($D494,'Growth rate'!$B$3:$S$93,9,FALSE)*VLOOKUP($F494,BY_IND_Demand_Drivers!$B$5:$J$100,8,FALSE)</f>
        <v>0</v>
      </c>
      <c r="M494" s="16">
        <f>VLOOKUP($D494,'Growth rate'!$B$3:$S$93,9,FALSE)*VLOOKUP($F494,BY_IND_Demand_Drivers!$B$5:$J$100,9,FALSE)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 t="shared" si="39"/>
        <v>7.4019274079325452</v>
      </c>
      <c r="H495" s="16">
        <f t="shared" si="40"/>
        <v>0</v>
      </c>
      <c r="I495" s="16">
        <f t="shared" si="41"/>
        <v>0</v>
      </c>
      <c r="K495" s="16">
        <f>VLOOKUP($D495,'Growth rate'!$B$3:$S$93,9,FALSE)*VLOOKUP($F495,BY_IND_Demand_Drivers!$B$5:$J$100,7,FALSE)</f>
        <v>12.336545679887577</v>
      </c>
      <c r="L495" s="16">
        <f>VLOOKUP($D495,'Growth rate'!$B$3:$S$93,9,FALSE)*VLOOKUP($F495,BY_IND_Demand_Drivers!$B$5:$J$100,8,FALSE)</f>
        <v>0</v>
      </c>
      <c r="M495" s="16">
        <f>VLOOKUP($D495,'Growth rate'!$B$3:$S$93,9,FALSE)*VLOOKUP($F495,BY_IND_Demand_Drivers!$B$5:$J$100,9,FALSE)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rate'!$B$3:$S$93,9,FALSE)*VLOOKUP($F496,BY_IND_Demand_Drivers!$B$5:$J$100,7,FALSE)</f>
        <v>0</v>
      </c>
      <c r="L496" s="16">
        <f>VLOOKUP($D496,'Growth rate'!$B$3:$S$93,9,FALSE)*VLOOKUP($F496,BY_IND_Demand_Drivers!$B$5:$J$100,8,FALSE)</f>
        <v>0</v>
      </c>
      <c r="M496" s="16">
        <f>VLOOKUP($D496,'Growth rate'!$B$3:$S$93,9,FALSE)*VLOOKUP($F496,BY_IND_Demand_Drivers!$B$5:$J$100,9,FALSE)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rate'!$B$3:$S$93,9,FALSE)*VLOOKUP($F497,BY_IND_Demand_Drivers!$B$5:$J$100,7,FALSE)</f>
        <v>0</v>
      </c>
      <c r="L497" s="16">
        <f>VLOOKUP($D497,'Growth rate'!$B$3:$S$93,9,FALSE)*VLOOKUP($F497,BY_IND_Demand_Drivers!$B$5:$J$100,8,FALSE)</f>
        <v>0</v>
      </c>
      <c r="M497" s="16">
        <f>VLOOKUP($D497,'Growth rate'!$B$3:$S$93,9,FALSE)*VLOOKUP($F497,BY_IND_Demand_Drivers!$B$5:$J$100,9,FALSE)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rate'!$B$3:$S$93,9,FALSE)*VLOOKUP($F498,BY_IND_Demand_Drivers!$B$5:$J$100,7,FALSE)</f>
        <v>0</v>
      </c>
      <c r="L498" s="16">
        <f>VLOOKUP($D498,'Growth rate'!$B$3:$S$93,9,FALSE)*VLOOKUP($F498,BY_IND_Demand_Drivers!$B$5:$J$100,8,FALSE)</f>
        <v>0</v>
      </c>
      <c r="M498" s="16">
        <f>VLOOKUP($D498,'Growth rate'!$B$3:$S$93,9,FALSE)*VLOOKUP($F498,BY_IND_Demand_Drivers!$B$5:$J$100,9,FALSE)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rate'!$B$3:$S$93,9,FALSE)*VLOOKUP($F499,BY_IND_Demand_Drivers!$B$5:$J$100,7,FALSE)</f>
        <v>0</v>
      </c>
      <c r="L499" s="16">
        <f>VLOOKUP($D499,'Growth rate'!$B$3:$S$93,9,FALSE)*VLOOKUP($F499,BY_IND_Demand_Drivers!$B$5:$J$100,8,FALSE)</f>
        <v>0</v>
      </c>
      <c r="M499" s="16">
        <f>VLOOKUP($D499,'Growth rate'!$B$3:$S$93,9,FALSE)*VLOOKUP($F499,BY_IND_Demand_Drivers!$B$5:$J$100,9,FALSE)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rate'!$B$3:$S$93,9,FALSE)*VLOOKUP($F500,BY_IND_Demand_Drivers!$B$5:$J$100,7,FALSE)</f>
        <v>0</v>
      </c>
      <c r="L500" s="16">
        <f>VLOOKUP($D500,'Growth rate'!$B$3:$S$93,9,FALSE)*VLOOKUP($F500,BY_IND_Demand_Drivers!$B$5:$J$100,8,FALSE)</f>
        <v>0</v>
      </c>
      <c r="M500" s="16">
        <f>VLOOKUP($D500,'Growth rate'!$B$3:$S$93,9,FALSE)*VLOOKUP($F500,BY_IND_Demand_Drivers!$B$5:$J$100,9,FALSE)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rate'!$B$3:$S$93,9,FALSE)*VLOOKUP($F501,BY_IND_Demand_Drivers!$B$5:$J$100,7,FALSE)</f>
        <v>0</v>
      </c>
      <c r="L501" s="16">
        <f>VLOOKUP($D501,'Growth rate'!$B$3:$S$93,9,FALSE)*VLOOKUP($F501,BY_IND_Demand_Drivers!$B$5:$J$100,8,FALSE)</f>
        <v>0</v>
      </c>
      <c r="M501" s="16">
        <f>VLOOKUP($D501,'Growth rate'!$B$3:$S$93,9,FALSE)*VLOOKUP($F501,BY_IND_Demand_Drivers!$B$5:$J$100,9,FALSE)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rate'!$B$3:$S$93,9,FALSE)*VLOOKUP($F502,BY_IND_Demand_Drivers!$B$5:$J$100,7,FALSE)</f>
        <v>0</v>
      </c>
      <c r="L502" s="16">
        <f>VLOOKUP($D502,'Growth rate'!$B$3:$S$93,9,FALSE)*VLOOKUP($F502,BY_IND_Demand_Drivers!$B$5:$J$100,8,FALSE)</f>
        <v>0</v>
      </c>
      <c r="M502" s="16">
        <f>VLOOKUP($D502,'Growth rate'!$B$3:$S$93,9,FALSE)*VLOOKUP($F502,BY_IND_Demand_Drivers!$B$5:$J$100,9,FALSE)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rate'!$B$3:$S$93,9,FALSE)*VLOOKUP($F503,BY_IND_Demand_Drivers!$B$5:$J$100,7,FALSE)</f>
        <v>0</v>
      </c>
      <c r="L503" s="16">
        <f>VLOOKUP($D503,'Growth rate'!$B$3:$S$93,9,FALSE)*VLOOKUP($F503,BY_IND_Demand_Drivers!$B$5:$J$100,8,FALSE)</f>
        <v>0</v>
      </c>
      <c r="M503" s="16">
        <f>VLOOKUP($D503,'Growth rate'!$B$3:$S$93,9,FALSE)*VLOOKUP($F503,BY_IND_Demand_Drivers!$B$5:$J$100,9,FALSE)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rate'!$B$3:$S$93,9,FALSE)*VLOOKUP($F504,BY_IND_Demand_Drivers!$B$5:$J$100,7,FALSE)</f>
        <v>0</v>
      </c>
      <c r="L504" s="16">
        <f>VLOOKUP($D504,'Growth rate'!$B$3:$S$93,9,FALSE)*VLOOKUP($F504,BY_IND_Demand_Drivers!$B$5:$J$100,8,FALSE)</f>
        <v>0</v>
      </c>
      <c r="M504" s="16">
        <f>VLOOKUP($D504,'Growth rate'!$B$3:$S$93,9,FALSE)*VLOOKUP($F504,BY_IND_Demand_Drivers!$B$5:$J$100,9,FALSE)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rate'!$B$3:$S$93,9,FALSE)*VLOOKUP($F505,BY_IND_Demand_Drivers!$B$5:$J$100,7,FALSE)</f>
        <v>0</v>
      </c>
      <c r="L505" s="16">
        <f>VLOOKUP($D505,'Growth rate'!$B$3:$S$93,9,FALSE)*VLOOKUP($F505,BY_IND_Demand_Drivers!$B$5:$J$100,8,FALSE)</f>
        <v>0</v>
      </c>
      <c r="M505" s="16">
        <f>VLOOKUP($D505,'Growth rate'!$B$3:$S$93,9,FALSE)*VLOOKUP($F505,BY_IND_Demand_Drivers!$B$5:$J$100,9,FALSE)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rate'!$B$3:$S$93,9,FALSE)*VLOOKUP($F506,BY_IND_Demand_Drivers!$B$5:$J$100,7,FALSE)</f>
        <v>0</v>
      </c>
      <c r="L506" s="16">
        <f>VLOOKUP($D506,'Growth rate'!$B$3:$S$93,9,FALSE)*VLOOKUP($F506,BY_IND_Demand_Drivers!$B$5:$J$100,8,FALSE)</f>
        <v>0</v>
      </c>
      <c r="M506" s="16">
        <f>VLOOKUP($D506,'Growth rate'!$B$3:$S$93,9,FALSE)*VLOOKUP($F506,BY_IND_Demand_Drivers!$B$5:$J$100,9,FALSE)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rate'!$B$3:$S$93,9,FALSE)*VLOOKUP($F507,BY_IND_Demand_Drivers!$B$5:$J$100,7,FALSE)</f>
        <v>0</v>
      </c>
      <c r="L507" s="16">
        <f>VLOOKUP($D507,'Growth rate'!$B$3:$S$93,9,FALSE)*VLOOKUP($F507,BY_IND_Demand_Drivers!$B$5:$J$100,8,FALSE)</f>
        <v>0</v>
      </c>
      <c r="M507" s="16">
        <f>VLOOKUP($D507,'Growth rate'!$B$3:$S$93,9,FALSE)*VLOOKUP($F507,BY_IND_Demand_Drivers!$B$5:$J$100,9,FALSE)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rate'!$B$3:$S$93,9,FALSE)*VLOOKUP($F508,BY_IND_Demand_Drivers!$B$5:$J$100,7,FALSE)</f>
        <v>0</v>
      </c>
      <c r="L508" s="16">
        <f>VLOOKUP($D508,'Growth rate'!$B$3:$S$93,9,FALSE)*VLOOKUP($F508,BY_IND_Demand_Drivers!$B$5:$J$100,8,FALSE)</f>
        <v>0</v>
      </c>
      <c r="M508" s="16">
        <f>VLOOKUP($D508,'Growth rate'!$B$3:$S$93,9,FALSE)*VLOOKUP($F508,BY_IND_Demand_Drivers!$B$5:$J$100,9,FALSE)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rate'!$B$3:$S$93,9,FALSE)*VLOOKUP($F509,BY_IND_Demand_Drivers!$B$5:$J$100,7,FALSE)</f>
        <v>0</v>
      </c>
      <c r="L509" s="16">
        <f>VLOOKUP($D509,'Growth rate'!$B$3:$S$93,9,FALSE)*VLOOKUP($F509,BY_IND_Demand_Drivers!$B$5:$J$100,8,FALSE)</f>
        <v>0</v>
      </c>
      <c r="M509" s="16">
        <f>VLOOKUP($D509,'Growth rate'!$B$3:$S$93,9,FALSE)*VLOOKUP($F509,BY_IND_Demand_Drivers!$B$5:$J$100,9,FALSE)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rate'!$B$3:$S$93,9,FALSE)*VLOOKUP($F510,BY_IND_Demand_Drivers!$B$5:$J$100,7,FALSE)</f>
        <v>0</v>
      </c>
      <c r="L510" s="16">
        <f>VLOOKUP($D510,'Growth rate'!$B$3:$S$93,9,FALSE)*VLOOKUP($F510,BY_IND_Demand_Drivers!$B$5:$J$100,8,FALSE)</f>
        <v>0</v>
      </c>
      <c r="M510" s="16">
        <f>VLOOKUP($D510,'Growth rate'!$B$3:$S$93,9,FALSE)*VLOOKUP($F510,BY_IND_Demand_Drivers!$B$5:$J$100,9,FALSE)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rate'!$B$3:$S$93,9,FALSE)*VLOOKUP($F511,BY_IND_Demand_Drivers!$B$5:$J$100,7,FALSE)</f>
        <v>0</v>
      </c>
      <c r="L511" s="16">
        <f>VLOOKUP($D511,'Growth rate'!$B$3:$S$93,9,FALSE)*VLOOKUP($F511,BY_IND_Demand_Drivers!$B$5:$J$100,8,FALSE)</f>
        <v>0</v>
      </c>
      <c r="M511" s="16">
        <f>VLOOKUP($D511,'Growth rate'!$B$3:$S$93,9,FALSE)*VLOOKUP($F511,BY_IND_Demand_Drivers!$B$5:$J$100,9,FALSE)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rate'!$B$3:$S$93,9,FALSE)*VLOOKUP($F512,BY_IND_Demand_Drivers!$B$5:$J$100,7,FALSE)</f>
        <v>0</v>
      </c>
      <c r="L512" s="16">
        <f>VLOOKUP($D512,'Growth rate'!$B$3:$S$93,9,FALSE)*VLOOKUP($F512,BY_IND_Demand_Drivers!$B$5:$J$100,8,FALSE)</f>
        <v>0</v>
      </c>
      <c r="M512" s="16">
        <f>VLOOKUP($D512,'Growth rate'!$B$3:$S$93,9,FALSE)*VLOOKUP($F512,BY_IND_Demand_Drivers!$B$5:$J$100,9,FALSE)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rate'!$B$3:$S$93,9,FALSE)*VLOOKUP($F513,BY_IND_Demand_Drivers!$B$5:$J$100,7,FALSE)</f>
        <v>0</v>
      </c>
      <c r="L513" s="16">
        <f>VLOOKUP($D513,'Growth rate'!$B$3:$S$93,9,FALSE)*VLOOKUP($F513,BY_IND_Demand_Drivers!$B$5:$J$100,8,FALSE)</f>
        <v>0</v>
      </c>
      <c r="M513" s="16">
        <f>VLOOKUP($D513,'Growth rate'!$B$3:$S$93,9,FALSE)*VLOOKUP($F513,BY_IND_Demand_Drivers!$B$5:$J$100,9,FALSE)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rate'!$B$3:$S$93,9,FALSE)*VLOOKUP($F514,BY_IND_Demand_Drivers!$B$5:$J$100,7,FALSE)</f>
        <v>0</v>
      </c>
      <c r="L514" s="16">
        <f>VLOOKUP($D514,'Growth rate'!$B$3:$S$93,9,FALSE)*VLOOKUP($F514,BY_IND_Demand_Drivers!$B$5:$J$100,8,FALSE)</f>
        <v>0</v>
      </c>
      <c r="M514" s="16">
        <f>VLOOKUP($D514,'Growth rate'!$B$3:$S$93,9,FALSE)*VLOOKUP($F514,BY_IND_Demand_Drivers!$B$5:$J$100,9,FALSE)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rate'!$B$3:$S$93,9,FALSE)*VLOOKUP($F515,BY_IND_Demand_Drivers!$B$5:$J$100,7,FALSE)</f>
        <v>0</v>
      </c>
      <c r="L515" s="16">
        <f>VLOOKUP($D515,'Growth rate'!$B$3:$S$93,9,FALSE)*VLOOKUP($F515,BY_IND_Demand_Drivers!$B$5:$J$100,8,FALSE)</f>
        <v>0</v>
      </c>
      <c r="M515" s="16">
        <f>VLOOKUP($D515,'Growth rate'!$B$3:$S$93,9,FALSE)*VLOOKUP($F515,BY_IND_Demand_Drivers!$B$5:$J$100,9,FALSE)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rate'!$B$3:$S$93,9,FALSE)*VLOOKUP($F516,BY_IND_Demand_Drivers!$B$5:$J$100,7,FALSE)</f>
        <v>0</v>
      </c>
      <c r="L516" s="16">
        <f>VLOOKUP($D516,'Growth rate'!$B$3:$S$93,9,FALSE)*VLOOKUP($F516,BY_IND_Demand_Drivers!$B$5:$J$100,8,FALSE)</f>
        <v>0</v>
      </c>
      <c r="M516" s="16">
        <f>VLOOKUP($D516,'Growth rate'!$B$3:$S$93,9,FALSE)*VLOOKUP($F516,BY_IND_Demand_Drivers!$B$5:$J$100,9,FALSE)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rate'!$B$3:$S$93,9,FALSE)*VLOOKUP($F517,BY_IND_Demand_Drivers!$B$5:$J$100,7,FALSE)</f>
        <v>0</v>
      </c>
      <c r="L517" s="16">
        <f>VLOOKUP($D517,'Growth rate'!$B$3:$S$93,9,FALSE)*VLOOKUP($F517,BY_IND_Demand_Drivers!$B$5:$J$100,8,FALSE)</f>
        <v>0</v>
      </c>
      <c r="M517" s="16">
        <f>VLOOKUP($D517,'Growth rate'!$B$3:$S$93,9,FALSE)*VLOOKUP($F517,BY_IND_Demand_Drivers!$B$5:$J$100,9,FALSE)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rate'!$B$3:$S$93,9,FALSE)*VLOOKUP($F518,BY_IND_Demand_Drivers!$B$5:$J$100,7,FALSE)</f>
        <v>0</v>
      </c>
      <c r="L518" s="16">
        <f>VLOOKUP($D518,'Growth rate'!$B$3:$S$93,9,FALSE)*VLOOKUP($F518,BY_IND_Demand_Drivers!$B$5:$J$100,8,FALSE)</f>
        <v>0</v>
      </c>
      <c r="M518" s="16">
        <f>VLOOKUP($D518,'Growth rate'!$B$3:$S$93,9,FALSE)*VLOOKUP($F518,BY_IND_Demand_Drivers!$B$5:$J$100,9,FALSE)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rate'!$B$3:$S$93,9,FALSE)*VLOOKUP($F519,BY_IND_Demand_Drivers!$B$5:$J$100,7,FALSE)</f>
        <v>0</v>
      </c>
      <c r="L519" s="16">
        <f>VLOOKUP($D519,'Growth rate'!$B$3:$S$93,9,FALSE)*VLOOKUP($F519,BY_IND_Demand_Drivers!$B$5:$J$100,8,FALSE)</f>
        <v>0</v>
      </c>
      <c r="M519" s="16">
        <f>VLOOKUP($D519,'Growth rate'!$B$3:$S$93,9,FALSE)*VLOOKUP($F519,BY_IND_Demand_Drivers!$B$5:$J$100,9,FALSE)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rate'!$B$3:$S$93,9,FALSE)*VLOOKUP($F520,BY_IND_Demand_Drivers!$B$5:$J$100,7,FALSE)</f>
        <v>0</v>
      </c>
      <c r="L520" s="16">
        <f>VLOOKUP($D520,'Growth rate'!$B$3:$S$93,9,FALSE)*VLOOKUP($F520,BY_IND_Demand_Drivers!$B$5:$J$100,8,FALSE)</f>
        <v>0</v>
      </c>
      <c r="M520" s="16">
        <f>VLOOKUP($D520,'Growth rate'!$B$3:$S$93,9,FALSE)*VLOOKUP($F520,BY_IND_Demand_Drivers!$B$5:$J$100,9,FALSE)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rate'!$B$3:$S$93,9,FALSE)*VLOOKUP($F521,BY_IND_Demand_Drivers!$B$5:$J$100,7,FALSE)</f>
        <v>0</v>
      </c>
      <c r="L521" s="16">
        <f>VLOOKUP($D521,'Growth rate'!$B$3:$S$93,9,FALSE)*VLOOKUP($F521,BY_IND_Demand_Drivers!$B$5:$J$100,8,FALSE)</f>
        <v>0</v>
      </c>
      <c r="M521" s="16">
        <f>VLOOKUP($D521,'Growth rate'!$B$3:$S$93,9,FALSE)*VLOOKUP($F521,BY_IND_Demand_Drivers!$B$5:$J$100,9,FALSE)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rate'!$B$3:$S$93,9,FALSE)*VLOOKUP($F522,BY_IND_Demand_Drivers!$B$5:$J$100,7,FALSE)</f>
        <v>0</v>
      </c>
      <c r="L522" s="16">
        <f>VLOOKUP($D522,'Growth rate'!$B$3:$S$93,9,FALSE)*VLOOKUP($F522,BY_IND_Demand_Drivers!$B$5:$J$100,8,FALSE)</f>
        <v>0</v>
      </c>
      <c r="M522" s="16">
        <f>VLOOKUP($D522,'Growth rate'!$B$3:$S$93,9,FALSE)*VLOOKUP($F522,BY_IND_Demand_Drivers!$B$5:$J$100,9,FALSE)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rate'!$B$3:$S$93,9,FALSE)*VLOOKUP($F523,BY_IND_Demand_Drivers!$B$5:$J$100,7,FALSE)</f>
        <v>0</v>
      </c>
      <c r="L523" s="16">
        <f>VLOOKUP($D523,'Growth rate'!$B$3:$S$93,9,FALSE)*VLOOKUP($F523,BY_IND_Demand_Drivers!$B$5:$J$100,8,FALSE)</f>
        <v>0</v>
      </c>
      <c r="M523" s="16">
        <f>VLOOKUP($D523,'Growth rate'!$B$3:$S$93,9,FALSE)*VLOOKUP($F523,BY_IND_Demand_Drivers!$B$5:$J$100,9,FALSE)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rate'!$B$3:$S$93,9,FALSE)*VLOOKUP($F524,BY_IND_Demand_Drivers!$B$5:$J$100,7,FALSE)</f>
        <v>0</v>
      </c>
      <c r="L524" s="16">
        <f>VLOOKUP($D524,'Growth rate'!$B$3:$S$93,9,FALSE)*VLOOKUP($F524,BY_IND_Demand_Drivers!$B$5:$J$100,8,FALSE)</f>
        <v>0</v>
      </c>
      <c r="M524" s="16">
        <f>VLOOKUP($D524,'Growth rate'!$B$3:$S$93,9,FALSE)*VLOOKUP($F524,BY_IND_Demand_Drivers!$B$5:$J$100,9,FALSE)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rate'!$B$3:$S$93,9,FALSE)*VLOOKUP($F525,BY_IND_Demand_Drivers!$B$5:$J$100,7,FALSE)</f>
        <v>0</v>
      </c>
      <c r="L525" s="16">
        <f>VLOOKUP($D525,'Growth rate'!$B$3:$S$93,9,FALSE)*VLOOKUP($F525,BY_IND_Demand_Drivers!$B$5:$J$100,8,FALSE)</f>
        <v>0</v>
      </c>
      <c r="M525" s="16">
        <f>VLOOKUP($D525,'Growth rate'!$B$3:$S$93,9,FALSE)*VLOOKUP($F525,BY_IND_Demand_Drivers!$B$5:$J$100,9,FALSE)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rate'!$B$3:$S$93,9,FALSE)*VLOOKUP($F526,BY_IND_Demand_Drivers!$B$5:$J$100,7,FALSE)</f>
        <v>0</v>
      </c>
      <c r="L526" s="16">
        <f>VLOOKUP($D526,'Growth rate'!$B$3:$S$93,9,FALSE)*VLOOKUP($F526,BY_IND_Demand_Drivers!$B$5:$J$100,8,FALSE)</f>
        <v>0</v>
      </c>
      <c r="M526" s="16">
        <f>VLOOKUP($D526,'Growth rate'!$B$3:$S$93,9,FALSE)*VLOOKUP($F526,BY_IND_Demand_Drivers!$B$5:$J$100,9,FALSE)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rate'!$B$3:$S$93,9,FALSE)*VLOOKUP($F527,BY_IND_Demand_Drivers!$B$5:$J$100,7,FALSE)</f>
        <v>0</v>
      </c>
      <c r="L527" s="16">
        <f>VLOOKUP($D527,'Growth rate'!$B$3:$S$93,9,FALSE)*VLOOKUP($F527,BY_IND_Demand_Drivers!$B$5:$J$100,8,FALSE)</f>
        <v>0</v>
      </c>
      <c r="M527" s="16">
        <f>VLOOKUP($D527,'Growth rate'!$B$3:$S$93,9,FALSE)*VLOOKUP($F527,BY_IND_Demand_Drivers!$B$5:$J$100,9,FALSE)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rate'!$B$3:$S$93,9,FALSE)*VLOOKUP($F528,BY_IND_Demand_Drivers!$B$5:$J$100,7,FALSE)</f>
        <v>0</v>
      </c>
      <c r="L528" s="16">
        <f>VLOOKUP($D528,'Growth rate'!$B$3:$S$93,9,FALSE)*VLOOKUP($F528,BY_IND_Demand_Drivers!$B$5:$J$100,8,FALSE)</f>
        <v>0</v>
      </c>
      <c r="M528" s="16">
        <f>VLOOKUP($D528,'Growth rate'!$B$3:$S$93,9,FALSE)*VLOOKUP($F528,BY_IND_Demand_Drivers!$B$5:$J$100,9,FALSE)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rate'!$B$3:$S$93,9,FALSE)*VLOOKUP($F529,BY_IND_Demand_Drivers!$B$5:$J$100,7,FALSE)</f>
        <v>0</v>
      </c>
      <c r="L529" s="16">
        <f>VLOOKUP($D529,'Growth rate'!$B$3:$S$93,9,FALSE)*VLOOKUP($F529,BY_IND_Demand_Drivers!$B$5:$J$100,8,FALSE)</f>
        <v>0</v>
      </c>
      <c r="M529" s="16">
        <f>VLOOKUP($D529,'Growth rate'!$B$3:$S$93,9,FALSE)*VLOOKUP($F529,BY_IND_Demand_Drivers!$B$5:$J$100,9,FALSE)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rate'!$B$3:$S$93,9,FALSE)*VLOOKUP($F530,BY_IND_Demand_Drivers!$B$5:$J$100,7,FALSE)</f>
        <v>0</v>
      </c>
      <c r="L530" s="16">
        <f>VLOOKUP($D530,'Growth rate'!$B$3:$S$93,9,FALSE)*VLOOKUP($F530,BY_IND_Demand_Drivers!$B$5:$J$100,8,FALSE)</f>
        <v>0</v>
      </c>
      <c r="M530" s="16">
        <f>VLOOKUP($D530,'Growth rate'!$B$3:$S$93,9,FALSE)*VLOOKUP($F530,BY_IND_Demand_Drivers!$B$5:$J$100,9,FALSE)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rate'!$B$3:$S$93,9,FALSE)*VLOOKUP($F531,BY_IND_Demand_Drivers!$B$5:$J$100,7,FALSE)</f>
        <v>0</v>
      </c>
      <c r="L531" s="16">
        <f>VLOOKUP($D531,'Growth rate'!$B$3:$S$93,9,FALSE)*VLOOKUP($F531,BY_IND_Demand_Drivers!$B$5:$J$100,8,FALSE)</f>
        <v>0</v>
      </c>
      <c r="M531" s="16">
        <f>VLOOKUP($D531,'Growth rate'!$B$3:$S$93,9,FALSE)*VLOOKUP($F531,BY_IND_Demand_Drivers!$B$5:$J$100,9,FALSE)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rate'!$B$3:$S$93,9,FALSE)*VLOOKUP($F532,BY_IND_Demand_Drivers!$B$5:$J$100,7,FALSE)</f>
        <v>0</v>
      </c>
      <c r="L532" s="16">
        <f>VLOOKUP($D532,'Growth rate'!$B$3:$S$93,9,FALSE)*VLOOKUP($F532,BY_IND_Demand_Drivers!$B$5:$J$100,8,FALSE)</f>
        <v>0</v>
      </c>
      <c r="M532" s="16">
        <f>VLOOKUP($D532,'Growth rate'!$B$3:$S$93,9,FALSE)*VLOOKUP($F532,BY_IND_Demand_Drivers!$B$5:$J$100,9,FALSE)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rate'!$B$3:$S$93,9,FALSE)*VLOOKUP($F533,BY_IND_Demand_Drivers!$B$5:$J$100,7,FALSE)</f>
        <v>0</v>
      </c>
      <c r="L533" s="16">
        <f>VLOOKUP($D533,'Growth rate'!$B$3:$S$93,9,FALSE)*VLOOKUP($F533,BY_IND_Demand_Drivers!$B$5:$J$100,8,FALSE)</f>
        <v>0</v>
      </c>
      <c r="M533" s="16">
        <f>VLOOKUP($D533,'Growth rate'!$B$3:$S$93,9,FALSE)*VLOOKUP($F533,BY_IND_Demand_Drivers!$B$5:$J$100,9,FALSE)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rate'!$B$3:$S$93,9,FALSE)*VLOOKUP($F534,BY_IND_Demand_Drivers!$B$5:$J$100,7,FALSE)</f>
        <v>0</v>
      </c>
      <c r="L534" s="16">
        <f>VLOOKUP($D534,'Growth rate'!$B$3:$S$93,9,FALSE)*VLOOKUP($F534,BY_IND_Demand_Drivers!$B$5:$J$100,8,FALSE)</f>
        <v>0</v>
      </c>
      <c r="M534" s="16">
        <f>VLOOKUP($D534,'Growth rate'!$B$3:$S$93,9,FALSE)*VLOOKUP($F534,BY_IND_Demand_Drivers!$B$5:$J$100,9,FALSE)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rate'!$B$3:$S$93,9,FALSE)*VLOOKUP($F535,BY_IND_Demand_Drivers!$B$5:$J$100,7,FALSE)</f>
        <v>0</v>
      </c>
      <c r="L535" s="16">
        <f>VLOOKUP($D535,'Growth rate'!$B$3:$S$93,9,FALSE)*VLOOKUP($F535,BY_IND_Demand_Drivers!$B$5:$J$100,8,FALSE)</f>
        <v>0</v>
      </c>
      <c r="M535" s="16">
        <f>VLOOKUP($D535,'Growth rate'!$B$3:$S$93,9,FALSE)*VLOOKUP($F535,BY_IND_Demand_Drivers!$B$5:$J$100,9,FALSE)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rate'!$B$3:$S$93,9,FALSE)*VLOOKUP($F536,BY_IND_Demand_Drivers!$B$5:$J$100,7,FALSE)</f>
        <v>0</v>
      </c>
      <c r="L536" s="16">
        <f>VLOOKUP($D536,'Growth rate'!$B$3:$S$93,9,FALSE)*VLOOKUP($F536,BY_IND_Demand_Drivers!$B$5:$J$100,8,FALSE)</f>
        <v>0</v>
      </c>
      <c r="M536" s="16">
        <f>VLOOKUP($D536,'Growth rate'!$B$3:$S$93,9,FALSE)*VLOOKUP($F536,BY_IND_Demand_Drivers!$B$5:$J$100,9,FALSE)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rate'!$B$3:$S$93,9,FALSE)*VLOOKUP($F537,BY_IND_Demand_Drivers!$B$5:$J$100,7,FALSE)</f>
        <v>0</v>
      </c>
      <c r="L537" s="16">
        <f>VLOOKUP($D537,'Growth rate'!$B$3:$S$93,9,FALSE)*VLOOKUP($F537,BY_IND_Demand_Drivers!$B$5:$J$100,8,FALSE)</f>
        <v>0</v>
      </c>
      <c r="M537" s="16">
        <f>VLOOKUP($D537,'Growth rate'!$B$3:$S$93,9,FALSE)*VLOOKUP($F537,BY_IND_Demand_Drivers!$B$5:$J$100,9,FALSE)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rate'!$B$3:$S$93,9,FALSE)*VLOOKUP($F538,BY_IND_Demand_Drivers!$B$5:$J$100,7,FALSE)</f>
        <v>0</v>
      </c>
      <c r="L538" s="16">
        <f>VLOOKUP($D538,'Growth rate'!$B$3:$S$93,9,FALSE)*VLOOKUP($F538,BY_IND_Demand_Drivers!$B$5:$J$100,8,FALSE)</f>
        <v>0</v>
      </c>
      <c r="M538" s="16">
        <f>VLOOKUP($D538,'Growth rate'!$B$3:$S$93,9,FALSE)*VLOOKUP($F538,BY_IND_Demand_Drivers!$B$5:$J$100,9,FALSE)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rate'!$B$3:$S$93,9,FALSE)*VLOOKUP($F539,BY_IND_Demand_Drivers!$B$5:$J$100,7,FALSE)</f>
        <v>0</v>
      </c>
      <c r="L539" s="16">
        <f>VLOOKUP($D539,'Growth rate'!$B$3:$S$93,9,FALSE)*VLOOKUP($F539,BY_IND_Demand_Drivers!$B$5:$J$100,8,FALSE)</f>
        <v>0</v>
      </c>
      <c r="M539" s="16">
        <f>VLOOKUP($D539,'Growth rate'!$B$3:$S$93,9,FALSE)*VLOOKUP($F539,BY_IND_Demand_Drivers!$B$5:$J$100,9,FALSE)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rate'!$B$3:$S$93,9,FALSE)*VLOOKUP($F540,BY_IND_Demand_Drivers!$B$5:$J$100,7,FALSE)</f>
        <v>0</v>
      </c>
      <c r="L540" s="16">
        <f>VLOOKUP($D540,'Growth rate'!$B$3:$S$93,9,FALSE)*VLOOKUP($F540,BY_IND_Demand_Drivers!$B$5:$J$100,8,FALSE)</f>
        <v>0</v>
      </c>
      <c r="M540" s="16">
        <f>VLOOKUP($D540,'Growth rate'!$B$3:$S$93,9,FALSE)*VLOOKUP($F540,BY_IND_Demand_Drivers!$B$5:$J$100,9,FALSE)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rate'!$B$3:$S$93,9,FALSE)*VLOOKUP($F541,BY_IND_Demand_Drivers!$B$5:$J$100,7,FALSE)</f>
        <v>0</v>
      </c>
      <c r="L541" s="16">
        <f>VLOOKUP($D541,'Growth rate'!$B$3:$S$93,9,FALSE)*VLOOKUP($F541,BY_IND_Demand_Drivers!$B$5:$J$100,8,FALSE)</f>
        <v>0</v>
      </c>
      <c r="M541" s="16">
        <f>VLOOKUP($D541,'Growth rate'!$B$3:$S$93,9,FALSE)*VLOOKUP($F541,BY_IND_Demand_Drivers!$B$5:$J$100,9,FALSE)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rate'!$B$3:$S$93,9,FALSE)*VLOOKUP($F542,BY_IND_Demand_Drivers!$B$5:$J$100,7,FALSE)</f>
        <v>0</v>
      </c>
      <c r="L542" s="16">
        <f>VLOOKUP($D542,'Growth rate'!$B$3:$S$93,9,FALSE)*VLOOKUP($F542,BY_IND_Demand_Drivers!$B$5:$J$100,8,FALSE)</f>
        <v>0</v>
      </c>
      <c r="M542" s="16">
        <f>VLOOKUP($D542,'Growth rate'!$B$3:$S$93,9,FALSE)*VLOOKUP($F542,BY_IND_Demand_Drivers!$B$5:$J$100,9,FALSE)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rate'!$B$3:$S$93,9,FALSE)*VLOOKUP($F543,BY_IND_Demand_Drivers!$B$5:$J$100,7,FALSE)</f>
        <v>0</v>
      </c>
      <c r="L543" s="16">
        <f>VLOOKUP($D543,'Growth rate'!$B$3:$S$93,9,FALSE)*VLOOKUP($F543,BY_IND_Demand_Drivers!$B$5:$J$100,8,FALSE)</f>
        <v>0</v>
      </c>
      <c r="M543" s="16">
        <f>VLOOKUP($D543,'Growth rate'!$B$3:$S$93,9,FALSE)*VLOOKUP($F543,BY_IND_Demand_Drivers!$B$5:$J$100,9,FALSE)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rate'!$B$3:$S$93,9,FALSE)*VLOOKUP($F544,BY_IND_Demand_Drivers!$B$5:$J$100,7,FALSE)</f>
        <v>0</v>
      </c>
      <c r="L544" s="16">
        <f>VLOOKUP($D544,'Growth rate'!$B$3:$S$93,9,FALSE)*VLOOKUP($F544,BY_IND_Demand_Drivers!$B$5:$J$100,8,FALSE)</f>
        <v>0</v>
      </c>
      <c r="M544" s="16">
        <f>VLOOKUP($D544,'Growth rate'!$B$3:$S$93,9,FALSE)*VLOOKUP($F544,BY_IND_Demand_Drivers!$B$5:$J$100,9,FALSE)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rate'!$B$3:$S$93,9,FALSE)*VLOOKUP($F545,BY_IND_Demand_Drivers!$B$5:$J$100,7,FALSE)</f>
        <v>0</v>
      </c>
      <c r="L545" s="16">
        <f>VLOOKUP($D545,'Growth rate'!$B$3:$S$93,9,FALSE)*VLOOKUP($F545,BY_IND_Demand_Drivers!$B$5:$J$100,8,FALSE)</f>
        <v>0</v>
      </c>
      <c r="M545" s="16">
        <f>VLOOKUP($D545,'Growth rate'!$B$3:$S$93,9,FALSE)*VLOOKUP($F545,BY_IND_Demand_Drivers!$B$5:$J$100,9,FALSE)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rate'!$B$3:$S$93,9,FALSE)*VLOOKUP($F546,BY_IND_Demand_Drivers!$B$5:$J$100,7,FALSE)</f>
        <v>0</v>
      </c>
      <c r="L546" s="16">
        <f>VLOOKUP($D546,'Growth rate'!$B$3:$S$93,9,FALSE)*VLOOKUP($F546,BY_IND_Demand_Drivers!$B$5:$J$100,8,FALSE)</f>
        <v>0</v>
      </c>
      <c r="M546" s="16">
        <f>VLOOKUP($D546,'Growth rate'!$B$3:$S$93,9,FALSE)*VLOOKUP($F546,BY_IND_Demand_Drivers!$B$5:$J$100,9,FALSE)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rate'!$B$3:$S$93,9,FALSE)*VLOOKUP($F547,BY_IND_Demand_Drivers!$B$5:$J$100,7,FALSE)</f>
        <v>0</v>
      </c>
      <c r="L547" s="16">
        <f>VLOOKUP($D547,'Growth rate'!$B$3:$S$93,9,FALSE)*VLOOKUP($F547,BY_IND_Demand_Drivers!$B$5:$J$100,8,FALSE)</f>
        <v>0</v>
      </c>
      <c r="M547" s="16">
        <f>VLOOKUP($D547,'Growth rate'!$B$3:$S$93,9,FALSE)*VLOOKUP($F547,BY_IND_Demand_Drivers!$B$5:$J$100,9,FALSE)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rate'!$B$3:$S$93,9,FALSE)*VLOOKUP($F548,BY_IND_Demand_Drivers!$B$5:$J$100,7,FALSE)</f>
        <v>0</v>
      </c>
      <c r="L548" s="16">
        <f>VLOOKUP($D548,'Growth rate'!$B$3:$S$93,9,FALSE)*VLOOKUP($F548,BY_IND_Demand_Drivers!$B$5:$J$100,8,FALSE)</f>
        <v>0</v>
      </c>
      <c r="M548" s="16">
        <f>VLOOKUP($D548,'Growth rate'!$B$3:$S$93,9,FALSE)*VLOOKUP($F548,BY_IND_Demand_Drivers!$B$5:$J$100,9,FALSE)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rate'!$B$3:$S$93,9,FALSE)*VLOOKUP($F549,BY_IND_Demand_Drivers!$B$5:$J$100,7,FALSE)</f>
        <v>0</v>
      </c>
      <c r="L549" s="16">
        <f>VLOOKUP($D549,'Growth rate'!$B$3:$S$93,9,FALSE)*VLOOKUP($F549,BY_IND_Demand_Drivers!$B$5:$J$100,8,FALSE)</f>
        <v>0</v>
      </c>
      <c r="M549" s="16">
        <f>VLOOKUP($D549,'Growth rate'!$B$3:$S$93,9,FALSE)*VLOOKUP($F549,BY_IND_Demand_Drivers!$B$5:$J$100,9,FALSE)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rate'!$B$3:$S$93,9,FALSE)*VLOOKUP($F550,BY_IND_Demand_Drivers!$B$5:$J$100,7,FALSE)</f>
        <v>0</v>
      </c>
      <c r="L550" s="16">
        <f>VLOOKUP($D550,'Growth rate'!$B$3:$S$93,9,FALSE)*VLOOKUP($F550,BY_IND_Demand_Drivers!$B$5:$J$100,8,FALSE)</f>
        <v>0</v>
      </c>
      <c r="M550" s="16">
        <f>VLOOKUP($D550,'Growth rate'!$B$3:$S$93,9,FALSE)*VLOOKUP($F550,BY_IND_Demand_Drivers!$B$5:$J$100,9,FALSE)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rate'!$B$3:$S$93,9,FALSE)*VLOOKUP($F551,BY_IND_Demand_Drivers!$B$5:$J$100,7,FALSE)</f>
        <v>0</v>
      </c>
      <c r="L551" s="16">
        <f>VLOOKUP($D551,'Growth rate'!$B$3:$S$93,9,FALSE)*VLOOKUP($F551,BY_IND_Demand_Drivers!$B$5:$J$100,8,FALSE)</f>
        <v>0</v>
      </c>
      <c r="M551" s="16">
        <f>VLOOKUP($D551,'Growth rate'!$B$3:$S$93,9,FALSE)*VLOOKUP($F551,BY_IND_Demand_Drivers!$B$5:$J$100,9,FALSE)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rate'!$B$3:$S$93,9,FALSE)*VLOOKUP($F552,BY_IND_Demand_Drivers!$B$5:$J$100,7,FALSE)</f>
        <v>0</v>
      </c>
      <c r="L552" s="16">
        <f>VLOOKUP($D552,'Growth rate'!$B$3:$S$93,9,FALSE)*VLOOKUP($F552,BY_IND_Demand_Drivers!$B$5:$J$100,8,FALSE)</f>
        <v>0</v>
      </c>
      <c r="M552" s="16">
        <f>VLOOKUP($D552,'Growth rate'!$B$3:$S$93,9,FALSE)*VLOOKUP($F552,BY_IND_Demand_Drivers!$B$5:$J$100,9,FALSE)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rate'!$B$3:$S$93,9,FALSE)*VLOOKUP($F553,BY_IND_Demand_Drivers!$B$5:$J$100,7,FALSE)</f>
        <v>0</v>
      </c>
      <c r="L553" s="16">
        <f>VLOOKUP($D553,'Growth rate'!$B$3:$S$93,9,FALSE)*VLOOKUP($F553,BY_IND_Demand_Drivers!$B$5:$J$100,8,FALSE)</f>
        <v>0</v>
      </c>
      <c r="M553" s="16">
        <f>VLOOKUP($D553,'Growth rate'!$B$3:$S$93,9,FALSE)*VLOOKUP($F553,BY_IND_Demand_Drivers!$B$5:$J$100,9,FALSE)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rate'!$B$3:$S$93,9,FALSE)*VLOOKUP($F554,BY_IND_Demand_Drivers!$B$5:$J$100,7,FALSE)</f>
        <v>0</v>
      </c>
      <c r="L554" s="16">
        <f>VLOOKUP($D554,'Growth rate'!$B$3:$S$93,9,FALSE)*VLOOKUP($F554,BY_IND_Demand_Drivers!$B$5:$J$100,8,FALSE)</f>
        <v>0</v>
      </c>
      <c r="M554" s="16">
        <f>VLOOKUP($D554,'Growth rate'!$B$3:$S$93,9,FALSE)*VLOOKUP($F554,BY_IND_Demand_Drivers!$B$5:$J$100,9,FALSE)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rate'!$B$3:$S$93,9,FALSE)*VLOOKUP($F555,BY_IND_Demand_Drivers!$B$5:$J$100,7,FALSE)</f>
        <v>0</v>
      </c>
      <c r="L555" s="16">
        <f>VLOOKUP($D555,'Growth rate'!$B$3:$S$93,9,FALSE)*VLOOKUP($F555,BY_IND_Demand_Drivers!$B$5:$J$100,8,FALSE)</f>
        <v>0</v>
      </c>
      <c r="M555" s="16">
        <f>VLOOKUP($D555,'Growth rate'!$B$3:$S$93,9,FALSE)*VLOOKUP($F555,BY_IND_Demand_Drivers!$B$5:$J$100,9,FALSE)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rate'!$B$3:$S$93,9,FALSE)*VLOOKUP($F556,BY_IND_Demand_Drivers!$B$5:$J$100,7,FALSE)</f>
        <v>0</v>
      </c>
      <c r="L556" s="16">
        <f>VLOOKUP($D556,'Growth rate'!$B$3:$S$93,9,FALSE)*VLOOKUP($F556,BY_IND_Demand_Drivers!$B$5:$J$100,8,FALSE)</f>
        <v>0</v>
      </c>
      <c r="M556" s="16">
        <f>VLOOKUP($D556,'Growth rate'!$B$3:$S$93,9,FALSE)*VLOOKUP($F556,BY_IND_Demand_Drivers!$B$5:$J$100,9,FALSE)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rate'!$B$3:$S$93,9,FALSE)*VLOOKUP($F557,BY_IND_Demand_Drivers!$B$5:$J$100,7,FALSE)</f>
        <v>0</v>
      </c>
      <c r="L557" s="16">
        <f>VLOOKUP($D557,'Growth rate'!$B$3:$S$93,9,FALSE)*VLOOKUP($F557,BY_IND_Demand_Drivers!$B$5:$J$100,8,FALSE)</f>
        <v>0</v>
      </c>
      <c r="M557" s="16">
        <f>VLOOKUP($D557,'Growth rate'!$B$3:$S$93,9,FALSE)*VLOOKUP($F557,BY_IND_Demand_Drivers!$B$5:$J$100,9,FALSE)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rate'!$B$3:$S$93,9,FALSE)*VLOOKUP($F558,BY_IND_Demand_Drivers!$B$5:$J$100,7,FALSE)</f>
        <v>0</v>
      </c>
      <c r="L558" s="16">
        <f>VLOOKUP($D558,'Growth rate'!$B$3:$S$93,9,FALSE)*VLOOKUP($F558,BY_IND_Demand_Drivers!$B$5:$J$100,8,FALSE)</f>
        <v>0</v>
      </c>
      <c r="M558" s="16">
        <f>VLOOKUP($D558,'Growth rate'!$B$3:$S$93,9,FALSE)*VLOOKUP($F558,BY_IND_Demand_Drivers!$B$5:$J$100,9,FALSE)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rate'!$B$3:$S$93,9,FALSE)*VLOOKUP($F559,BY_IND_Demand_Drivers!$B$5:$J$100,7,FALSE)</f>
        <v>0</v>
      </c>
      <c r="L559" s="16">
        <f>VLOOKUP($D559,'Growth rate'!$B$3:$S$93,9,FALSE)*VLOOKUP($F559,BY_IND_Demand_Drivers!$B$5:$J$100,8,FALSE)</f>
        <v>0</v>
      </c>
      <c r="M559" s="16">
        <f>VLOOKUP($D559,'Growth rate'!$B$3:$S$93,9,FALSE)*VLOOKUP($F559,BY_IND_Demand_Drivers!$B$5:$J$100,9,FALSE)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rate'!$B$3:$S$93,9,FALSE)*VLOOKUP($F560,BY_IND_Demand_Drivers!$B$5:$J$100,7,FALSE)</f>
        <v>0</v>
      </c>
      <c r="L560" s="16">
        <f>VLOOKUP($D560,'Growth rate'!$B$3:$S$93,9,FALSE)*VLOOKUP($F560,BY_IND_Demand_Drivers!$B$5:$J$100,8,FALSE)</f>
        <v>0</v>
      </c>
      <c r="M560" s="16">
        <f>VLOOKUP($D560,'Growth rate'!$B$3:$S$93,9,FALSE)*VLOOKUP($F560,BY_IND_Demand_Drivers!$B$5:$J$100,9,FALSE)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rate'!$B$3:$S$93,9,FALSE)*VLOOKUP($F561,BY_IND_Demand_Drivers!$B$5:$J$100,7,FALSE)</f>
        <v>0</v>
      </c>
      <c r="L561" s="16">
        <f>VLOOKUP($D561,'Growth rate'!$B$3:$S$93,9,FALSE)*VLOOKUP($F561,BY_IND_Demand_Drivers!$B$5:$J$100,8,FALSE)</f>
        <v>0</v>
      </c>
      <c r="M561" s="16">
        <f>VLOOKUP($D561,'Growth rate'!$B$3:$S$93,9,FALSE)*VLOOKUP($F561,BY_IND_Demand_Drivers!$B$5:$J$100,9,FALSE)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rate'!$B$3:$S$93,9,FALSE)*VLOOKUP($F562,BY_IND_Demand_Drivers!$B$5:$J$100,7,FALSE)</f>
        <v>0</v>
      </c>
      <c r="L562" s="16">
        <f>VLOOKUP($D562,'Growth rate'!$B$3:$S$93,9,FALSE)*VLOOKUP($F562,BY_IND_Demand_Drivers!$B$5:$J$100,8,FALSE)</f>
        <v>0</v>
      </c>
      <c r="M562" s="16">
        <f>VLOOKUP($D562,'Growth rate'!$B$3:$S$93,9,FALSE)*VLOOKUP($F562,BY_IND_Demand_Drivers!$B$5:$J$100,9,FALSE)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rate'!$B$3:$S$93,9,FALSE)*VLOOKUP($F563,BY_IND_Demand_Drivers!$B$5:$J$100,7,FALSE)</f>
        <v>0</v>
      </c>
      <c r="L563" s="16">
        <f>VLOOKUP($D563,'Growth rate'!$B$3:$S$93,9,FALSE)*VLOOKUP($F563,BY_IND_Demand_Drivers!$B$5:$J$100,8,FALSE)</f>
        <v>0</v>
      </c>
      <c r="M563" s="16">
        <f>VLOOKUP($D563,'Growth rate'!$B$3:$S$93,9,FALSE)*VLOOKUP($F563,BY_IND_Demand_Drivers!$B$5:$J$100,9,FALSE)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rate'!$B$3:$S$93,9,FALSE)*VLOOKUP($F564,BY_IND_Demand_Drivers!$B$5:$J$100,7,FALSE)</f>
        <v>0</v>
      </c>
      <c r="L564" s="16">
        <f>VLOOKUP($D564,'Growth rate'!$B$3:$S$93,9,FALSE)*VLOOKUP($F564,BY_IND_Demand_Drivers!$B$5:$J$100,8,FALSE)</f>
        <v>0</v>
      </c>
      <c r="M564" s="16">
        <f>VLOOKUP($D564,'Growth rate'!$B$3:$S$93,9,FALSE)*VLOOKUP($F564,BY_IND_Demand_Drivers!$B$5:$J$100,9,FALSE)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rate'!$B$3:$S$93,9,FALSE)*VLOOKUP($F565,BY_IND_Demand_Drivers!$B$5:$J$100,7,FALSE)</f>
        <v>0</v>
      </c>
      <c r="L565" s="16">
        <f>VLOOKUP($D565,'Growth rate'!$B$3:$S$93,9,FALSE)*VLOOKUP($F565,BY_IND_Demand_Drivers!$B$5:$J$100,8,FALSE)</f>
        <v>0</v>
      </c>
      <c r="M565" s="16">
        <f>VLOOKUP($D565,'Growth rate'!$B$3:$S$93,9,FALSE)*VLOOKUP($F565,BY_IND_Demand_Drivers!$B$5:$J$100,9,FALSE)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rate'!$B$3:$S$93,9,FALSE)*VLOOKUP($F566,BY_IND_Demand_Drivers!$B$5:$J$100,7,FALSE)</f>
        <v>0</v>
      </c>
      <c r="L566" s="16">
        <f>VLOOKUP($D566,'Growth rate'!$B$3:$S$93,9,FALSE)*VLOOKUP($F566,BY_IND_Demand_Drivers!$B$5:$J$100,8,FALSE)</f>
        <v>0</v>
      </c>
      <c r="M566" s="16">
        <f>VLOOKUP($D566,'Growth rate'!$B$3:$S$93,9,FALSE)*VLOOKUP($F566,BY_IND_Demand_Drivers!$B$5:$J$100,9,FALSE)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rate'!$B$3:$S$93,9,FALSE)*VLOOKUP($F567,BY_IND_Demand_Drivers!$B$5:$J$100,7,FALSE)</f>
        <v>0</v>
      </c>
      <c r="L567" s="16">
        <f>VLOOKUP($D567,'Growth rate'!$B$3:$S$93,9,FALSE)*VLOOKUP($F567,BY_IND_Demand_Drivers!$B$5:$J$100,8,FALSE)</f>
        <v>0</v>
      </c>
      <c r="M567" s="16">
        <f>VLOOKUP($D567,'Growth rate'!$B$3:$S$93,9,FALSE)*VLOOKUP($F567,BY_IND_Demand_Drivers!$B$5:$J$100,9,FALSE)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rate'!$B$3:$S$93,9,FALSE)*VLOOKUP($F568,BY_IND_Demand_Drivers!$B$5:$J$100,7,FALSE)</f>
        <v>0</v>
      </c>
      <c r="L568" s="16">
        <f>VLOOKUP($D568,'Growth rate'!$B$3:$S$93,9,FALSE)*VLOOKUP($F568,BY_IND_Demand_Drivers!$B$5:$J$100,8,FALSE)</f>
        <v>0</v>
      </c>
      <c r="M568" s="16">
        <f>VLOOKUP($D568,'Growth rate'!$B$3:$S$93,9,FALSE)*VLOOKUP($F568,BY_IND_Demand_Drivers!$B$5:$J$100,9,FALSE)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rate'!$B$3:$S$93,9,FALSE)*VLOOKUP($F569,BY_IND_Demand_Drivers!$B$5:$J$100,7,FALSE)</f>
        <v>0</v>
      </c>
      <c r="L569" s="16">
        <f>VLOOKUP($D569,'Growth rate'!$B$3:$S$93,9,FALSE)*VLOOKUP($F569,BY_IND_Demand_Drivers!$B$5:$J$100,8,FALSE)</f>
        <v>0</v>
      </c>
      <c r="M569" s="16">
        <f>VLOOKUP($D569,'Growth rate'!$B$3:$S$93,9,FALSE)*VLOOKUP($F569,BY_IND_Demand_Drivers!$B$5:$J$100,9,FALSE)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rate'!$B$3:$S$93,9,FALSE)*VLOOKUP($F570,BY_IND_Demand_Drivers!$B$5:$J$100,7,FALSE)</f>
        <v>0</v>
      </c>
      <c r="L570" s="16">
        <f>VLOOKUP($D570,'Growth rate'!$B$3:$S$93,9,FALSE)*VLOOKUP($F570,BY_IND_Demand_Drivers!$B$5:$J$100,8,FALSE)</f>
        <v>0</v>
      </c>
      <c r="M570" s="16">
        <f>VLOOKUP($D570,'Growth rate'!$B$3:$S$93,9,FALSE)*VLOOKUP($F570,BY_IND_Demand_Drivers!$B$5:$J$100,9,FALSE)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rate'!$B$3:$S$93,9,FALSE)*VLOOKUP($F571,BY_IND_Demand_Drivers!$B$5:$J$100,7,FALSE)</f>
        <v>0</v>
      </c>
      <c r="L571" s="16">
        <f>VLOOKUP($D571,'Growth rate'!$B$3:$S$93,9,FALSE)*VLOOKUP($F571,BY_IND_Demand_Drivers!$B$5:$J$100,8,FALSE)</f>
        <v>0</v>
      </c>
      <c r="M571" s="16">
        <f>VLOOKUP($D571,'Growth rate'!$B$3:$S$93,9,FALSE)*VLOOKUP($F571,BY_IND_Demand_Drivers!$B$5:$J$100,9,FALSE)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rate'!$B$3:$S$93,9,FALSE)*VLOOKUP($F572,BY_IND_Demand_Drivers!$B$5:$J$100,7,FALSE)</f>
        <v>0</v>
      </c>
      <c r="L572" s="16">
        <f>VLOOKUP($D572,'Growth rate'!$B$3:$S$93,9,FALSE)*VLOOKUP($F572,BY_IND_Demand_Drivers!$B$5:$J$100,8,FALSE)</f>
        <v>0</v>
      </c>
      <c r="M572" s="16">
        <f>VLOOKUP($D572,'Growth rate'!$B$3:$S$93,9,FALSE)*VLOOKUP($F572,BY_IND_Demand_Drivers!$B$5:$J$100,9,FALSE)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rate'!$B$3:$S$93,9,FALSE)*VLOOKUP($F573,BY_IND_Demand_Drivers!$B$5:$J$100,7,FALSE)</f>
        <v>0</v>
      </c>
      <c r="L573" s="16">
        <f>VLOOKUP($D573,'Growth rate'!$B$3:$S$93,9,FALSE)*VLOOKUP($F573,BY_IND_Demand_Drivers!$B$5:$J$100,8,FALSE)</f>
        <v>0</v>
      </c>
      <c r="M573" s="16">
        <f>VLOOKUP($D573,'Growth rate'!$B$3:$S$93,9,FALSE)*VLOOKUP($F573,BY_IND_Demand_Drivers!$B$5:$J$100,9,FALSE)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rate'!$B$3:$S$93,9,FALSE)*VLOOKUP($F574,BY_IND_Demand_Drivers!$B$5:$J$100,7,FALSE)</f>
        <v>0</v>
      </c>
      <c r="L574" s="16">
        <f>VLOOKUP($D574,'Growth rate'!$B$3:$S$93,9,FALSE)*VLOOKUP($F574,BY_IND_Demand_Drivers!$B$5:$J$100,8,FALSE)</f>
        <v>0</v>
      </c>
      <c r="M574" s="16">
        <f>VLOOKUP($D574,'Growth rate'!$B$3:$S$93,9,FALSE)*VLOOKUP($F574,BY_IND_Demand_Drivers!$B$5:$J$100,9,FALSE)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rate'!$B$3:$S$93,9,FALSE)*VLOOKUP($F575,BY_IND_Demand_Drivers!$B$5:$J$100,7,FALSE)</f>
        <v>0</v>
      </c>
      <c r="L575" s="16">
        <f>VLOOKUP($D575,'Growth rate'!$B$3:$S$93,9,FALSE)*VLOOKUP($F575,BY_IND_Demand_Drivers!$B$5:$J$100,8,FALSE)</f>
        <v>0</v>
      </c>
      <c r="M575" s="16">
        <f>VLOOKUP($D575,'Growth rate'!$B$3:$S$93,9,FALSE)*VLOOKUP($F575,BY_IND_Demand_Drivers!$B$5:$J$100,9,FALSE)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rate'!$B$3:$S$93,9,FALSE)*VLOOKUP($F576,BY_IND_Demand_Drivers!$B$5:$J$100,7,FALSE)</f>
        <v>0</v>
      </c>
      <c r="L576" s="16">
        <f>VLOOKUP($D576,'Growth rate'!$B$3:$S$93,9,FALSE)*VLOOKUP($F576,BY_IND_Demand_Drivers!$B$5:$J$100,8,FALSE)</f>
        <v>0</v>
      </c>
      <c r="M576" s="16">
        <f>VLOOKUP($D576,'Growth rate'!$B$3:$S$93,9,FALSE)*VLOOKUP($F576,BY_IND_Demand_Drivers!$B$5:$J$100,9,FALSE)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rate'!$B$3:$S$93,9,FALSE)*VLOOKUP($F577,BY_IND_Demand_Drivers!$B$5:$J$100,7,FALSE)</f>
        <v>0</v>
      </c>
      <c r="L577" s="16">
        <f>VLOOKUP($D577,'Growth rate'!$B$3:$S$93,9,FALSE)*VLOOKUP($F577,BY_IND_Demand_Drivers!$B$5:$J$100,8,FALSE)</f>
        <v>0</v>
      </c>
      <c r="M577" s="16">
        <f>VLOOKUP($D577,'Growth rate'!$B$3:$S$93,9,FALSE)*VLOOKUP($F577,BY_IND_Demand_Drivers!$B$5:$J$100,9,FALSE)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workbookViewId="0">
      <selection activeCell="N4" sqref="N4:N577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K4*$N4</f>
        <v>67.343988332673305</v>
      </c>
      <c r="H4" s="16">
        <f t="shared" ref="H4:I4" si="0">L4*$N4</f>
        <v>0</v>
      </c>
      <c r="I4" s="16">
        <f t="shared" si="0"/>
        <v>0</v>
      </c>
      <c r="K4" s="16">
        <f>VLOOKUP($D4,'Growth rate'!$B$3:$S$93,8,FALSE)*VLOOKUP($F4,BY_IND_Demand_Drivers!$B$5:$J$100,7,FALSE)</f>
        <v>67.343988332673305</v>
      </c>
      <c r="L4" s="16">
        <f>VLOOKUP($D4,'Growth rate'!$B$3:$S$93,8,FALSE)*VLOOKUP($F4,BY_IND_Demand_Drivers!$B$5:$J$100,8,FALSE)</f>
        <v>0</v>
      </c>
      <c r="M4" s="16">
        <f>VLOOKUP($D4,'Growth rate'!$B$3:$S$93,8,FALSE)*VLOOKUP($F4,BY_IND_Demand_Drivers!$B$5:$J$100,9,FALSE)</f>
        <v>0</v>
      </c>
      <c r="N4" s="49">
        <v>1</v>
      </c>
    </row>
    <row r="5" spans="1:14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 t="shared" ref="G5:G68" si="1">K5*$N5</f>
        <v>70.479264060024519</v>
      </c>
      <c r="H5" s="16">
        <f t="shared" ref="H5:H68" si="2">L5*$N5</f>
        <v>0</v>
      </c>
      <c r="I5" s="16">
        <f t="shared" ref="I5:I68" si="3">M5*$N5</f>
        <v>0</v>
      </c>
      <c r="K5" s="16">
        <f>VLOOKUP($D5,'Growth rate'!$B$3:$S$93,8,FALSE)*VLOOKUP($F5,BY_IND_Demand_Drivers!$B$5:$J$100,7,FALSE)</f>
        <v>70.479264060024519</v>
      </c>
      <c r="L5" s="16">
        <f>VLOOKUP($D5,'Growth rate'!$B$3:$S$93,8,FALSE)*VLOOKUP($F5,BY_IND_Demand_Drivers!$B$5:$J$100,8,FALSE)</f>
        <v>0</v>
      </c>
      <c r="M5" s="16">
        <f>VLOOKUP($D5,'Growth rate'!$B$3:$S$93,8,FALSE)*VLOOKUP($F5,BY_IND_Demand_Drivers!$B$5:$J$100,9,FALSE)</f>
        <v>0</v>
      </c>
      <c r="N5" s="49">
        <v>1</v>
      </c>
    </row>
    <row r="6" spans="1:14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 t="shared" si="1"/>
        <v>73.614539787375747</v>
      </c>
      <c r="H6" s="16">
        <f t="shared" si="2"/>
        <v>0</v>
      </c>
      <c r="I6" s="16">
        <f t="shared" si="3"/>
        <v>0</v>
      </c>
      <c r="K6" s="16">
        <f>VLOOKUP($D6,'Growth rate'!$B$3:$S$93,8,FALSE)*VLOOKUP($F6,BY_IND_Demand_Drivers!$B$5:$J$100,7,FALSE)</f>
        <v>73.614539787375747</v>
      </c>
      <c r="L6" s="16">
        <f>VLOOKUP($D6,'Growth rate'!$B$3:$S$93,8,FALSE)*VLOOKUP($F6,BY_IND_Demand_Drivers!$B$5:$J$100,8,FALSE)</f>
        <v>0</v>
      </c>
      <c r="M6" s="16">
        <f>VLOOKUP($D6,'Growth rate'!$B$3:$S$93,8,FALSE)*VLOOKUP($F6,BY_IND_Demand_Drivers!$B$5:$J$100,9,FALSE)</f>
        <v>0</v>
      </c>
      <c r="N6" s="49">
        <v>1</v>
      </c>
    </row>
    <row r="7" spans="1:14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 t="shared" si="1"/>
        <v>76.749815514726961</v>
      </c>
      <c r="H7" s="16">
        <f t="shared" si="2"/>
        <v>0</v>
      </c>
      <c r="I7" s="16">
        <f t="shared" si="3"/>
        <v>0</v>
      </c>
      <c r="K7" s="16">
        <f>VLOOKUP($D7,'Growth rate'!$B$3:$S$93,8,FALSE)*VLOOKUP($F7,BY_IND_Demand_Drivers!$B$5:$J$100,7,FALSE)</f>
        <v>76.749815514726961</v>
      </c>
      <c r="L7" s="16">
        <f>VLOOKUP($D7,'Growth rate'!$B$3:$S$93,8,FALSE)*VLOOKUP($F7,BY_IND_Demand_Drivers!$B$5:$J$100,8,FALSE)</f>
        <v>0</v>
      </c>
      <c r="M7" s="16">
        <f>VLOOKUP($D7,'Growth rate'!$B$3:$S$93,8,FALSE)*VLOOKUP($F7,BY_IND_Demand_Drivers!$B$5:$J$100,9,FALSE)</f>
        <v>0</v>
      </c>
      <c r="N7" s="49">
        <v>1</v>
      </c>
    </row>
    <row r="8" spans="1:14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 t="shared" si="1"/>
        <v>79.885091242078175</v>
      </c>
      <c r="H8" s="16">
        <f t="shared" si="2"/>
        <v>0</v>
      </c>
      <c r="I8" s="16">
        <f t="shared" si="3"/>
        <v>0</v>
      </c>
      <c r="K8" s="16">
        <f>VLOOKUP($D8,'Growth rate'!$B$3:$S$93,8,FALSE)*VLOOKUP($F8,BY_IND_Demand_Drivers!$B$5:$J$100,7,FALSE)</f>
        <v>79.885091242078175</v>
      </c>
      <c r="L8" s="16">
        <f>VLOOKUP($D8,'Growth rate'!$B$3:$S$93,8,FALSE)*VLOOKUP($F8,BY_IND_Demand_Drivers!$B$5:$J$100,8,FALSE)</f>
        <v>0</v>
      </c>
      <c r="M8" s="16">
        <f>VLOOKUP($D8,'Growth rate'!$B$3:$S$93,8,FALSE)*VLOOKUP($F8,BY_IND_Demand_Drivers!$B$5:$J$100,9,FALSE)</f>
        <v>0</v>
      </c>
      <c r="N8" s="49">
        <v>1</v>
      </c>
    </row>
    <row r="9" spans="1:14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 t="shared" si="1"/>
        <v>83.020366969429404</v>
      </c>
      <c r="H9" s="16">
        <f t="shared" si="2"/>
        <v>0</v>
      </c>
      <c r="I9" s="16">
        <f t="shared" si="3"/>
        <v>0</v>
      </c>
      <c r="K9" s="16">
        <f>VLOOKUP($D9,'Growth rate'!$B$3:$S$93,8,FALSE)*VLOOKUP($F9,BY_IND_Demand_Drivers!$B$5:$J$100,7,FALSE)</f>
        <v>83.020366969429404</v>
      </c>
      <c r="L9" s="16">
        <f>VLOOKUP($D9,'Growth rate'!$B$3:$S$93,8,FALSE)*VLOOKUP($F9,BY_IND_Demand_Drivers!$B$5:$J$100,8,FALSE)</f>
        <v>0</v>
      </c>
      <c r="M9" s="16">
        <f>VLOOKUP($D9,'Growth rate'!$B$3:$S$93,8,FALSE)*VLOOKUP($F9,BY_IND_Demand_Drivers!$B$5:$J$100,9,FALSE)</f>
        <v>0</v>
      </c>
      <c r="N9" s="49">
        <v>1</v>
      </c>
    </row>
    <row r="10" spans="1:14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 t="shared" si="1"/>
        <v>77.540078427102557</v>
      </c>
      <c r="H10" s="16">
        <f t="shared" si="2"/>
        <v>0</v>
      </c>
      <c r="I10" s="16">
        <f t="shared" si="3"/>
        <v>0</v>
      </c>
      <c r="K10" s="16">
        <f>VLOOKUP($D10,'Growth rate'!$B$3:$S$93,8,FALSE)*VLOOKUP($F10,BY_IND_Demand_Drivers!$B$5:$J$100,7,FALSE)</f>
        <v>86.155642696780617</v>
      </c>
      <c r="L10" s="16">
        <f>VLOOKUP($D10,'Growth rate'!$B$3:$S$93,8,FALSE)*VLOOKUP($F10,BY_IND_Demand_Drivers!$B$5:$J$100,8,FALSE)</f>
        <v>0</v>
      </c>
      <c r="M10" s="16">
        <f>VLOOKUP($D10,'Growth rate'!$B$3:$S$93,8,FALSE)*VLOOKUP($F10,BY_IND_Demand_Drivers!$B$5:$J$100,9,FALSE)</f>
        <v>0</v>
      </c>
      <c r="N10" s="49">
        <v>0.9</v>
      </c>
    </row>
    <row r="11" spans="1:14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 t="shared" si="1"/>
        <v>79.468917397477327</v>
      </c>
      <c r="H11" s="16">
        <f t="shared" si="2"/>
        <v>0</v>
      </c>
      <c r="I11" s="16">
        <f t="shared" si="3"/>
        <v>0</v>
      </c>
      <c r="K11" s="16">
        <f>VLOOKUP($D11,'Growth rate'!$B$3:$S$93,8,FALSE)*VLOOKUP($F11,BY_IND_Demand_Drivers!$B$5:$J$100,7,FALSE)</f>
        <v>89.290918424131831</v>
      </c>
      <c r="L11" s="16">
        <f>VLOOKUP($D11,'Growth rate'!$B$3:$S$93,8,FALSE)*VLOOKUP($F11,BY_IND_Demand_Drivers!$B$5:$J$100,8,FALSE)</f>
        <v>0</v>
      </c>
      <c r="M11" s="16">
        <f>VLOOKUP($D11,'Growth rate'!$B$3:$S$93,8,FALSE)*VLOOKUP($F11,BY_IND_Demand_Drivers!$B$5:$J$100,9,FALSE)</f>
        <v>0</v>
      </c>
      <c r="N11" s="49">
        <v>0.89</v>
      </c>
    </row>
    <row r="12" spans="1:14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 t="shared" si="1"/>
        <v>81.335050853305091</v>
      </c>
      <c r="H12" s="16">
        <f t="shared" si="2"/>
        <v>0</v>
      </c>
      <c r="I12" s="16">
        <f t="shared" si="3"/>
        <v>0</v>
      </c>
      <c r="K12" s="16">
        <f>VLOOKUP($D12,'Growth rate'!$B$3:$S$93,8,FALSE)*VLOOKUP($F12,BY_IND_Demand_Drivers!$B$5:$J$100,7,FALSE)</f>
        <v>92.42619415148306</v>
      </c>
      <c r="L12" s="16">
        <f>VLOOKUP($D12,'Growth rate'!$B$3:$S$93,8,FALSE)*VLOOKUP($F12,BY_IND_Demand_Drivers!$B$5:$J$100,8,FALSE)</f>
        <v>0</v>
      </c>
      <c r="M12" s="16">
        <f>VLOOKUP($D12,'Growth rate'!$B$3:$S$93,8,FALSE)*VLOOKUP($F12,BY_IND_Demand_Drivers!$B$5:$J$100,9,FALSE)</f>
        <v>0</v>
      </c>
      <c r="N12" s="49">
        <v>0.88</v>
      </c>
    </row>
    <row r="13" spans="1:14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 t="shared" si="1"/>
        <v>83.138478794585822</v>
      </c>
      <c r="H13" s="16">
        <f t="shared" si="2"/>
        <v>0</v>
      </c>
      <c r="I13" s="16">
        <f t="shared" si="3"/>
        <v>0</v>
      </c>
      <c r="K13" s="16">
        <f>VLOOKUP($D13,'Growth rate'!$B$3:$S$93,8,FALSE)*VLOOKUP($F13,BY_IND_Demand_Drivers!$B$5:$J$100,7,FALSE)</f>
        <v>95.561469878834274</v>
      </c>
      <c r="L13" s="16">
        <f>VLOOKUP($D13,'Growth rate'!$B$3:$S$93,8,FALSE)*VLOOKUP($F13,BY_IND_Demand_Drivers!$B$5:$J$100,8,FALSE)</f>
        <v>0</v>
      </c>
      <c r="M13" s="16">
        <f>VLOOKUP($D13,'Growth rate'!$B$3:$S$93,8,FALSE)*VLOOKUP($F13,BY_IND_Demand_Drivers!$B$5:$J$100,9,FALSE)</f>
        <v>0</v>
      </c>
      <c r="N13" s="49">
        <v>0.87</v>
      </c>
    </row>
    <row r="14" spans="1:14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 t="shared" si="1"/>
        <v>84.879201221319519</v>
      </c>
      <c r="H14" s="16">
        <f t="shared" si="2"/>
        <v>0</v>
      </c>
      <c r="I14" s="16">
        <f t="shared" si="3"/>
        <v>0</v>
      </c>
      <c r="K14" s="16">
        <f>VLOOKUP($D14,'Growth rate'!$B$3:$S$93,8,FALSE)*VLOOKUP($F14,BY_IND_Demand_Drivers!$B$5:$J$100,7,FALSE)</f>
        <v>98.696745606185488</v>
      </c>
      <c r="L14" s="16">
        <f>VLOOKUP($D14,'Growth rate'!$B$3:$S$93,8,FALSE)*VLOOKUP($F14,BY_IND_Demand_Drivers!$B$5:$J$100,8,FALSE)</f>
        <v>0</v>
      </c>
      <c r="M14" s="16">
        <f>VLOOKUP($D14,'Growth rate'!$B$3:$S$93,8,FALSE)*VLOOKUP($F14,BY_IND_Demand_Drivers!$B$5:$J$100,9,FALSE)</f>
        <v>0</v>
      </c>
      <c r="N14" s="49">
        <v>0.86</v>
      </c>
    </row>
    <row r="15" spans="1:14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 t="shared" si="1"/>
        <v>86.557218133506197</v>
      </c>
      <c r="H15" s="16">
        <f t="shared" si="2"/>
        <v>0</v>
      </c>
      <c r="I15" s="16">
        <f t="shared" si="3"/>
        <v>0</v>
      </c>
      <c r="K15" s="16">
        <f>VLOOKUP($D15,'Growth rate'!$B$3:$S$93,8,FALSE)*VLOOKUP($F15,BY_IND_Demand_Drivers!$B$5:$J$100,7,FALSE)</f>
        <v>101.8320213335367</v>
      </c>
      <c r="L15" s="16">
        <f>VLOOKUP($D15,'Growth rate'!$B$3:$S$93,8,FALSE)*VLOOKUP($F15,BY_IND_Demand_Drivers!$B$5:$J$100,8,FALSE)</f>
        <v>0</v>
      </c>
      <c r="M15" s="16">
        <f>VLOOKUP($D15,'Growth rate'!$B$3:$S$93,8,FALSE)*VLOOKUP($F15,BY_IND_Demand_Drivers!$B$5:$J$100,9,FALSE)</f>
        <v>0</v>
      </c>
      <c r="N15" s="49">
        <v>0.85</v>
      </c>
    </row>
    <row r="16" spans="1:14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 t="shared" si="1"/>
        <v>87.910111288493653</v>
      </c>
      <c r="H16" s="16">
        <f t="shared" si="2"/>
        <v>0</v>
      </c>
      <c r="I16" s="16">
        <f t="shared" si="3"/>
        <v>0</v>
      </c>
      <c r="K16" s="16">
        <f>VLOOKUP($D16,'Growth rate'!$B$3:$S$93,8,FALSE)*VLOOKUP($F16,BY_IND_Demand_Drivers!$B$5:$J$100,7,FALSE)</f>
        <v>104.96729706088794</v>
      </c>
      <c r="L16" s="16">
        <f>VLOOKUP($D16,'Growth rate'!$B$3:$S$93,8,FALSE)*VLOOKUP($F16,BY_IND_Demand_Drivers!$B$5:$J$100,8,FALSE)</f>
        <v>0</v>
      </c>
      <c r="M16" s="16">
        <f>VLOOKUP($D16,'Growth rate'!$B$3:$S$93,8,FALSE)*VLOOKUP($F16,BY_IND_Demand_Drivers!$B$5:$J$100,9,FALSE)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 t="shared" si="1"/>
        <v>89.184622550297306</v>
      </c>
      <c r="H17" s="16">
        <f t="shared" si="2"/>
        <v>0</v>
      </c>
      <c r="I17" s="16">
        <f t="shared" si="3"/>
        <v>0</v>
      </c>
      <c r="K17" s="16">
        <f>VLOOKUP($D17,'Growth rate'!$B$3:$S$93,8,FALSE)*VLOOKUP($F17,BY_IND_Demand_Drivers!$B$5:$J$100,7,FALSE)</f>
        <v>108.10257278823916</v>
      </c>
      <c r="L17" s="16">
        <f>VLOOKUP($D17,'Growth rate'!$B$3:$S$93,8,FALSE)*VLOOKUP($F17,BY_IND_Demand_Drivers!$B$5:$J$100,8,FALSE)</f>
        <v>0</v>
      </c>
      <c r="M17" s="16">
        <f>VLOOKUP($D17,'Growth rate'!$B$3:$S$93,8,FALSE)*VLOOKUP($F17,BY_IND_Demand_Drivers!$B$5:$J$100,9,FALSE)</f>
        <v>0</v>
      </c>
      <c r="N17" s="49">
        <f t="shared" ref="N17:N34" si="4">($N$35-$N$15)/($D$35-$D$15)*(D17-$D$15)+$N$15</f>
        <v>0.82499999999999996</v>
      </c>
    </row>
    <row r="18" spans="1:14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 t="shared" si="1"/>
        <v>90.380751918917184</v>
      </c>
      <c r="H18" s="16">
        <f t="shared" si="2"/>
        <v>0</v>
      </c>
      <c r="I18" s="16">
        <f t="shared" si="3"/>
        <v>0</v>
      </c>
      <c r="K18" s="16">
        <f>VLOOKUP($D18,'Growth rate'!$B$3:$S$93,8,FALSE)*VLOOKUP($F18,BY_IND_Demand_Drivers!$B$5:$J$100,7,FALSE)</f>
        <v>111.23784851559037</v>
      </c>
      <c r="L18" s="16">
        <f>VLOOKUP($D18,'Growth rate'!$B$3:$S$93,8,FALSE)*VLOOKUP($F18,BY_IND_Demand_Drivers!$B$5:$J$100,8,FALSE)</f>
        <v>0</v>
      </c>
      <c r="M18" s="16">
        <f>VLOOKUP($D18,'Growth rate'!$B$3:$S$93,8,FALSE)*VLOOKUP($F18,BY_IND_Demand_Drivers!$B$5:$J$100,9,FALSE)</f>
        <v>0</v>
      </c>
      <c r="N18" s="49">
        <f t="shared" si="4"/>
        <v>0.8125</v>
      </c>
    </row>
    <row r="19" spans="1:14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 t="shared" si="1"/>
        <v>91.498499394353274</v>
      </c>
      <c r="H19" s="16">
        <f t="shared" si="2"/>
        <v>0</v>
      </c>
      <c r="I19" s="16">
        <f t="shared" si="3"/>
        <v>0</v>
      </c>
      <c r="K19" s="16">
        <f>VLOOKUP($D19,'Growth rate'!$B$3:$S$93,8,FALSE)*VLOOKUP($F19,BY_IND_Demand_Drivers!$B$5:$J$100,7,FALSE)</f>
        <v>114.3731242429416</v>
      </c>
      <c r="L19" s="16">
        <f>VLOOKUP($D19,'Growth rate'!$B$3:$S$93,8,FALSE)*VLOOKUP($F19,BY_IND_Demand_Drivers!$B$5:$J$100,8,FALSE)</f>
        <v>0</v>
      </c>
      <c r="M19" s="16">
        <f>VLOOKUP($D19,'Growth rate'!$B$3:$S$93,8,FALSE)*VLOOKUP($F19,BY_IND_Demand_Drivers!$B$5:$J$100,9,FALSE)</f>
        <v>0</v>
      </c>
      <c r="N19" s="49">
        <f t="shared" si="4"/>
        <v>0.79999999999999993</v>
      </c>
    </row>
    <row r="20" spans="1:14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 t="shared" si="1"/>
        <v>92.53786497660559</v>
      </c>
      <c r="H20" s="16">
        <f t="shared" si="2"/>
        <v>0</v>
      </c>
      <c r="I20" s="16">
        <f t="shared" si="3"/>
        <v>0</v>
      </c>
      <c r="K20" s="16">
        <f>VLOOKUP($D20,'Growth rate'!$B$3:$S$93,8,FALSE)*VLOOKUP($F20,BY_IND_Demand_Drivers!$B$5:$J$100,7,FALSE)</f>
        <v>117.50839997029281</v>
      </c>
      <c r="L20" s="16">
        <f>VLOOKUP($D20,'Growth rate'!$B$3:$S$93,8,FALSE)*VLOOKUP($F20,BY_IND_Demand_Drivers!$B$5:$J$100,8,FALSE)</f>
        <v>0</v>
      </c>
      <c r="M20" s="16">
        <f>VLOOKUP($D20,'Growth rate'!$B$3:$S$93,8,FALSE)*VLOOKUP($F20,BY_IND_Demand_Drivers!$B$5:$J$100,9,FALSE)</f>
        <v>0</v>
      </c>
      <c r="N20" s="49">
        <f t="shared" si="4"/>
        <v>0.78749999999999998</v>
      </c>
    </row>
    <row r="21" spans="1:14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 t="shared" si="1"/>
        <v>93.498848665674117</v>
      </c>
      <c r="H21" s="16">
        <f t="shared" si="2"/>
        <v>0</v>
      </c>
      <c r="I21" s="16">
        <f t="shared" si="3"/>
        <v>0</v>
      </c>
      <c r="K21" s="16">
        <f>VLOOKUP($D21,'Growth rate'!$B$3:$S$93,8,FALSE)*VLOOKUP($F21,BY_IND_Demand_Drivers!$B$5:$J$100,7,FALSE)</f>
        <v>120.64367569764403</v>
      </c>
      <c r="L21" s="16">
        <f>VLOOKUP($D21,'Growth rate'!$B$3:$S$93,8,FALSE)*VLOOKUP($F21,BY_IND_Demand_Drivers!$B$5:$J$100,8,FALSE)</f>
        <v>0</v>
      </c>
      <c r="M21" s="16">
        <f>VLOOKUP($D21,'Growth rate'!$B$3:$S$93,8,FALSE)*VLOOKUP($F21,BY_IND_Demand_Drivers!$B$5:$J$100,9,FALSE)</f>
        <v>0</v>
      </c>
      <c r="N21" s="49">
        <f t="shared" si="4"/>
        <v>0.77499999999999991</v>
      </c>
    </row>
    <row r="22" spans="1:14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 t="shared" si="1"/>
        <v>94.38145046155887</v>
      </c>
      <c r="H22" s="16">
        <f t="shared" si="2"/>
        <v>0</v>
      </c>
      <c r="I22" s="16">
        <f t="shared" si="3"/>
        <v>0</v>
      </c>
      <c r="K22" s="16">
        <f>VLOOKUP($D22,'Growth rate'!$B$3:$S$93,8,FALSE)*VLOOKUP($F22,BY_IND_Demand_Drivers!$B$5:$J$100,7,FALSE)</f>
        <v>123.77895142499526</v>
      </c>
      <c r="L22" s="16">
        <f>VLOOKUP($D22,'Growth rate'!$B$3:$S$93,8,FALSE)*VLOOKUP($F22,BY_IND_Demand_Drivers!$B$5:$J$100,8,FALSE)</f>
        <v>0</v>
      </c>
      <c r="M22" s="16">
        <f>VLOOKUP($D22,'Growth rate'!$B$3:$S$93,8,FALSE)*VLOOKUP($F22,BY_IND_Demand_Drivers!$B$5:$J$100,9,FALSE)</f>
        <v>0</v>
      </c>
      <c r="N22" s="49">
        <f t="shared" si="4"/>
        <v>0.76249999999999996</v>
      </c>
    </row>
    <row r="23" spans="1:14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 t="shared" si="1"/>
        <v>95.185670364259849</v>
      </c>
      <c r="H23" s="16">
        <f t="shared" si="2"/>
        <v>0</v>
      </c>
      <c r="I23" s="16">
        <f t="shared" si="3"/>
        <v>0</v>
      </c>
      <c r="K23" s="16">
        <f>VLOOKUP($D23,'Growth rate'!$B$3:$S$93,8,FALSE)*VLOOKUP($F23,BY_IND_Demand_Drivers!$B$5:$J$100,7,FALSE)</f>
        <v>126.91422715234647</v>
      </c>
      <c r="L23" s="16">
        <f>VLOOKUP($D23,'Growth rate'!$B$3:$S$93,8,FALSE)*VLOOKUP($F23,BY_IND_Demand_Drivers!$B$5:$J$100,8,FALSE)</f>
        <v>0</v>
      </c>
      <c r="M23" s="16">
        <f>VLOOKUP($D23,'Growth rate'!$B$3:$S$93,8,FALSE)*VLOOKUP($F23,BY_IND_Demand_Drivers!$B$5:$J$100,9,FALSE)</f>
        <v>0</v>
      </c>
      <c r="N23" s="49">
        <f t="shared" si="4"/>
        <v>0.75</v>
      </c>
    </row>
    <row r="24" spans="1:14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 t="shared" si="1"/>
        <v>95.911508373777039</v>
      </c>
      <c r="H24" s="16">
        <f t="shared" si="2"/>
        <v>0</v>
      </c>
      <c r="I24" s="16">
        <f t="shared" si="3"/>
        <v>0</v>
      </c>
      <c r="K24" s="16">
        <f>VLOOKUP($D24,'Growth rate'!$B$3:$S$93,8,FALSE)*VLOOKUP($F24,BY_IND_Demand_Drivers!$B$5:$J$100,7,FALSE)</f>
        <v>130.04950287969768</v>
      </c>
      <c r="L24" s="16">
        <f>VLOOKUP($D24,'Growth rate'!$B$3:$S$93,8,FALSE)*VLOOKUP($F24,BY_IND_Demand_Drivers!$B$5:$J$100,8,FALSE)</f>
        <v>0</v>
      </c>
      <c r="M24" s="16">
        <f>VLOOKUP($D24,'Growth rate'!$B$3:$S$93,8,FALSE)*VLOOKUP($F24,BY_IND_Demand_Drivers!$B$5:$J$100,9,FALSE)</f>
        <v>0</v>
      </c>
      <c r="N24" s="49">
        <f t="shared" si="4"/>
        <v>0.73749999999999993</v>
      </c>
    </row>
    <row r="25" spans="1:14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 t="shared" si="1"/>
        <v>96.558964490110455</v>
      </c>
      <c r="H25" s="16">
        <f t="shared" si="2"/>
        <v>0</v>
      </c>
      <c r="I25" s="16">
        <f t="shared" si="3"/>
        <v>0</v>
      </c>
      <c r="K25" s="16">
        <f>VLOOKUP($D25,'Growth rate'!$B$3:$S$93,8,FALSE)*VLOOKUP($F25,BY_IND_Demand_Drivers!$B$5:$J$100,7,FALSE)</f>
        <v>133.18477860704891</v>
      </c>
      <c r="L25" s="16">
        <f>VLOOKUP($D25,'Growth rate'!$B$3:$S$93,8,FALSE)*VLOOKUP($F25,BY_IND_Demand_Drivers!$B$5:$J$100,8,FALSE)</f>
        <v>0</v>
      </c>
      <c r="M25" s="16">
        <f>VLOOKUP($D25,'Growth rate'!$B$3:$S$93,8,FALSE)*VLOOKUP($F25,BY_IND_Demand_Drivers!$B$5:$J$100,9,FALSE)</f>
        <v>0</v>
      </c>
      <c r="N25" s="49">
        <f t="shared" si="4"/>
        <v>0.72499999999999998</v>
      </c>
    </row>
    <row r="26" spans="1:14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 t="shared" si="1"/>
        <v>97.128038713260068</v>
      </c>
      <c r="H26" s="16">
        <f t="shared" si="2"/>
        <v>0</v>
      </c>
      <c r="I26" s="16">
        <f t="shared" si="3"/>
        <v>0</v>
      </c>
      <c r="K26" s="16">
        <f>VLOOKUP($D26,'Growth rate'!$B$3:$S$93,8,FALSE)*VLOOKUP($F26,BY_IND_Demand_Drivers!$B$5:$J$100,7,FALSE)</f>
        <v>136.32005433440011</v>
      </c>
      <c r="L26" s="16">
        <f>VLOOKUP($D26,'Growth rate'!$B$3:$S$93,8,FALSE)*VLOOKUP($F26,BY_IND_Demand_Drivers!$B$5:$J$100,8,FALSE)</f>
        <v>0</v>
      </c>
      <c r="M26" s="16">
        <f>VLOOKUP($D26,'Growth rate'!$B$3:$S$93,8,FALSE)*VLOOKUP($F26,BY_IND_Demand_Drivers!$B$5:$J$100,9,FALSE)</f>
        <v>0</v>
      </c>
      <c r="N26" s="49">
        <f t="shared" si="4"/>
        <v>0.71249999999999991</v>
      </c>
    </row>
    <row r="27" spans="1:14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 t="shared" si="1"/>
        <v>97.618731043225949</v>
      </c>
      <c r="H27" s="16">
        <f t="shared" si="2"/>
        <v>0</v>
      </c>
      <c r="I27" s="16">
        <f t="shared" si="3"/>
        <v>0</v>
      </c>
      <c r="K27" s="16">
        <f>VLOOKUP($D27,'Growth rate'!$B$3:$S$93,8,FALSE)*VLOOKUP($F27,BY_IND_Demand_Drivers!$B$5:$J$100,7,FALSE)</f>
        <v>139.45533006175137</v>
      </c>
      <c r="L27" s="16">
        <f>VLOOKUP($D27,'Growth rate'!$B$3:$S$93,8,FALSE)*VLOOKUP($F27,BY_IND_Demand_Drivers!$B$5:$J$100,8,FALSE)</f>
        <v>0</v>
      </c>
      <c r="M27" s="16">
        <f>VLOOKUP($D27,'Growth rate'!$B$3:$S$93,8,FALSE)*VLOOKUP($F27,BY_IND_Demand_Drivers!$B$5:$J$100,9,FALSE)</f>
        <v>0</v>
      </c>
      <c r="N27" s="49">
        <f t="shared" si="4"/>
        <v>0.7</v>
      </c>
    </row>
    <row r="28" spans="1:14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 t="shared" si="1"/>
        <v>98.031041480008014</v>
      </c>
      <c r="H28" s="16">
        <f t="shared" si="2"/>
        <v>0</v>
      </c>
      <c r="I28" s="16">
        <f t="shared" si="3"/>
        <v>0</v>
      </c>
      <c r="K28" s="16">
        <f>VLOOKUP($D28,'Growth rate'!$B$3:$S$93,8,FALSE)*VLOOKUP($F28,BY_IND_Demand_Drivers!$B$5:$J$100,7,FALSE)</f>
        <v>142.59060578910257</v>
      </c>
      <c r="L28" s="16">
        <f>VLOOKUP($D28,'Growth rate'!$B$3:$S$93,8,FALSE)*VLOOKUP($F28,BY_IND_Demand_Drivers!$B$5:$J$100,8,FALSE)</f>
        <v>0</v>
      </c>
      <c r="M28" s="16">
        <f>VLOOKUP($D28,'Growth rate'!$B$3:$S$93,8,FALSE)*VLOOKUP($F28,BY_IND_Demand_Drivers!$B$5:$J$100,9,FALSE)</f>
        <v>0</v>
      </c>
      <c r="N28" s="49">
        <f t="shared" si="4"/>
        <v>0.6875</v>
      </c>
    </row>
    <row r="29" spans="1:14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 t="shared" si="1"/>
        <v>98.364970023606304</v>
      </c>
      <c r="H29" s="16">
        <f t="shared" si="2"/>
        <v>0</v>
      </c>
      <c r="I29" s="16">
        <f t="shared" si="3"/>
        <v>0</v>
      </c>
      <c r="K29" s="16">
        <f>VLOOKUP($D29,'Growth rate'!$B$3:$S$93,8,FALSE)*VLOOKUP($F29,BY_IND_Demand_Drivers!$B$5:$J$100,7,FALSE)</f>
        <v>145.7258815164538</v>
      </c>
      <c r="L29" s="16">
        <f>VLOOKUP($D29,'Growth rate'!$B$3:$S$93,8,FALSE)*VLOOKUP($F29,BY_IND_Demand_Drivers!$B$5:$J$100,8,FALSE)</f>
        <v>0</v>
      </c>
      <c r="M29" s="16">
        <f>VLOOKUP($D29,'Growth rate'!$B$3:$S$93,8,FALSE)*VLOOKUP($F29,BY_IND_Demand_Drivers!$B$5:$J$100,9,FALSE)</f>
        <v>0</v>
      </c>
      <c r="N29" s="49">
        <f t="shared" si="4"/>
        <v>0.67499999999999993</v>
      </c>
    </row>
    <row r="30" spans="1:14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 t="shared" si="1"/>
        <v>98.62051667402082</v>
      </c>
      <c r="H30" s="16">
        <f t="shared" si="2"/>
        <v>0</v>
      </c>
      <c r="I30" s="16">
        <f t="shared" si="3"/>
        <v>0</v>
      </c>
      <c r="K30" s="16">
        <f>VLOOKUP($D30,'Growth rate'!$B$3:$S$93,8,FALSE)*VLOOKUP($F30,BY_IND_Demand_Drivers!$B$5:$J$100,7,FALSE)</f>
        <v>148.86115724380502</v>
      </c>
      <c r="L30" s="16">
        <f>VLOOKUP($D30,'Growth rate'!$B$3:$S$93,8,FALSE)*VLOOKUP($F30,BY_IND_Demand_Drivers!$B$5:$J$100,8,FALSE)</f>
        <v>0</v>
      </c>
      <c r="M30" s="16">
        <f>VLOOKUP($D30,'Growth rate'!$B$3:$S$93,8,FALSE)*VLOOKUP($F30,BY_IND_Demand_Drivers!$B$5:$J$100,9,FALSE)</f>
        <v>0</v>
      </c>
      <c r="N30" s="49">
        <f t="shared" si="4"/>
        <v>0.66249999999999998</v>
      </c>
    </row>
    <row r="31" spans="1:14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 t="shared" si="1"/>
        <v>98.797681431251533</v>
      </c>
      <c r="H31" s="16">
        <f t="shared" si="2"/>
        <v>0</v>
      </c>
      <c r="I31" s="16">
        <f t="shared" si="3"/>
        <v>0</v>
      </c>
      <c r="K31" s="16">
        <f>VLOOKUP($D31,'Growth rate'!$B$3:$S$93,8,FALSE)*VLOOKUP($F31,BY_IND_Demand_Drivers!$B$5:$J$100,7,FALSE)</f>
        <v>151.99643297115622</v>
      </c>
      <c r="L31" s="16">
        <f>VLOOKUP($D31,'Growth rate'!$B$3:$S$93,8,FALSE)*VLOOKUP($F31,BY_IND_Demand_Drivers!$B$5:$J$100,8,FALSE)</f>
        <v>0</v>
      </c>
      <c r="M31" s="16">
        <f>VLOOKUP($D31,'Growth rate'!$B$3:$S$93,8,FALSE)*VLOOKUP($F31,BY_IND_Demand_Drivers!$B$5:$J$100,9,FALSE)</f>
        <v>0</v>
      </c>
      <c r="N31" s="49">
        <f t="shared" si="4"/>
        <v>0.64999999999999991</v>
      </c>
    </row>
    <row r="32" spans="1:14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 t="shared" si="1"/>
        <v>98.8964642952985</v>
      </c>
      <c r="H32" s="16">
        <f t="shared" si="2"/>
        <v>0</v>
      </c>
      <c r="I32" s="16">
        <f t="shared" si="3"/>
        <v>0</v>
      </c>
      <c r="K32" s="16">
        <f>VLOOKUP($D32,'Growth rate'!$B$3:$S$93,8,FALSE)*VLOOKUP($F32,BY_IND_Demand_Drivers!$B$5:$J$100,7,FALSE)</f>
        <v>155.13170869850745</v>
      </c>
      <c r="L32" s="16">
        <f>VLOOKUP($D32,'Growth rate'!$B$3:$S$93,8,FALSE)*VLOOKUP($F32,BY_IND_Demand_Drivers!$B$5:$J$100,8,FALSE)</f>
        <v>0</v>
      </c>
      <c r="M32" s="16">
        <f>VLOOKUP($D32,'Growth rate'!$B$3:$S$93,8,FALSE)*VLOOKUP($F32,BY_IND_Demand_Drivers!$B$5:$J$100,9,FALSE)</f>
        <v>0</v>
      </c>
      <c r="N32" s="49">
        <f t="shared" si="4"/>
        <v>0.63749999999999996</v>
      </c>
    </row>
    <row r="33" spans="1:14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 t="shared" si="1"/>
        <v>98.916865266161679</v>
      </c>
      <c r="H33" s="16">
        <f t="shared" si="2"/>
        <v>0</v>
      </c>
      <c r="I33" s="16">
        <f t="shared" si="3"/>
        <v>0</v>
      </c>
      <c r="K33" s="16">
        <f>VLOOKUP($D33,'Growth rate'!$B$3:$S$93,8,FALSE)*VLOOKUP($F33,BY_IND_Demand_Drivers!$B$5:$J$100,7,FALSE)</f>
        <v>158.26698442585868</v>
      </c>
      <c r="L33" s="16">
        <f>VLOOKUP($D33,'Growth rate'!$B$3:$S$93,8,FALSE)*VLOOKUP($F33,BY_IND_Demand_Drivers!$B$5:$J$100,8,FALSE)</f>
        <v>0</v>
      </c>
      <c r="M33" s="16">
        <f>VLOOKUP($D33,'Growth rate'!$B$3:$S$93,8,FALSE)*VLOOKUP($F33,BY_IND_Demand_Drivers!$B$5:$J$100,9,FALSE)</f>
        <v>0</v>
      </c>
      <c r="N33" s="49">
        <f t="shared" si="4"/>
        <v>0.625</v>
      </c>
    </row>
    <row r="34" spans="1:14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 t="shared" si="1"/>
        <v>98.858884343841041</v>
      </c>
      <c r="H34" s="16">
        <f t="shared" si="2"/>
        <v>0</v>
      </c>
      <c r="I34" s="16">
        <f t="shared" si="3"/>
        <v>0</v>
      </c>
      <c r="K34" s="16">
        <f>VLOOKUP($D34,'Growth rate'!$B$3:$S$93,8,FALSE)*VLOOKUP($F34,BY_IND_Demand_Drivers!$B$5:$J$100,7,FALSE)</f>
        <v>161.40226015320988</v>
      </c>
      <c r="L34" s="16">
        <f>VLOOKUP($D34,'Growth rate'!$B$3:$S$93,8,FALSE)*VLOOKUP($F34,BY_IND_Demand_Drivers!$B$5:$J$100,8,FALSE)</f>
        <v>0</v>
      </c>
      <c r="M34" s="16">
        <f>VLOOKUP($D34,'Growth rate'!$B$3:$S$93,8,FALSE)*VLOOKUP($F34,BY_IND_Demand_Drivers!$B$5:$J$100,9,FALSE)</f>
        <v>0</v>
      </c>
      <c r="N34" s="49">
        <f t="shared" si="4"/>
        <v>0.61249999999999993</v>
      </c>
    </row>
    <row r="35" spans="1:14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 t="shared" si="1"/>
        <v>98.722521528336657</v>
      </c>
      <c r="H35" s="16">
        <f t="shared" si="2"/>
        <v>0</v>
      </c>
      <c r="I35" s="16">
        <f t="shared" si="3"/>
        <v>0</v>
      </c>
      <c r="K35" s="16">
        <f>VLOOKUP($D35,'Growth rate'!$B$3:$S$93,8,FALSE)*VLOOKUP($F35,BY_IND_Demand_Drivers!$B$5:$J$100,7,FALSE)</f>
        <v>164.53753588056111</v>
      </c>
      <c r="L35" s="16">
        <f>VLOOKUP($D35,'Growth rate'!$B$3:$S$93,8,FALSE)*VLOOKUP($F35,BY_IND_Demand_Drivers!$B$5:$J$100,8,FALSE)</f>
        <v>0</v>
      </c>
      <c r="M35" s="16">
        <f>VLOOKUP($D35,'Growth rate'!$B$3:$S$93,8,FALSE)*VLOOKUP($F35,BY_IND_Demand_Drivers!$B$5:$J$100,9,FALSE)</f>
        <v>0</v>
      </c>
      <c r="N35" s="49">
        <v>0.6</v>
      </c>
    </row>
    <row r="36" spans="1:14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 t="shared" si="1"/>
        <v>100.30208187279005</v>
      </c>
      <c r="H36" s="16">
        <f t="shared" si="2"/>
        <v>0</v>
      </c>
      <c r="I36" s="16">
        <f t="shared" si="3"/>
        <v>0</v>
      </c>
      <c r="K36" s="16">
        <f>VLOOKUP($D36,'Growth rate'!$B$3:$S$93,8,FALSE)*VLOOKUP($F36,BY_IND_Demand_Drivers!$B$5:$J$100,7,FALSE)</f>
        <v>167.17013645465011</v>
      </c>
      <c r="L36" s="16">
        <f>VLOOKUP($D36,'Growth rate'!$B$3:$S$93,8,FALSE)*VLOOKUP($F36,BY_IND_Demand_Drivers!$B$5:$J$100,8,FALSE)</f>
        <v>0</v>
      </c>
      <c r="M36" s="16">
        <f>VLOOKUP($D36,'Growth rate'!$B$3:$S$93,8,FALSE)*VLOOKUP($F36,BY_IND_Demand_Drivers!$B$5:$J$100,9,FALSE)</f>
        <v>0</v>
      </c>
      <c r="N36" s="49">
        <f>N35</f>
        <v>0.6</v>
      </c>
    </row>
    <row r="37" spans="1:14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 t="shared" si="1"/>
        <v>101.90691518275469</v>
      </c>
      <c r="H37" s="16">
        <f t="shared" si="2"/>
        <v>0</v>
      </c>
      <c r="I37" s="16">
        <f t="shared" si="3"/>
        <v>0</v>
      </c>
      <c r="K37" s="16">
        <f>VLOOKUP($D37,'Growth rate'!$B$3:$S$93,8,FALSE)*VLOOKUP($F37,BY_IND_Demand_Drivers!$B$5:$J$100,7,FALSE)</f>
        <v>169.84485863792449</v>
      </c>
      <c r="L37" s="16">
        <f>VLOOKUP($D37,'Growth rate'!$B$3:$S$93,8,FALSE)*VLOOKUP($F37,BY_IND_Demand_Drivers!$B$5:$J$100,8,FALSE)</f>
        <v>0</v>
      </c>
      <c r="M37" s="16">
        <f>VLOOKUP($D37,'Growth rate'!$B$3:$S$93,8,FALSE)*VLOOKUP($F37,BY_IND_Demand_Drivers!$B$5:$J$100,9,FALSE)</f>
        <v>0</v>
      </c>
      <c r="N37" s="49">
        <f t="shared" ref="N37:N85" si="5">N36</f>
        <v>0.6</v>
      </c>
    </row>
    <row r="38" spans="1:14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 t="shared" si="1"/>
        <v>103.53742582567877</v>
      </c>
      <c r="H38" s="16">
        <f t="shared" si="2"/>
        <v>0</v>
      </c>
      <c r="I38" s="16">
        <f t="shared" si="3"/>
        <v>0</v>
      </c>
      <c r="K38" s="16">
        <f>VLOOKUP($D38,'Growth rate'!$B$3:$S$93,8,FALSE)*VLOOKUP($F38,BY_IND_Demand_Drivers!$B$5:$J$100,7,FALSE)</f>
        <v>172.56237637613128</v>
      </c>
      <c r="L38" s="16">
        <f>VLOOKUP($D38,'Growth rate'!$B$3:$S$93,8,FALSE)*VLOOKUP($F38,BY_IND_Demand_Drivers!$B$5:$J$100,8,FALSE)</f>
        <v>0</v>
      </c>
      <c r="M38" s="16">
        <f>VLOOKUP($D38,'Growth rate'!$B$3:$S$93,8,FALSE)*VLOOKUP($F38,BY_IND_Demand_Drivers!$B$5:$J$100,9,FALSE)</f>
        <v>0</v>
      </c>
      <c r="N38" s="49">
        <f t="shared" si="5"/>
        <v>0.6</v>
      </c>
    </row>
    <row r="39" spans="1:14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 t="shared" si="1"/>
        <v>105.19402463888964</v>
      </c>
      <c r="H39" s="16">
        <f t="shared" si="2"/>
        <v>0</v>
      </c>
      <c r="I39" s="16">
        <f t="shared" si="3"/>
        <v>0</v>
      </c>
      <c r="K39" s="16">
        <f>VLOOKUP($D39,'Growth rate'!$B$3:$S$93,8,FALSE)*VLOOKUP($F39,BY_IND_Demand_Drivers!$B$5:$J$100,7,FALSE)</f>
        <v>175.32337439814941</v>
      </c>
      <c r="L39" s="16">
        <f>VLOOKUP($D39,'Growth rate'!$B$3:$S$93,8,FALSE)*VLOOKUP($F39,BY_IND_Demand_Drivers!$B$5:$J$100,8,FALSE)</f>
        <v>0</v>
      </c>
      <c r="M39" s="16">
        <f>VLOOKUP($D39,'Growth rate'!$B$3:$S$93,8,FALSE)*VLOOKUP($F39,BY_IND_Demand_Drivers!$B$5:$J$100,9,FALSE)</f>
        <v>0</v>
      </c>
      <c r="N39" s="49">
        <f t="shared" si="5"/>
        <v>0.6</v>
      </c>
    </row>
    <row r="40" spans="1:14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 t="shared" si="1"/>
        <v>106.87712903311186</v>
      </c>
      <c r="H40" s="16">
        <f t="shared" si="2"/>
        <v>0</v>
      </c>
      <c r="I40" s="16">
        <f t="shared" si="3"/>
        <v>0</v>
      </c>
      <c r="K40" s="16">
        <f>VLOOKUP($D40,'Growth rate'!$B$3:$S$93,8,FALSE)*VLOOKUP($F40,BY_IND_Demand_Drivers!$B$5:$J$100,7,FALSE)</f>
        <v>178.12854838851976</v>
      </c>
      <c r="L40" s="16">
        <f>VLOOKUP($D40,'Growth rate'!$B$3:$S$93,8,FALSE)*VLOOKUP($F40,BY_IND_Demand_Drivers!$B$5:$J$100,8,FALSE)</f>
        <v>0</v>
      </c>
      <c r="M40" s="16">
        <f>VLOOKUP($D40,'Growth rate'!$B$3:$S$93,8,FALSE)*VLOOKUP($F40,BY_IND_Demand_Drivers!$B$5:$J$100,9,FALSE)</f>
        <v>0</v>
      </c>
      <c r="N40" s="49">
        <f t="shared" si="5"/>
        <v>0.6</v>
      </c>
    </row>
    <row r="41" spans="1:14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 t="shared" si="1"/>
        <v>108.58716309764164</v>
      </c>
      <c r="H41" s="16">
        <f t="shared" si="2"/>
        <v>0</v>
      </c>
      <c r="I41" s="16">
        <f t="shared" si="3"/>
        <v>0</v>
      </c>
      <c r="K41" s="16">
        <f>VLOOKUP($D41,'Growth rate'!$B$3:$S$93,8,FALSE)*VLOOKUP($F41,BY_IND_Demand_Drivers!$B$5:$J$100,7,FALSE)</f>
        <v>180.97860516273607</v>
      </c>
      <c r="L41" s="16">
        <f>VLOOKUP($D41,'Growth rate'!$B$3:$S$93,8,FALSE)*VLOOKUP($F41,BY_IND_Demand_Drivers!$B$5:$J$100,8,FALSE)</f>
        <v>0</v>
      </c>
      <c r="M41" s="16">
        <f>VLOOKUP($D41,'Growth rate'!$B$3:$S$93,8,FALSE)*VLOOKUP($F41,BY_IND_Demand_Drivers!$B$5:$J$100,9,FALSE)</f>
        <v>0</v>
      </c>
      <c r="N41" s="49">
        <f t="shared" si="5"/>
        <v>0.6</v>
      </c>
    </row>
    <row r="42" spans="1:14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 t="shared" si="1"/>
        <v>110.32455770720392</v>
      </c>
      <c r="H42" s="16">
        <f t="shared" si="2"/>
        <v>0</v>
      </c>
      <c r="I42" s="16">
        <f t="shared" si="3"/>
        <v>0</v>
      </c>
      <c r="K42" s="16">
        <f>VLOOKUP($D42,'Growth rate'!$B$3:$S$93,8,FALSE)*VLOOKUP($F42,BY_IND_Demand_Drivers!$B$5:$J$100,7,FALSE)</f>
        <v>183.87426284533987</v>
      </c>
      <c r="L42" s="16">
        <f>VLOOKUP($D42,'Growth rate'!$B$3:$S$93,8,FALSE)*VLOOKUP($F42,BY_IND_Demand_Drivers!$B$5:$J$100,8,FALSE)</f>
        <v>0</v>
      </c>
      <c r="M42" s="16">
        <f>VLOOKUP($D42,'Growth rate'!$B$3:$S$93,8,FALSE)*VLOOKUP($F42,BY_IND_Demand_Drivers!$B$5:$J$100,9,FALSE)</f>
        <v>0</v>
      </c>
      <c r="N42" s="49">
        <f t="shared" si="5"/>
        <v>0.6</v>
      </c>
    </row>
    <row r="43" spans="1:14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 t="shared" si="1"/>
        <v>112.08975063051919</v>
      </c>
      <c r="H43" s="16">
        <f t="shared" si="2"/>
        <v>0</v>
      </c>
      <c r="I43" s="16">
        <f t="shared" si="3"/>
        <v>0</v>
      </c>
      <c r="K43" s="16">
        <f>VLOOKUP($D43,'Growth rate'!$B$3:$S$93,8,FALSE)*VLOOKUP($F43,BY_IND_Demand_Drivers!$B$5:$J$100,7,FALSE)</f>
        <v>186.81625105086533</v>
      </c>
      <c r="L43" s="16">
        <f>VLOOKUP($D43,'Growth rate'!$B$3:$S$93,8,FALSE)*VLOOKUP($F43,BY_IND_Demand_Drivers!$B$5:$J$100,8,FALSE)</f>
        <v>0</v>
      </c>
      <c r="M43" s="16">
        <f>VLOOKUP($D43,'Growth rate'!$B$3:$S$93,8,FALSE)*VLOOKUP($F43,BY_IND_Demand_Drivers!$B$5:$J$100,9,FALSE)</f>
        <v>0</v>
      </c>
      <c r="N43" s="49">
        <f t="shared" si="5"/>
        <v>0.6</v>
      </c>
    </row>
    <row r="44" spans="1:14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 t="shared" si="1"/>
        <v>113.88318664060749</v>
      </c>
      <c r="H44" s="16">
        <f t="shared" si="2"/>
        <v>0</v>
      </c>
      <c r="I44" s="16">
        <f t="shared" si="3"/>
        <v>0</v>
      </c>
      <c r="K44" s="16">
        <f>VLOOKUP($D44,'Growth rate'!$B$3:$S$93,8,FALSE)*VLOOKUP($F44,BY_IND_Demand_Drivers!$B$5:$J$100,7,FALSE)</f>
        <v>189.80531106767916</v>
      </c>
      <c r="L44" s="16">
        <f>VLOOKUP($D44,'Growth rate'!$B$3:$S$93,8,FALSE)*VLOOKUP($F44,BY_IND_Demand_Drivers!$B$5:$J$100,8,FALSE)</f>
        <v>0</v>
      </c>
      <c r="M44" s="16">
        <f>VLOOKUP($D44,'Growth rate'!$B$3:$S$93,8,FALSE)*VLOOKUP($F44,BY_IND_Demand_Drivers!$B$5:$J$100,9,FALSE)</f>
        <v>0</v>
      </c>
      <c r="N44" s="49">
        <f t="shared" si="5"/>
        <v>0.6</v>
      </c>
    </row>
    <row r="45" spans="1:14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 t="shared" si="1"/>
        <v>115.70531762685721</v>
      </c>
      <c r="H45" s="16">
        <f t="shared" si="2"/>
        <v>0</v>
      </c>
      <c r="I45" s="16">
        <f t="shared" si="3"/>
        <v>0</v>
      </c>
      <c r="K45" s="16">
        <f>VLOOKUP($D45,'Growth rate'!$B$3:$S$93,8,FALSE)*VLOOKUP($F45,BY_IND_Demand_Drivers!$B$5:$J$100,7,FALSE)</f>
        <v>192.84219604476203</v>
      </c>
      <c r="L45" s="16">
        <f>VLOOKUP($D45,'Growth rate'!$B$3:$S$93,8,FALSE)*VLOOKUP($F45,BY_IND_Demand_Drivers!$B$5:$J$100,8,FALSE)</f>
        <v>0</v>
      </c>
      <c r="M45" s="16">
        <f>VLOOKUP($D45,'Growth rate'!$B$3:$S$93,8,FALSE)*VLOOKUP($F45,BY_IND_Demand_Drivers!$B$5:$J$100,9,FALSE)</f>
        <v>0</v>
      </c>
      <c r="N45" s="49">
        <f t="shared" si="5"/>
        <v>0.6</v>
      </c>
    </row>
    <row r="46" spans="1:14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 t="shared" si="1"/>
        <v>117.55660270888693</v>
      </c>
      <c r="H46" s="16">
        <f t="shared" si="2"/>
        <v>0</v>
      </c>
      <c r="I46" s="16">
        <f t="shared" si="3"/>
        <v>0</v>
      </c>
      <c r="K46" s="16">
        <f>VLOOKUP($D46,'Growth rate'!$B$3:$S$93,8,FALSE)*VLOOKUP($F46,BY_IND_Demand_Drivers!$B$5:$J$100,7,FALSE)</f>
        <v>195.92767118147822</v>
      </c>
      <c r="L46" s="16">
        <f>VLOOKUP($D46,'Growth rate'!$B$3:$S$93,8,FALSE)*VLOOKUP($F46,BY_IND_Demand_Drivers!$B$5:$J$100,8,FALSE)</f>
        <v>0</v>
      </c>
      <c r="M46" s="16">
        <f>VLOOKUP($D46,'Growth rate'!$B$3:$S$93,8,FALSE)*VLOOKUP($F46,BY_IND_Demand_Drivers!$B$5:$J$100,9,FALSE)</f>
        <v>0</v>
      </c>
      <c r="N46" s="49">
        <f t="shared" si="5"/>
        <v>0.6</v>
      </c>
    </row>
    <row r="47" spans="1:14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 t="shared" si="1"/>
        <v>119.43750835222912</v>
      </c>
      <c r="H47" s="16">
        <f t="shared" si="2"/>
        <v>0</v>
      </c>
      <c r="I47" s="16">
        <f t="shared" si="3"/>
        <v>0</v>
      </c>
      <c r="K47" s="16">
        <f>VLOOKUP($D47,'Growth rate'!$B$3:$S$93,8,FALSE)*VLOOKUP($F47,BY_IND_Demand_Drivers!$B$5:$J$100,7,FALSE)</f>
        <v>199.06251392038186</v>
      </c>
      <c r="L47" s="16">
        <f>VLOOKUP($D47,'Growth rate'!$B$3:$S$93,8,FALSE)*VLOOKUP($F47,BY_IND_Demand_Drivers!$B$5:$J$100,8,FALSE)</f>
        <v>0</v>
      </c>
      <c r="M47" s="16">
        <f>VLOOKUP($D47,'Growth rate'!$B$3:$S$93,8,FALSE)*VLOOKUP($F47,BY_IND_Demand_Drivers!$B$5:$J$100,9,FALSE)</f>
        <v>0</v>
      </c>
      <c r="N47" s="49">
        <f t="shared" si="5"/>
        <v>0.6</v>
      </c>
    </row>
    <row r="48" spans="1:14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 t="shared" si="1"/>
        <v>121.34850848586478</v>
      </c>
      <c r="H48" s="16">
        <f t="shared" si="2"/>
        <v>0</v>
      </c>
      <c r="I48" s="16">
        <f t="shared" si="3"/>
        <v>0</v>
      </c>
      <c r="K48" s="16">
        <f>VLOOKUP($D48,'Growth rate'!$B$3:$S$93,8,FALSE)*VLOOKUP($F48,BY_IND_Demand_Drivers!$B$5:$J$100,7,FALSE)</f>
        <v>202.24751414310799</v>
      </c>
      <c r="L48" s="16">
        <f>VLOOKUP($D48,'Growth rate'!$B$3:$S$93,8,FALSE)*VLOOKUP($F48,BY_IND_Demand_Drivers!$B$5:$J$100,8,FALSE)</f>
        <v>0</v>
      </c>
      <c r="M48" s="16">
        <f>VLOOKUP($D48,'Growth rate'!$B$3:$S$93,8,FALSE)*VLOOKUP($F48,BY_IND_Demand_Drivers!$B$5:$J$100,9,FALSE)</f>
        <v>0</v>
      </c>
      <c r="N48" s="49">
        <f t="shared" si="5"/>
        <v>0.6</v>
      </c>
    </row>
    <row r="49" spans="1:14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 t="shared" si="1"/>
        <v>123.29008462163864</v>
      </c>
      <c r="H49" s="16">
        <f t="shared" si="2"/>
        <v>0</v>
      </c>
      <c r="I49" s="16">
        <f t="shared" si="3"/>
        <v>0</v>
      </c>
      <c r="K49" s="16">
        <f>VLOOKUP($D49,'Growth rate'!$B$3:$S$93,8,FALSE)*VLOOKUP($F49,BY_IND_Demand_Drivers!$B$5:$J$100,7,FALSE)</f>
        <v>205.48347436939775</v>
      </c>
      <c r="L49" s="16">
        <f>VLOOKUP($D49,'Growth rate'!$B$3:$S$93,8,FALSE)*VLOOKUP($F49,BY_IND_Demand_Drivers!$B$5:$J$100,8,FALSE)</f>
        <v>0</v>
      </c>
      <c r="M49" s="16">
        <f>VLOOKUP($D49,'Growth rate'!$B$3:$S$93,8,FALSE)*VLOOKUP($F49,BY_IND_Demand_Drivers!$B$5:$J$100,9,FALSE)</f>
        <v>0</v>
      </c>
      <c r="N49" s="49">
        <f t="shared" si="5"/>
        <v>0.6</v>
      </c>
    </row>
    <row r="50" spans="1:14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 t="shared" si="1"/>
        <v>125.26272597558486</v>
      </c>
      <c r="H50" s="16">
        <f t="shared" si="2"/>
        <v>0</v>
      </c>
      <c r="I50" s="16">
        <f t="shared" si="3"/>
        <v>0</v>
      </c>
      <c r="K50" s="16">
        <f>VLOOKUP($D50,'Growth rate'!$B$3:$S$93,8,FALSE)*VLOOKUP($F50,BY_IND_Demand_Drivers!$B$5:$J$100,7,FALSE)</f>
        <v>208.77120995930809</v>
      </c>
      <c r="L50" s="16">
        <f>VLOOKUP($D50,'Growth rate'!$B$3:$S$93,8,FALSE)*VLOOKUP($F50,BY_IND_Demand_Drivers!$B$5:$J$100,8,FALSE)</f>
        <v>0</v>
      </c>
      <c r="M50" s="16">
        <f>VLOOKUP($D50,'Growth rate'!$B$3:$S$93,8,FALSE)*VLOOKUP($F50,BY_IND_Demand_Drivers!$B$5:$J$100,9,FALSE)</f>
        <v>0</v>
      </c>
      <c r="N50" s="49">
        <f t="shared" si="5"/>
        <v>0.6</v>
      </c>
    </row>
    <row r="51" spans="1:14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 t="shared" si="1"/>
        <v>127.2669295911942</v>
      </c>
      <c r="H51" s="16">
        <f t="shared" si="2"/>
        <v>0</v>
      </c>
      <c r="I51" s="16">
        <f t="shared" si="3"/>
        <v>0</v>
      </c>
      <c r="K51" s="16">
        <f>VLOOKUP($D51,'Growth rate'!$B$3:$S$93,8,FALSE)*VLOOKUP($F51,BY_IND_Demand_Drivers!$B$5:$J$100,7,FALSE)</f>
        <v>212.11154931865701</v>
      </c>
      <c r="L51" s="16">
        <f>VLOOKUP($D51,'Growth rate'!$B$3:$S$93,8,FALSE)*VLOOKUP($F51,BY_IND_Demand_Drivers!$B$5:$J$100,8,FALSE)</f>
        <v>0</v>
      </c>
      <c r="M51" s="16">
        <f>VLOOKUP($D51,'Growth rate'!$B$3:$S$93,8,FALSE)*VLOOKUP($F51,BY_IND_Demand_Drivers!$B$5:$J$100,9,FALSE)</f>
        <v>0</v>
      </c>
      <c r="N51" s="49">
        <f t="shared" si="5"/>
        <v>0.6</v>
      </c>
    </row>
    <row r="52" spans="1:14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 t="shared" si="1"/>
        <v>129.30320046465334</v>
      </c>
      <c r="H52" s="16">
        <f t="shared" si="2"/>
        <v>0</v>
      </c>
      <c r="I52" s="16">
        <f t="shared" si="3"/>
        <v>0</v>
      </c>
      <c r="K52" s="16">
        <f>VLOOKUP($D52,'Growth rate'!$B$3:$S$93,8,FALSE)*VLOOKUP($F52,BY_IND_Demand_Drivers!$B$5:$J$100,7,FALSE)</f>
        <v>215.50533410775557</v>
      </c>
      <c r="L52" s="16">
        <f>VLOOKUP($D52,'Growth rate'!$B$3:$S$93,8,FALSE)*VLOOKUP($F52,BY_IND_Demand_Drivers!$B$5:$J$100,8,FALSE)</f>
        <v>0</v>
      </c>
      <c r="M52" s="16">
        <f>VLOOKUP($D52,'Growth rate'!$B$3:$S$93,8,FALSE)*VLOOKUP($F52,BY_IND_Demand_Drivers!$B$5:$J$100,9,FALSE)</f>
        <v>0</v>
      </c>
      <c r="N52" s="49">
        <f t="shared" si="5"/>
        <v>0.6</v>
      </c>
    </row>
    <row r="53" spans="1:14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 t="shared" si="1"/>
        <v>131.37205167208776</v>
      </c>
      <c r="H53" s="16">
        <f t="shared" si="2"/>
        <v>0</v>
      </c>
      <c r="I53" s="16">
        <f t="shared" si="3"/>
        <v>0</v>
      </c>
      <c r="K53" s="16">
        <f>VLOOKUP($D53,'Growth rate'!$B$3:$S$93,8,FALSE)*VLOOKUP($F53,BY_IND_Demand_Drivers!$B$5:$J$100,7,FALSE)</f>
        <v>218.95341945347963</v>
      </c>
      <c r="L53" s="16">
        <f>VLOOKUP($D53,'Growth rate'!$B$3:$S$93,8,FALSE)*VLOOKUP($F53,BY_IND_Demand_Drivers!$B$5:$J$100,8,FALSE)</f>
        <v>0</v>
      </c>
      <c r="M53" s="16">
        <f>VLOOKUP($D53,'Growth rate'!$B$3:$S$93,8,FALSE)*VLOOKUP($F53,BY_IND_Demand_Drivers!$B$5:$J$100,9,FALSE)</f>
        <v>0</v>
      </c>
      <c r="N53" s="49">
        <f t="shared" si="5"/>
        <v>0.6</v>
      </c>
    </row>
    <row r="54" spans="1:14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 t="shared" si="1"/>
        <v>133.4740044988412</v>
      </c>
      <c r="H54" s="16">
        <f t="shared" si="2"/>
        <v>0</v>
      </c>
      <c r="I54" s="16">
        <f t="shared" si="3"/>
        <v>0</v>
      </c>
      <c r="K54" s="16">
        <f>VLOOKUP($D54,'Growth rate'!$B$3:$S$93,8,FALSE)*VLOOKUP($F54,BY_IND_Demand_Drivers!$B$5:$J$100,7,FALSE)</f>
        <v>222.45667416473532</v>
      </c>
      <c r="L54" s="16">
        <f>VLOOKUP($D54,'Growth rate'!$B$3:$S$93,8,FALSE)*VLOOKUP($F54,BY_IND_Demand_Drivers!$B$5:$J$100,8,FALSE)</f>
        <v>0</v>
      </c>
      <c r="M54" s="16">
        <f>VLOOKUP($D54,'Growth rate'!$B$3:$S$93,8,FALSE)*VLOOKUP($F54,BY_IND_Demand_Drivers!$B$5:$J$100,9,FALSE)</f>
        <v>0</v>
      </c>
      <c r="N54" s="49">
        <f t="shared" si="5"/>
        <v>0.6</v>
      </c>
    </row>
    <row r="55" spans="1:14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 t="shared" si="1"/>
        <v>135.60958857082267</v>
      </c>
      <c r="H55" s="16">
        <f t="shared" si="2"/>
        <v>0</v>
      </c>
      <c r="I55" s="16">
        <f t="shared" si="3"/>
        <v>0</v>
      </c>
      <c r="K55" s="16">
        <f>VLOOKUP($D55,'Growth rate'!$B$3:$S$93,8,FALSE)*VLOOKUP($F55,BY_IND_Demand_Drivers!$B$5:$J$100,7,FALSE)</f>
        <v>226.01598095137112</v>
      </c>
      <c r="L55" s="16">
        <f>VLOOKUP($D55,'Growth rate'!$B$3:$S$93,8,FALSE)*VLOOKUP($F55,BY_IND_Demand_Drivers!$B$5:$J$100,8,FALSE)</f>
        <v>0</v>
      </c>
      <c r="M55" s="16">
        <f>VLOOKUP($D55,'Growth rate'!$B$3:$S$93,8,FALSE)*VLOOKUP($F55,BY_IND_Demand_Drivers!$B$5:$J$100,9,FALSE)</f>
        <v>0</v>
      </c>
      <c r="N55" s="49">
        <f t="shared" si="5"/>
        <v>0.6</v>
      </c>
    </row>
    <row r="56" spans="1:14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 t="shared" si="1"/>
        <v>137.77934198795583</v>
      </c>
      <c r="H56" s="16">
        <f t="shared" si="2"/>
        <v>0</v>
      </c>
      <c r="I56" s="16">
        <f t="shared" si="3"/>
        <v>0</v>
      </c>
      <c r="K56" s="16">
        <f>VLOOKUP($D56,'Growth rate'!$B$3:$S$93,8,FALSE)*VLOOKUP($F56,BY_IND_Demand_Drivers!$B$5:$J$100,7,FALSE)</f>
        <v>229.63223664659304</v>
      </c>
      <c r="L56" s="16">
        <f>VLOOKUP($D56,'Growth rate'!$B$3:$S$93,8,FALSE)*VLOOKUP($F56,BY_IND_Demand_Drivers!$B$5:$J$100,8,FALSE)</f>
        <v>0</v>
      </c>
      <c r="M56" s="16">
        <f>VLOOKUP($D56,'Growth rate'!$B$3:$S$93,8,FALSE)*VLOOKUP($F56,BY_IND_Demand_Drivers!$B$5:$J$100,9,FALSE)</f>
        <v>0</v>
      </c>
      <c r="N56" s="49">
        <f t="shared" si="5"/>
        <v>0.6</v>
      </c>
    </row>
    <row r="57" spans="1:14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 t="shared" si="1"/>
        <v>139.9838114597631</v>
      </c>
      <c r="H57" s="16">
        <f t="shared" si="2"/>
        <v>0</v>
      </c>
      <c r="I57" s="16">
        <f t="shared" si="3"/>
        <v>0</v>
      </c>
      <c r="K57" s="16">
        <f>VLOOKUP($D57,'Growth rate'!$B$3:$S$93,8,FALSE)*VLOOKUP($F57,BY_IND_Demand_Drivers!$B$5:$J$100,7,FALSE)</f>
        <v>233.3063524329385</v>
      </c>
      <c r="L57" s="16">
        <f>VLOOKUP($D57,'Growth rate'!$B$3:$S$93,8,FALSE)*VLOOKUP($F57,BY_IND_Demand_Drivers!$B$5:$J$100,8,FALSE)</f>
        <v>0</v>
      </c>
      <c r="M57" s="16">
        <f>VLOOKUP($D57,'Growth rate'!$B$3:$S$93,8,FALSE)*VLOOKUP($F57,BY_IND_Demand_Drivers!$B$5:$J$100,9,FALSE)</f>
        <v>0</v>
      </c>
      <c r="N57" s="49">
        <f t="shared" si="5"/>
        <v>0.6</v>
      </c>
    </row>
    <row r="58" spans="1:14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 t="shared" si="1"/>
        <v>142.22355244311933</v>
      </c>
      <c r="H58" s="16">
        <f t="shared" si="2"/>
        <v>0</v>
      </c>
      <c r="I58" s="16">
        <f t="shared" si="3"/>
        <v>0</v>
      </c>
      <c r="K58" s="16">
        <f>VLOOKUP($D58,'Growth rate'!$B$3:$S$93,8,FALSE)*VLOOKUP($F58,BY_IND_Demand_Drivers!$B$5:$J$100,7,FALSE)</f>
        <v>237.03925407186554</v>
      </c>
      <c r="L58" s="16">
        <f>VLOOKUP($D58,'Growth rate'!$B$3:$S$93,8,FALSE)*VLOOKUP($F58,BY_IND_Demand_Drivers!$B$5:$J$100,8,FALSE)</f>
        <v>0</v>
      </c>
      <c r="M58" s="16">
        <f>VLOOKUP($D58,'Growth rate'!$B$3:$S$93,8,FALSE)*VLOOKUP($F58,BY_IND_Demand_Drivers!$B$5:$J$100,9,FALSE)</f>
        <v>0</v>
      </c>
      <c r="N58" s="49">
        <f t="shared" si="5"/>
        <v>0.6</v>
      </c>
    </row>
    <row r="59" spans="1:14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 t="shared" si="1"/>
        <v>144.4991292822092</v>
      </c>
      <c r="H59" s="16">
        <f t="shared" si="2"/>
        <v>0</v>
      </c>
      <c r="I59" s="16">
        <f t="shared" si="3"/>
        <v>0</v>
      </c>
      <c r="K59" s="16">
        <f>VLOOKUP($D59,'Growth rate'!$B$3:$S$93,8,FALSE)*VLOOKUP($F59,BY_IND_Demand_Drivers!$B$5:$J$100,7,FALSE)</f>
        <v>240.83188213701536</v>
      </c>
      <c r="L59" s="16">
        <f>VLOOKUP($D59,'Growth rate'!$B$3:$S$93,8,FALSE)*VLOOKUP($F59,BY_IND_Demand_Drivers!$B$5:$J$100,8,FALSE)</f>
        <v>0</v>
      </c>
      <c r="M59" s="16">
        <f>VLOOKUP($D59,'Growth rate'!$B$3:$S$93,8,FALSE)*VLOOKUP($F59,BY_IND_Demand_Drivers!$B$5:$J$100,9,FALSE)</f>
        <v>0</v>
      </c>
      <c r="N59" s="49">
        <f t="shared" si="5"/>
        <v>0.6</v>
      </c>
    </row>
    <row r="60" spans="1:14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 t="shared" si="1"/>
        <v>146.81111535072452</v>
      </c>
      <c r="H60" s="16">
        <f t="shared" si="2"/>
        <v>0</v>
      </c>
      <c r="I60" s="16">
        <f t="shared" si="3"/>
        <v>0</v>
      </c>
      <c r="K60" s="16">
        <f>VLOOKUP($D60,'Growth rate'!$B$3:$S$93,8,FALSE)*VLOOKUP($F60,BY_IND_Demand_Drivers!$B$5:$J$100,7,FALSE)</f>
        <v>244.68519225120755</v>
      </c>
      <c r="L60" s="16">
        <f>VLOOKUP($D60,'Growth rate'!$B$3:$S$93,8,FALSE)*VLOOKUP($F60,BY_IND_Demand_Drivers!$B$5:$J$100,8,FALSE)</f>
        <v>0</v>
      </c>
      <c r="M60" s="16">
        <f>VLOOKUP($D60,'Growth rate'!$B$3:$S$93,8,FALSE)*VLOOKUP($F60,BY_IND_Demand_Drivers!$B$5:$J$100,9,FALSE)</f>
        <v>0</v>
      </c>
      <c r="N60" s="49">
        <f t="shared" si="5"/>
        <v>0.6</v>
      </c>
    </row>
    <row r="61" spans="1:14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 t="shared" si="1"/>
        <v>149.16009319633616</v>
      </c>
      <c r="H61" s="16">
        <f t="shared" si="2"/>
        <v>0</v>
      </c>
      <c r="I61" s="16">
        <f t="shared" si="3"/>
        <v>0</v>
      </c>
      <c r="K61" s="16">
        <f>VLOOKUP($D61,'Growth rate'!$B$3:$S$93,8,FALSE)*VLOOKUP($F61,BY_IND_Demand_Drivers!$B$5:$J$100,7,FALSE)</f>
        <v>248.60015532722693</v>
      </c>
      <c r="L61" s="16">
        <f>VLOOKUP($D61,'Growth rate'!$B$3:$S$93,8,FALSE)*VLOOKUP($F61,BY_IND_Demand_Drivers!$B$5:$J$100,8,FALSE)</f>
        <v>0</v>
      </c>
      <c r="M61" s="16">
        <f>VLOOKUP($D61,'Growth rate'!$B$3:$S$93,8,FALSE)*VLOOKUP($F61,BY_IND_Demand_Drivers!$B$5:$J$100,9,FALSE)</f>
        <v>0</v>
      </c>
      <c r="N61" s="49">
        <f t="shared" si="5"/>
        <v>0.6</v>
      </c>
    </row>
    <row r="62" spans="1:14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 t="shared" si="1"/>
        <v>151.54665468747748</v>
      </c>
      <c r="H62" s="16">
        <f t="shared" si="2"/>
        <v>0</v>
      </c>
      <c r="I62" s="16">
        <f t="shared" si="3"/>
        <v>0</v>
      </c>
      <c r="K62" s="16">
        <f>VLOOKUP($D62,'Growth rate'!$B$3:$S$93,8,FALSE)*VLOOKUP($F62,BY_IND_Demand_Drivers!$B$5:$J$100,7,FALSE)</f>
        <v>252.57775781246249</v>
      </c>
      <c r="L62" s="16">
        <f>VLOOKUP($D62,'Growth rate'!$B$3:$S$93,8,FALSE)*VLOOKUP($F62,BY_IND_Demand_Drivers!$B$5:$J$100,8,FALSE)</f>
        <v>0</v>
      </c>
      <c r="M62" s="16">
        <f>VLOOKUP($D62,'Growth rate'!$B$3:$S$93,8,FALSE)*VLOOKUP($F62,BY_IND_Demand_Drivers!$B$5:$J$100,9,FALSE)</f>
        <v>0</v>
      </c>
      <c r="N62" s="49">
        <f t="shared" si="5"/>
        <v>0.6</v>
      </c>
    </row>
    <row r="63" spans="1:14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 t="shared" si="1"/>
        <v>153.97140116247718</v>
      </c>
      <c r="H63" s="16">
        <f t="shared" si="2"/>
        <v>0</v>
      </c>
      <c r="I63" s="16">
        <f t="shared" si="3"/>
        <v>0</v>
      </c>
      <c r="K63" s="16">
        <f>VLOOKUP($D63,'Growth rate'!$B$3:$S$93,8,FALSE)*VLOOKUP($F63,BY_IND_Demand_Drivers!$B$5:$J$100,7,FALSE)</f>
        <v>256.61900193746197</v>
      </c>
      <c r="L63" s="16">
        <f>VLOOKUP($D63,'Growth rate'!$B$3:$S$93,8,FALSE)*VLOOKUP($F63,BY_IND_Demand_Drivers!$B$5:$J$100,8,FALSE)</f>
        <v>0</v>
      </c>
      <c r="M63" s="16">
        <f>VLOOKUP($D63,'Growth rate'!$B$3:$S$93,8,FALSE)*VLOOKUP($F63,BY_IND_Demand_Drivers!$B$5:$J$100,9,FALSE)</f>
        <v>0</v>
      </c>
      <c r="N63" s="49">
        <f t="shared" si="5"/>
        <v>0.6</v>
      </c>
    </row>
    <row r="64" spans="1:14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 t="shared" si="1"/>
        <v>156.43494358107682</v>
      </c>
      <c r="H64" s="16">
        <f t="shared" si="2"/>
        <v>0</v>
      </c>
      <c r="I64" s="16">
        <f t="shared" si="3"/>
        <v>0</v>
      </c>
      <c r="K64" s="16">
        <f>VLOOKUP($D64,'Growth rate'!$B$3:$S$93,8,FALSE)*VLOOKUP($F64,BY_IND_Demand_Drivers!$B$5:$J$100,7,FALSE)</f>
        <v>260.72490596846137</v>
      </c>
      <c r="L64" s="16">
        <f>VLOOKUP($D64,'Growth rate'!$B$3:$S$93,8,FALSE)*VLOOKUP($F64,BY_IND_Demand_Drivers!$B$5:$J$100,8,FALSE)</f>
        <v>0</v>
      </c>
      <c r="M64" s="16">
        <f>VLOOKUP($D64,'Growth rate'!$B$3:$S$93,8,FALSE)*VLOOKUP($F64,BY_IND_Demand_Drivers!$B$5:$J$100,9,FALSE)</f>
        <v>0</v>
      </c>
      <c r="N64" s="49">
        <f t="shared" si="5"/>
        <v>0.6</v>
      </c>
    </row>
    <row r="65" spans="1:14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 t="shared" si="1"/>
        <v>158.93790267837403</v>
      </c>
      <c r="H65" s="16">
        <f t="shared" si="2"/>
        <v>0</v>
      </c>
      <c r="I65" s="16">
        <f t="shared" si="3"/>
        <v>0</v>
      </c>
      <c r="K65" s="16">
        <f>VLOOKUP($D65,'Growth rate'!$B$3:$S$93,8,FALSE)*VLOOKUP($F65,BY_IND_Demand_Drivers!$B$5:$J$100,7,FALSE)</f>
        <v>264.89650446395672</v>
      </c>
      <c r="L65" s="16">
        <f>VLOOKUP($D65,'Growth rate'!$B$3:$S$93,8,FALSE)*VLOOKUP($F65,BY_IND_Demand_Drivers!$B$5:$J$100,8,FALSE)</f>
        <v>0</v>
      </c>
      <c r="M65" s="16">
        <f>VLOOKUP($D65,'Growth rate'!$B$3:$S$93,8,FALSE)*VLOOKUP($F65,BY_IND_Demand_Drivers!$B$5:$J$100,9,FALSE)</f>
        <v>0</v>
      </c>
      <c r="N65" s="49">
        <f t="shared" si="5"/>
        <v>0.6</v>
      </c>
    </row>
    <row r="66" spans="1:14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 t="shared" si="1"/>
        <v>161.48090912122802</v>
      </c>
      <c r="H66" s="16">
        <f t="shared" si="2"/>
        <v>0</v>
      </c>
      <c r="I66" s="16">
        <f t="shared" si="3"/>
        <v>0</v>
      </c>
      <c r="K66" s="16">
        <f>VLOOKUP($D66,'Growth rate'!$B$3:$S$93,8,FALSE)*VLOOKUP($F66,BY_IND_Demand_Drivers!$B$5:$J$100,7,FALSE)</f>
        <v>269.13484853538006</v>
      </c>
      <c r="L66" s="16">
        <f>VLOOKUP($D66,'Growth rate'!$B$3:$S$93,8,FALSE)*VLOOKUP($F66,BY_IND_Demand_Drivers!$B$5:$J$100,8,FALSE)</f>
        <v>0</v>
      </c>
      <c r="M66" s="16">
        <f>VLOOKUP($D66,'Growth rate'!$B$3:$S$93,8,FALSE)*VLOOKUP($F66,BY_IND_Demand_Drivers!$B$5:$J$100,9,FALSE)</f>
        <v>0</v>
      </c>
      <c r="N66" s="49">
        <f t="shared" si="5"/>
        <v>0.6</v>
      </c>
    </row>
    <row r="67" spans="1:14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 t="shared" si="1"/>
        <v>164.06460366716772</v>
      </c>
      <c r="H67" s="16">
        <f t="shared" si="2"/>
        <v>0</v>
      </c>
      <c r="I67" s="16">
        <f t="shared" si="3"/>
        <v>0</v>
      </c>
      <c r="K67" s="16">
        <f>VLOOKUP($D67,'Growth rate'!$B$3:$S$93,8,FALSE)*VLOOKUP($F67,BY_IND_Demand_Drivers!$B$5:$J$100,7,FALSE)</f>
        <v>273.44100611194619</v>
      </c>
      <c r="L67" s="16">
        <f>VLOOKUP($D67,'Growth rate'!$B$3:$S$93,8,FALSE)*VLOOKUP($F67,BY_IND_Demand_Drivers!$B$5:$J$100,8,FALSE)</f>
        <v>0</v>
      </c>
      <c r="M67" s="16">
        <f>VLOOKUP($D67,'Growth rate'!$B$3:$S$93,8,FALSE)*VLOOKUP($F67,BY_IND_Demand_Drivers!$B$5:$J$100,9,FALSE)</f>
        <v>0</v>
      </c>
      <c r="N67" s="49">
        <f t="shared" si="5"/>
        <v>0.6</v>
      </c>
    </row>
    <row r="68" spans="1:14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 t="shared" si="1"/>
        <v>166.68963732584237</v>
      </c>
      <c r="H68" s="16">
        <f t="shared" si="2"/>
        <v>0</v>
      </c>
      <c r="I68" s="16">
        <f t="shared" si="3"/>
        <v>0</v>
      </c>
      <c r="K68" s="16">
        <f>VLOOKUP($D68,'Growth rate'!$B$3:$S$93,8,FALSE)*VLOOKUP($F68,BY_IND_Demand_Drivers!$B$5:$J$100,7,FALSE)</f>
        <v>277.81606220973731</v>
      </c>
      <c r="L68" s="16">
        <f>VLOOKUP($D68,'Growth rate'!$B$3:$S$93,8,FALSE)*VLOOKUP($F68,BY_IND_Demand_Drivers!$B$5:$J$100,8,FALSE)</f>
        <v>0</v>
      </c>
      <c r="M68" s="16">
        <f>VLOOKUP($D68,'Growth rate'!$B$3:$S$93,8,FALSE)*VLOOKUP($F68,BY_IND_Demand_Drivers!$B$5:$J$100,9,FALSE)</f>
        <v>0</v>
      </c>
      <c r="N68" s="49">
        <f t="shared" si="5"/>
        <v>0.6</v>
      </c>
    </row>
    <row r="69" spans="1:14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 t="shared" ref="G69:G132" si="6">K69*$N69</f>
        <v>169.35667152305587</v>
      </c>
      <c r="H69" s="16">
        <f t="shared" ref="H69:H132" si="7">L69*$N69</f>
        <v>0</v>
      </c>
      <c r="I69" s="16">
        <f t="shared" ref="I69:I132" si="8">M69*$N69</f>
        <v>0</v>
      </c>
      <c r="K69" s="16">
        <f>VLOOKUP($D69,'Growth rate'!$B$3:$S$93,8,FALSE)*VLOOKUP($F69,BY_IND_Demand_Drivers!$B$5:$J$100,7,FALSE)</f>
        <v>282.26111920509311</v>
      </c>
      <c r="L69" s="16">
        <f>VLOOKUP($D69,'Growth rate'!$B$3:$S$93,8,FALSE)*VLOOKUP($F69,BY_IND_Demand_Drivers!$B$5:$J$100,8,FALSE)</f>
        <v>0</v>
      </c>
      <c r="M69" s="16">
        <f>VLOOKUP($D69,'Growth rate'!$B$3:$S$93,8,FALSE)*VLOOKUP($F69,BY_IND_Demand_Drivers!$B$5:$J$100,9,FALSE)</f>
        <v>0</v>
      </c>
      <c r="N69" s="49">
        <f t="shared" si="5"/>
        <v>0.6</v>
      </c>
    </row>
    <row r="70" spans="1:14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 t="shared" si="6"/>
        <v>172.06637826742474</v>
      </c>
      <c r="H70" s="16">
        <f t="shared" si="7"/>
        <v>0</v>
      </c>
      <c r="I70" s="16">
        <f t="shared" si="8"/>
        <v>0</v>
      </c>
      <c r="K70" s="16">
        <f>VLOOKUP($D70,'Growth rate'!$B$3:$S$93,8,FALSE)*VLOOKUP($F70,BY_IND_Demand_Drivers!$B$5:$J$100,7,FALSE)</f>
        <v>286.77729711237458</v>
      </c>
      <c r="L70" s="16">
        <f>VLOOKUP($D70,'Growth rate'!$B$3:$S$93,8,FALSE)*VLOOKUP($F70,BY_IND_Demand_Drivers!$B$5:$J$100,8,FALSE)</f>
        <v>0</v>
      </c>
      <c r="M70" s="16">
        <f>VLOOKUP($D70,'Growth rate'!$B$3:$S$93,8,FALSE)*VLOOKUP($F70,BY_IND_Demand_Drivers!$B$5:$J$100,9,FALSE)</f>
        <v>0</v>
      </c>
      <c r="N70" s="49">
        <f t="shared" si="5"/>
        <v>0.6</v>
      </c>
    </row>
    <row r="71" spans="1:14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 t="shared" si="6"/>
        <v>174.81944031970355</v>
      </c>
      <c r="H71" s="16">
        <f t="shared" si="7"/>
        <v>0</v>
      </c>
      <c r="I71" s="16">
        <f t="shared" si="8"/>
        <v>0</v>
      </c>
      <c r="K71" s="16">
        <f>VLOOKUP($D71,'Growth rate'!$B$3:$S$93,8,FALSE)*VLOOKUP($F71,BY_IND_Demand_Drivers!$B$5:$J$100,7,FALSE)</f>
        <v>291.3657338661726</v>
      </c>
      <c r="L71" s="16">
        <f>VLOOKUP($D71,'Growth rate'!$B$3:$S$93,8,FALSE)*VLOOKUP($F71,BY_IND_Demand_Drivers!$B$5:$J$100,8,FALSE)</f>
        <v>0</v>
      </c>
      <c r="M71" s="16">
        <f>VLOOKUP($D71,'Growth rate'!$B$3:$S$93,8,FALSE)*VLOOKUP($F71,BY_IND_Demand_Drivers!$B$5:$J$100,9,FALSE)</f>
        <v>0</v>
      </c>
      <c r="N71" s="49">
        <f t="shared" si="5"/>
        <v>0.6</v>
      </c>
    </row>
    <row r="72" spans="1:14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 t="shared" si="6"/>
        <v>177.6165513648188</v>
      </c>
      <c r="H72" s="16">
        <f t="shared" si="7"/>
        <v>0</v>
      </c>
      <c r="I72" s="16">
        <f t="shared" si="8"/>
        <v>0</v>
      </c>
      <c r="K72" s="16">
        <f>VLOOKUP($D72,'Growth rate'!$B$3:$S$93,8,FALSE)*VLOOKUP($F72,BY_IND_Demand_Drivers!$B$5:$J$100,7,FALSE)</f>
        <v>296.02758560803136</v>
      </c>
      <c r="L72" s="16">
        <f>VLOOKUP($D72,'Growth rate'!$B$3:$S$93,8,FALSE)*VLOOKUP($F72,BY_IND_Demand_Drivers!$B$5:$J$100,8,FALSE)</f>
        <v>0</v>
      </c>
      <c r="M72" s="16">
        <f>VLOOKUP($D72,'Growth rate'!$B$3:$S$93,8,FALSE)*VLOOKUP($F72,BY_IND_Demand_Drivers!$B$5:$J$100,9,FALSE)</f>
        <v>0</v>
      </c>
      <c r="N72" s="49">
        <f t="shared" si="5"/>
        <v>0.6</v>
      </c>
    </row>
    <row r="73" spans="1:14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 t="shared" si="6"/>
        <v>180.45841618665594</v>
      </c>
      <c r="H73" s="16">
        <f t="shared" si="7"/>
        <v>0</v>
      </c>
      <c r="I73" s="16">
        <f t="shared" si="8"/>
        <v>0</v>
      </c>
      <c r="K73" s="16">
        <f>VLOOKUP($D73,'Growth rate'!$B$3:$S$93,8,FALSE)*VLOOKUP($F73,BY_IND_Demand_Drivers!$B$5:$J$100,7,FALSE)</f>
        <v>300.7640269777599</v>
      </c>
      <c r="L73" s="16">
        <f>VLOOKUP($D73,'Growth rate'!$B$3:$S$93,8,FALSE)*VLOOKUP($F73,BY_IND_Demand_Drivers!$B$5:$J$100,8,FALSE)</f>
        <v>0</v>
      </c>
      <c r="M73" s="16">
        <f>VLOOKUP($D73,'Growth rate'!$B$3:$S$93,8,FALSE)*VLOOKUP($F73,BY_IND_Demand_Drivers!$B$5:$J$100,9,FALSE)</f>
        <v>0</v>
      </c>
      <c r="N73" s="49">
        <f t="shared" si="5"/>
        <v>0.6</v>
      </c>
    </row>
    <row r="74" spans="1:14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 t="shared" si="6"/>
        <v>183.34575084564241</v>
      </c>
      <c r="H74" s="16">
        <f t="shared" si="7"/>
        <v>0</v>
      </c>
      <c r="I74" s="16">
        <f t="shared" si="8"/>
        <v>0</v>
      </c>
      <c r="K74" s="16">
        <f>VLOOKUP($D74,'Growth rate'!$B$3:$S$93,8,FALSE)*VLOOKUP($F74,BY_IND_Demand_Drivers!$B$5:$J$100,7,FALSE)</f>
        <v>305.57625140940405</v>
      </c>
      <c r="L74" s="16">
        <f>VLOOKUP($D74,'Growth rate'!$B$3:$S$93,8,FALSE)*VLOOKUP($F74,BY_IND_Demand_Drivers!$B$5:$J$100,8,FALSE)</f>
        <v>0</v>
      </c>
      <c r="M74" s="16">
        <f>VLOOKUP($D74,'Growth rate'!$B$3:$S$93,8,FALSE)*VLOOKUP($F74,BY_IND_Demand_Drivers!$B$5:$J$100,9,FALSE)</f>
        <v>0</v>
      </c>
      <c r="N74" s="49">
        <f t="shared" si="5"/>
        <v>0.6</v>
      </c>
    </row>
    <row r="75" spans="1:14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 t="shared" si="6"/>
        <v>186.27928285917272</v>
      </c>
      <c r="H75" s="16">
        <f t="shared" si="7"/>
        <v>0</v>
      </c>
      <c r="I75" s="16">
        <f t="shared" si="8"/>
        <v>0</v>
      </c>
      <c r="K75" s="16">
        <f>VLOOKUP($D75,'Growth rate'!$B$3:$S$93,8,FALSE)*VLOOKUP($F75,BY_IND_Demand_Drivers!$B$5:$J$100,7,FALSE)</f>
        <v>310.46547143195454</v>
      </c>
      <c r="L75" s="16">
        <f>VLOOKUP($D75,'Growth rate'!$B$3:$S$93,8,FALSE)*VLOOKUP($F75,BY_IND_Demand_Drivers!$B$5:$J$100,8,FALSE)</f>
        <v>0</v>
      </c>
      <c r="M75" s="16">
        <f>VLOOKUP($D75,'Growth rate'!$B$3:$S$93,8,FALSE)*VLOOKUP($F75,BY_IND_Demand_Drivers!$B$5:$J$100,9,FALSE)</f>
        <v>0</v>
      </c>
      <c r="N75" s="49">
        <f t="shared" si="5"/>
        <v>0.6</v>
      </c>
    </row>
    <row r="76" spans="1:14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 t="shared" si="6"/>
        <v>189.2597513849195</v>
      </c>
      <c r="H76" s="16">
        <f t="shared" si="7"/>
        <v>0</v>
      </c>
      <c r="I76" s="16">
        <f t="shared" si="8"/>
        <v>0</v>
      </c>
      <c r="K76" s="16">
        <f>VLOOKUP($D76,'Growth rate'!$B$3:$S$93,8,FALSE)*VLOOKUP($F76,BY_IND_Demand_Drivers!$B$5:$J$100,7,FALSE)</f>
        <v>315.43291897486586</v>
      </c>
      <c r="L76" s="16">
        <f>VLOOKUP($D76,'Growth rate'!$B$3:$S$93,8,FALSE)*VLOOKUP($F76,BY_IND_Demand_Drivers!$B$5:$J$100,8,FALSE)</f>
        <v>0</v>
      </c>
      <c r="M76" s="16">
        <f>VLOOKUP($D76,'Growth rate'!$B$3:$S$93,8,FALSE)*VLOOKUP($F76,BY_IND_Demand_Drivers!$B$5:$J$100,9,FALSE)</f>
        <v>0</v>
      </c>
      <c r="N76" s="49">
        <f t="shared" si="5"/>
        <v>0.6</v>
      </c>
    </row>
    <row r="77" spans="1:14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 t="shared" si="6"/>
        <v>192.28790740707819</v>
      </c>
      <c r="H77" s="16">
        <f t="shared" si="7"/>
        <v>0</v>
      </c>
      <c r="I77" s="16">
        <f t="shared" si="8"/>
        <v>0</v>
      </c>
      <c r="K77" s="16">
        <f>VLOOKUP($D77,'Growth rate'!$B$3:$S$93,8,FALSE)*VLOOKUP($F77,BY_IND_Demand_Drivers!$B$5:$J$100,7,FALSE)</f>
        <v>320.47984567846368</v>
      </c>
      <c r="L77" s="16">
        <f>VLOOKUP($D77,'Growth rate'!$B$3:$S$93,8,FALSE)*VLOOKUP($F77,BY_IND_Demand_Drivers!$B$5:$J$100,8,FALSE)</f>
        <v>0</v>
      </c>
      <c r="M77" s="16">
        <f>VLOOKUP($D77,'Growth rate'!$B$3:$S$93,8,FALSE)*VLOOKUP($F77,BY_IND_Demand_Drivers!$B$5:$J$100,9,FALSE)</f>
        <v>0</v>
      </c>
      <c r="N77" s="49">
        <f t="shared" si="5"/>
        <v>0.6</v>
      </c>
    </row>
    <row r="78" spans="1:14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 t="shared" si="6"/>
        <v>195.36451392559147</v>
      </c>
      <c r="H78" s="16">
        <f t="shared" si="7"/>
        <v>0</v>
      </c>
      <c r="I78" s="16">
        <f t="shared" si="8"/>
        <v>0</v>
      </c>
      <c r="K78" s="16">
        <f>VLOOKUP($D78,'Growth rate'!$B$3:$S$93,8,FALSE)*VLOOKUP($F78,BY_IND_Demand_Drivers!$B$5:$J$100,7,FALSE)</f>
        <v>325.60752320931914</v>
      </c>
      <c r="L78" s="16">
        <f>VLOOKUP($D78,'Growth rate'!$B$3:$S$93,8,FALSE)*VLOOKUP($F78,BY_IND_Demand_Drivers!$B$5:$J$100,8,FALSE)</f>
        <v>0</v>
      </c>
      <c r="M78" s="16">
        <f>VLOOKUP($D78,'Growth rate'!$B$3:$S$93,8,FALSE)*VLOOKUP($F78,BY_IND_Demand_Drivers!$B$5:$J$100,9,FALSE)</f>
        <v>0</v>
      </c>
      <c r="N78" s="49">
        <f t="shared" si="5"/>
        <v>0.6</v>
      </c>
    </row>
    <row r="79" spans="1:14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 t="shared" si="6"/>
        <v>198.49034614840096</v>
      </c>
      <c r="H79" s="16">
        <f t="shared" si="7"/>
        <v>0</v>
      </c>
      <c r="I79" s="16">
        <f t="shared" si="8"/>
        <v>0</v>
      </c>
      <c r="K79" s="16">
        <f>VLOOKUP($D79,'Growth rate'!$B$3:$S$93,8,FALSE)*VLOOKUP($F79,BY_IND_Demand_Drivers!$B$5:$J$100,7,FALSE)</f>
        <v>330.81724358066828</v>
      </c>
      <c r="L79" s="16">
        <f>VLOOKUP($D79,'Growth rate'!$B$3:$S$93,8,FALSE)*VLOOKUP($F79,BY_IND_Demand_Drivers!$B$5:$J$100,8,FALSE)</f>
        <v>0</v>
      </c>
      <c r="M79" s="16">
        <f>VLOOKUP($D79,'Growth rate'!$B$3:$S$93,8,FALSE)*VLOOKUP($F79,BY_IND_Demand_Drivers!$B$5:$J$100,9,FALSE)</f>
        <v>0</v>
      </c>
      <c r="N79" s="49">
        <f t="shared" si="5"/>
        <v>0.6</v>
      </c>
    </row>
    <row r="80" spans="1:14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 t="shared" si="6"/>
        <v>201.66619168677536</v>
      </c>
      <c r="H80" s="16">
        <f t="shared" si="7"/>
        <v>0</v>
      </c>
      <c r="I80" s="16">
        <f t="shared" si="8"/>
        <v>0</v>
      </c>
      <c r="K80" s="16">
        <f>VLOOKUP($D80,'Growth rate'!$B$3:$S$93,8,FALSE)*VLOOKUP($F80,BY_IND_Demand_Drivers!$B$5:$J$100,7,FALSE)</f>
        <v>336.11031947795897</v>
      </c>
      <c r="L80" s="16">
        <f>VLOOKUP($D80,'Growth rate'!$B$3:$S$93,8,FALSE)*VLOOKUP($F80,BY_IND_Demand_Drivers!$B$5:$J$100,8,FALSE)</f>
        <v>0</v>
      </c>
      <c r="M80" s="16">
        <f>VLOOKUP($D80,'Growth rate'!$B$3:$S$93,8,FALSE)*VLOOKUP($F80,BY_IND_Demand_Drivers!$B$5:$J$100,9,FALSE)</f>
        <v>0</v>
      </c>
      <c r="N80" s="49">
        <f t="shared" si="5"/>
        <v>0.6</v>
      </c>
    </row>
    <row r="81" spans="1:14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 t="shared" si="6"/>
        <v>204.89285075376378</v>
      </c>
      <c r="H81" s="16">
        <f t="shared" si="7"/>
        <v>0</v>
      </c>
      <c r="I81" s="16">
        <f t="shared" si="8"/>
        <v>0</v>
      </c>
      <c r="K81" s="16">
        <f>VLOOKUP($D81,'Growth rate'!$B$3:$S$93,8,FALSE)*VLOOKUP($F81,BY_IND_Demand_Drivers!$B$5:$J$100,7,FALSE)</f>
        <v>341.48808458960633</v>
      </c>
      <c r="L81" s="16">
        <f>VLOOKUP($D81,'Growth rate'!$B$3:$S$93,8,FALSE)*VLOOKUP($F81,BY_IND_Demand_Drivers!$B$5:$J$100,8,FALSE)</f>
        <v>0</v>
      </c>
      <c r="M81" s="16">
        <f>VLOOKUP($D81,'Growth rate'!$B$3:$S$93,8,FALSE)*VLOOKUP($F81,BY_IND_Demand_Drivers!$B$5:$J$100,9,FALSE)</f>
        <v>0</v>
      </c>
      <c r="N81" s="49">
        <f t="shared" si="5"/>
        <v>0.6</v>
      </c>
    </row>
    <row r="82" spans="1:14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 t="shared" si="6"/>
        <v>208.17113636582403</v>
      </c>
      <c r="H82" s="16">
        <f t="shared" si="7"/>
        <v>0</v>
      </c>
      <c r="I82" s="16">
        <f t="shared" si="8"/>
        <v>0</v>
      </c>
      <c r="K82" s="16">
        <f>VLOOKUP($D82,'Growth rate'!$B$3:$S$93,8,FALSE)*VLOOKUP($F82,BY_IND_Demand_Drivers!$B$5:$J$100,7,FALSE)</f>
        <v>346.95189394304003</v>
      </c>
      <c r="L82" s="16">
        <f>VLOOKUP($D82,'Growth rate'!$B$3:$S$93,8,FALSE)*VLOOKUP($F82,BY_IND_Demand_Drivers!$B$5:$J$100,8,FALSE)</f>
        <v>0</v>
      </c>
      <c r="M82" s="16">
        <f>VLOOKUP($D82,'Growth rate'!$B$3:$S$93,8,FALSE)*VLOOKUP($F82,BY_IND_Demand_Drivers!$B$5:$J$100,9,FALSE)</f>
        <v>0</v>
      </c>
      <c r="N82" s="49">
        <f t="shared" si="5"/>
        <v>0.6</v>
      </c>
    </row>
    <row r="83" spans="1:14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 t="shared" si="6"/>
        <v>211.50187454767715</v>
      </c>
      <c r="H83" s="16">
        <f t="shared" si="7"/>
        <v>0</v>
      </c>
      <c r="I83" s="16">
        <f t="shared" si="8"/>
        <v>0</v>
      </c>
      <c r="K83" s="16">
        <f>VLOOKUP($D83,'Growth rate'!$B$3:$S$93,8,FALSE)*VLOOKUP($F83,BY_IND_Demand_Drivers!$B$5:$J$100,7,FALSE)</f>
        <v>352.50312424612861</v>
      </c>
      <c r="L83" s="16">
        <f>VLOOKUP($D83,'Growth rate'!$B$3:$S$93,8,FALSE)*VLOOKUP($F83,BY_IND_Demand_Drivers!$B$5:$J$100,8,FALSE)</f>
        <v>0</v>
      </c>
      <c r="M83" s="16">
        <f>VLOOKUP($D83,'Growth rate'!$B$3:$S$93,8,FALSE)*VLOOKUP($F83,BY_IND_Demand_Drivers!$B$5:$J$100,9,FALSE)</f>
        <v>0</v>
      </c>
      <c r="N83" s="49">
        <f t="shared" si="5"/>
        <v>0.6</v>
      </c>
    </row>
    <row r="84" spans="1:14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 t="shared" si="6"/>
        <v>214.88590454044007</v>
      </c>
      <c r="H84" s="16">
        <f t="shared" si="7"/>
        <v>0</v>
      </c>
      <c r="I84" s="16">
        <f t="shared" si="8"/>
        <v>0</v>
      </c>
      <c r="K84" s="16">
        <f>VLOOKUP($D84,'Growth rate'!$B$3:$S$93,8,FALSE)*VLOOKUP($F84,BY_IND_Demand_Drivers!$B$5:$J$100,7,FALSE)</f>
        <v>358.14317423406681</v>
      </c>
      <c r="L84" s="16">
        <f>VLOOKUP($D84,'Growth rate'!$B$3:$S$93,8,FALSE)*VLOOKUP($F84,BY_IND_Demand_Drivers!$B$5:$J$100,8,FALSE)</f>
        <v>0</v>
      </c>
      <c r="M84" s="16">
        <f>VLOOKUP($D84,'Growth rate'!$B$3:$S$93,8,FALSE)*VLOOKUP($F84,BY_IND_Demand_Drivers!$B$5:$J$100,9,FALSE)</f>
        <v>0</v>
      </c>
      <c r="N84" s="49">
        <f t="shared" si="5"/>
        <v>0.6</v>
      </c>
    </row>
    <row r="85" spans="1:14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 t="shared" si="6"/>
        <v>218.3240790130871</v>
      </c>
      <c r="H85" s="16">
        <f t="shared" si="7"/>
        <v>0</v>
      </c>
      <c r="I85" s="16">
        <f t="shared" si="8"/>
        <v>0</v>
      </c>
      <c r="K85" s="16">
        <f>VLOOKUP($D85,'Growth rate'!$B$3:$S$93,8,FALSE)*VLOOKUP($F85,BY_IND_Demand_Drivers!$B$5:$J$100,7,FALSE)</f>
        <v>363.87346502181185</v>
      </c>
      <c r="L85" s="16">
        <f>VLOOKUP($D85,'Growth rate'!$B$3:$S$93,8,FALSE)*VLOOKUP($F85,BY_IND_Demand_Drivers!$B$5:$J$100,8,FALSE)</f>
        <v>0</v>
      </c>
      <c r="M85" s="16">
        <f>VLOOKUP($D85,'Growth rate'!$B$3:$S$93,8,FALSE)*VLOOKUP($F85,BY_IND_Demand_Drivers!$B$5:$J$100,9,FALSE)</f>
        <v>0</v>
      </c>
      <c r="N85" s="49">
        <f t="shared" si="5"/>
        <v>0.6</v>
      </c>
    </row>
    <row r="86" spans="1:14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 t="shared" si="6"/>
        <v>0</v>
      </c>
      <c r="H86" s="16">
        <f t="shared" si="7"/>
        <v>0</v>
      </c>
      <c r="I86" s="16">
        <f t="shared" si="8"/>
        <v>0</v>
      </c>
      <c r="K86" s="16">
        <f>VLOOKUP($D86,'Growth rate'!$B$3:$S$93,8,FALSE)*VLOOKUP($F86,BY_IND_Demand_Drivers!$B$5:$J$100,7,FALSE)</f>
        <v>0</v>
      </c>
      <c r="L86" s="16">
        <f>VLOOKUP($D86,'Growth rate'!$B$3:$S$93,8,FALSE)*VLOOKUP($F86,BY_IND_Demand_Drivers!$B$5:$J$100,8,FALSE)</f>
        <v>0</v>
      </c>
      <c r="M86" s="16">
        <f>VLOOKUP($D86,'Growth rate'!$B$3:$S$93,8,FALSE)*VLOOKUP($F86,BY_IND_Demand_Drivers!$B$5:$J$100,9,FALSE)</f>
        <v>0</v>
      </c>
      <c r="N86" s="49">
        <f t="shared" ref="N86:N91" si="9">N4</f>
        <v>1</v>
      </c>
    </row>
    <row r="87" spans="1:14">
      <c r="A87" s="16">
        <f t="shared" ref="A87:A150" si="1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 t="shared" si="6"/>
        <v>0</v>
      </c>
      <c r="H87" s="16">
        <f t="shared" si="7"/>
        <v>0</v>
      </c>
      <c r="I87" s="16">
        <f t="shared" si="8"/>
        <v>0</v>
      </c>
      <c r="K87" s="16">
        <f>VLOOKUP($D87,'Growth rate'!$B$3:$S$93,8,FALSE)*VLOOKUP($F87,BY_IND_Demand_Drivers!$B$5:$J$100,7,FALSE)</f>
        <v>0</v>
      </c>
      <c r="L87" s="16">
        <f>VLOOKUP($D87,'Growth rate'!$B$3:$S$93,8,FALSE)*VLOOKUP($F87,BY_IND_Demand_Drivers!$B$5:$J$100,8,FALSE)</f>
        <v>0</v>
      </c>
      <c r="M87" s="16">
        <f>VLOOKUP($D87,'Growth rate'!$B$3:$S$93,8,FALSE)*VLOOKUP($F87,BY_IND_Demand_Drivers!$B$5:$J$100,9,FALSE)</f>
        <v>0</v>
      </c>
      <c r="N87" s="49">
        <f t="shared" si="9"/>
        <v>1</v>
      </c>
    </row>
    <row r="88" spans="1:14">
      <c r="A88" s="16">
        <f t="shared" si="1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 t="shared" si="6"/>
        <v>0</v>
      </c>
      <c r="H88" s="16">
        <f t="shared" si="7"/>
        <v>0</v>
      </c>
      <c r="I88" s="16">
        <f t="shared" si="8"/>
        <v>0</v>
      </c>
      <c r="K88" s="16">
        <f>VLOOKUP($D88,'Growth rate'!$B$3:$S$93,8,FALSE)*VLOOKUP($F88,BY_IND_Demand_Drivers!$B$5:$J$100,7,FALSE)</f>
        <v>0</v>
      </c>
      <c r="L88" s="16">
        <f>VLOOKUP($D88,'Growth rate'!$B$3:$S$93,8,FALSE)*VLOOKUP($F88,BY_IND_Demand_Drivers!$B$5:$J$100,8,FALSE)</f>
        <v>0</v>
      </c>
      <c r="M88" s="16">
        <f>VLOOKUP($D88,'Growth rate'!$B$3:$S$93,8,FALSE)*VLOOKUP($F88,BY_IND_Demand_Drivers!$B$5:$J$100,9,FALSE)</f>
        <v>0</v>
      </c>
      <c r="N88" s="49">
        <f t="shared" si="9"/>
        <v>1</v>
      </c>
    </row>
    <row r="89" spans="1:14">
      <c r="A89" s="16">
        <f t="shared" si="1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 t="shared" si="6"/>
        <v>0</v>
      </c>
      <c r="H89" s="16">
        <f t="shared" si="7"/>
        <v>0</v>
      </c>
      <c r="I89" s="16">
        <f t="shared" si="8"/>
        <v>0</v>
      </c>
      <c r="K89" s="16">
        <f>VLOOKUP($D89,'Growth rate'!$B$3:$S$93,8,FALSE)*VLOOKUP($F89,BY_IND_Demand_Drivers!$B$5:$J$100,7,FALSE)</f>
        <v>0</v>
      </c>
      <c r="L89" s="16">
        <f>VLOOKUP($D89,'Growth rate'!$B$3:$S$93,8,FALSE)*VLOOKUP($F89,BY_IND_Demand_Drivers!$B$5:$J$100,8,FALSE)</f>
        <v>0</v>
      </c>
      <c r="M89" s="16">
        <f>VLOOKUP($D89,'Growth rate'!$B$3:$S$93,8,FALSE)*VLOOKUP($F89,BY_IND_Demand_Drivers!$B$5:$J$100,9,FALSE)</f>
        <v>0</v>
      </c>
      <c r="N89" s="49">
        <f t="shared" si="9"/>
        <v>1</v>
      </c>
    </row>
    <row r="90" spans="1:14">
      <c r="A90" s="16">
        <f t="shared" si="1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 t="shared" si="6"/>
        <v>0</v>
      </c>
      <c r="H90" s="16">
        <f t="shared" si="7"/>
        <v>0</v>
      </c>
      <c r="I90" s="16">
        <f t="shared" si="8"/>
        <v>0</v>
      </c>
      <c r="K90" s="16">
        <f>VLOOKUP($D90,'Growth rate'!$B$3:$S$93,8,FALSE)*VLOOKUP($F90,BY_IND_Demand_Drivers!$B$5:$J$100,7,FALSE)</f>
        <v>0</v>
      </c>
      <c r="L90" s="16">
        <f>VLOOKUP($D90,'Growth rate'!$B$3:$S$93,8,FALSE)*VLOOKUP($F90,BY_IND_Demand_Drivers!$B$5:$J$100,8,FALSE)</f>
        <v>0</v>
      </c>
      <c r="M90" s="16">
        <f>VLOOKUP($D90,'Growth rate'!$B$3:$S$93,8,FALSE)*VLOOKUP($F90,BY_IND_Demand_Drivers!$B$5:$J$100,9,FALSE)</f>
        <v>0</v>
      </c>
      <c r="N90" s="49">
        <f t="shared" si="9"/>
        <v>1</v>
      </c>
    </row>
    <row r="91" spans="1:14">
      <c r="A91" s="16">
        <f t="shared" si="1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 t="shared" si="6"/>
        <v>0</v>
      </c>
      <c r="H91" s="16">
        <f t="shared" si="7"/>
        <v>0</v>
      </c>
      <c r="I91" s="16">
        <f t="shared" si="8"/>
        <v>0</v>
      </c>
      <c r="K91" s="16">
        <f>VLOOKUP($D91,'Growth rate'!$B$3:$S$93,8,FALSE)*VLOOKUP($F91,BY_IND_Demand_Drivers!$B$5:$J$100,7,FALSE)</f>
        <v>0</v>
      </c>
      <c r="L91" s="16">
        <f>VLOOKUP($D91,'Growth rate'!$B$3:$S$93,8,FALSE)*VLOOKUP($F91,BY_IND_Demand_Drivers!$B$5:$J$100,8,FALSE)</f>
        <v>0</v>
      </c>
      <c r="M91" s="16">
        <f>VLOOKUP($D91,'Growth rate'!$B$3:$S$93,8,FALSE)*VLOOKUP($F91,BY_IND_Demand_Drivers!$B$5:$J$100,9,FALSE)</f>
        <v>0</v>
      </c>
      <c r="N91" s="49">
        <f t="shared" si="9"/>
        <v>1</v>
      </c>
    </row>
    <row r="92" spans="1:14">
      <c r="A92" s="16">
        <f t="shared" si="1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 t="shared" si="6"/>
        <v>0</v>
      </c>
      <c r="H92" s="16">
        <f t="shared" si="7"/>
        <v>0</v>
      </c>
      <c r="I92" s="16">
        <f t="shared" si="8"/>
        <v>0</v>
      </c>
      <c r="K92" s="16">
        <f>VLOOKUP($D92,'Growth rate'!$B$3:$S$93,8,FALSE)*VLOOKUP($F92,BY_IND_Demand_Drivers!$B$5:$J$100,7,FALSE)</f>
        <v>0</v>
      </c>
      <c r="L92" s="16">
        <f>VLOOKUP($D92,'Growth rate'!$B$3:$S$93,8,FALSE)*VLOOKUP($F92,BY_IND_Demand_Drivers!$B$5:$J$100,8,FALSE)</f>
        <v>0</v>
      </c>
      <c r="M92" s="16">
        <f>VLOOKUP($D92,'Growth rate'!$B$3:$S$93,8,FALSE)*VLOOKUP($F92,BY_IND_Demand_Drivers!$B$5:$J$100,9,FALSE)</f>
        <v>0</v>
      </c>
      <c r="N92" s="49">
        <f>N10</f>
        <v>0.9</v>
      </c>
    </row>
    <row r="93" spans="1:14">
      <c r="A93" s="16">
        <f t="shared" si="1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 t="shared" si="6"/>
        <v>0</v>
      </c>
      <c r="H93" s="16">
        <f t="shared" si="7"/>
        <v>0</v>
      </c>
      <c r="I93" s="16">
        <f t="shared" si="8"/>
        <v>0</v>
      </c>
      <c r="K93" s="16">
        <f>VLOOKUP($D93,'Growth rate'!$B$3:$S$93,8,FALSE)*VLOOKUP($F93,BY_IND_Demand_Drivers!$B$5:$J$100,7,FALSE)</f>
        <v>0</v>
      </c>
      <c r="L93" s="16">
        <f>VLOOKUP($D93,'Growth rate'!$B$3:$S$93,8,FALSE)*VLOOKUP($F93,BY_IND_Demand_Drivers!$B$5:$J$100,8,FALSE)</f>
        <v>0</v>
      </c>
      <c r="M93" s="16">
        <f>VLOOKUP($D93,'Growth rate'!$B$3:$S$93,8,FALSE)*VLOOKUP($F93,BY_IND_Demand_Drivers!$B$5:$J$100,9,FALSE)</f>
        <v>0</v>
      </c>
      <c r="N93" s="49">
        <f t="shared" ref="N93:N156" si="11">N11</f>
        <v>0.89</v>
      </c>
    </row>
    <row r="94" spans="1:14">
      <c r="A94" s="16">
        <f t="shared" si="1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 t="shared" si="6"/>
        <v>0</v>
      </c>
      <c r="H94" s="16">
        <f t="shared" si="7"/>
        <v>0</v>
      </c>
      <c r="I94" s="16">
        <f t="shared" si="8"/>
        <v>0</v>
      </c>
      <c r="K94" s="16">
        <f>VLOOKUP($D94,'Growth rate'!$B$3:$S$93,8,FALSE)*VLOOKUP($F94,BY_IND_Demand_Drivers!$B$5:$J$100,7,FALSE)</f>
        <v>0</v>
      </c>
      <c r="L94" s="16">
        <f>VLOOKUP($D94,'Growth rate'!$B$3:$S$93,8,FALSE)*VLOOKUP($F94,BY_IND_Demand_Drivers!$B$5:$J$100,8,FALSE)</f>
        <v>0</v>
      </c>
      <c r="M94" s="16">
        <f>VLOOKUP($D94,'Growth rate'!$B$3:$S$93,8,FALSE)*VLOOKUP($F94,BY_IND_Demand_Drivers!$B$5:$J$100,9,FALSE)</f>
        <v>0</v>
      </c>
      <c r="N94" s="49">
        <f t="shared" si="11"/>
        <v>0.88</v>
      </c>
    </row>
    <row r="95" spans="1:14">
      <c r="A95" s="16">
        <f t="shared" si="1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 t="shared" si="6"/>
        <v>0</v>
      </c>
      <c r="H95" s="16">
        <f t="shared" si="7"/>
        <v>0</v>
      </c>
      <c r="I95" s="16">
        <f t="shared" si="8"/>
        <v>0</v>
      </c>
      <c r="K95" s="16">
        <f>VLOOKUP($D95,'Growth rate'!$B$3:$S$93,8,FALSE)*VLOOKUP($F95,BY_IND_Demand_Drivers!$B$5:$J$100,7,FALSE)</f>
        <v>0</v>
      </c>
      <c r="L95" s="16">
        <f>VLOOKUP($D95,'Growth rate'!$B$3:$S$93,8,FALSE)*VLOOKUP($F95,BY_IND_Demand_Drivers!$B$5:$J$100,8,FALSE)</f>
        <v>0</v>
      </c>
      <c r="M95" s="16">
        <f>VLOOKUP($D95,'Growth rate'!$B$3:$S$93,8,FALSE)*VLOOKUP($F95,BY_IND_Demand_Drivers!$B$5:$J$100,9,FALSE)</f>
        <v>0</v>
      </c>
      <c r="N95" s="49">
        <f t="shared" si="11"/>
        <v>0.87</v>
      </c>
    </row>
    <row r="96" spans="1:14">
      <c r="A96" s="16">
        <f t="shared" si="1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 t="shared" si="6"/>
        <v>0</v>
      </c>
      <c r="H96" s="16">
        <f t="shared" si="7"/>
        <v>0</v>
      </c>
      <c r="I96" s="16">
        <f t="shared" si="8"/>
        <v>0</v>
      </c>
      <c r="K96" s="16">
        <f>VLOOKUP($D96,'Growth rate'!$B$3:$S$93,8,FALSE)*VLOOKUP($F96,BY_IND_Demand_Drivers!$B$5:$J$100,7,FALSE)</f>
        <v>0</v>
      </c>
      <c r="L96" s="16">
        <f>VLOOKUP($D96,'Growth rate'!$B$3:$S$93,8,FALSE)*VLOOKUP($F96,BY_IND_Demand_Drivers!$B$5:$J$100,8,FALSE)</f>
        <v>0</v>
      </c>
      <c r="M96" s="16">
        <f>VLOOKUP($D96,'Growth rate'!$B$3:$S$93,8,FALSE)*VLOOKUP($F96,BY_IND_Demand_Drivers!$B$5:$J$100,9,FALSE)</f>
        <v>0</v>
      </c>
      <c r="N96" s="49">
        <f t="shared" si="11"/>
        <v>0.86</v>
      </c>
    </row>
    <row r="97" spans="1:14">
      <c r="A97" s="16">
        <f t="shared" si="1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 t="shared" si="6"/>
        <v>0</v>
      </c>
      <c r="H97" s="16">
        <f t="shared" si="7"/>
        <v>0</v>
      </c>
      <c r="I97" s="16">
        <f t="shared" si="8"/>
        <v>0</v>
      </c>
      <c r="K97" s="16">
        <f>VLOOKUP($D97,'Growth rate'!$B$3:$S$93,8,FALSE)*VLOOKUP($F97,BY_IND_Demand_Drivers!$B$5:$J$100,7,FALSE)</f>
        <v>0</v>
      </c>
      <c r="L97" s="16">
        <f>VLOOKUP($D97,'Growth rate'!$B$3:$S$93,8,FALSE)*VLOOKUP($F97,BY_IND_Demand_Drivers!$B$5:$J$100,8,FALSE)</f>
        <v>0</v>
      </c>
      <c r="M97" s="16">
        <f>VLOOKUP($D97,'Growth rate'!$B$3:$S$93,8,FALSE)*VLOOKUP($F97,BY_IND_Demand_Drivers!$B$5:$J$100,9,FALSE)</f>
        <v>0</v>
      </c>
      <c r="N97" s="49">
        <f t="shared" si="11"/>
        <v>0.85</v>
      </c>
    </row>
    <row r="98" spans="1:14">
      <c r="A98" s="16">
        <f t="shared" si="1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 t="shared" si="6"/>
        <v>0</v>
      </c>
      <c r="H98" s="16">
        <f t="shared" si="7"/>
        <v>0</v>
      </c>
      <c r="I98" s="16">
        <f t="shared" si="8"/>
        <v>0</v>
      </c>
      <c r="K98" s="16">
        <f>VLOOKUP($D98,'Growth rate'!$B$3:$S$93,8,FALSE)*VLOOKUP($F98,BY_IND_Demand_Drivers!$B$5:$J$100,7,FALSE)</f>
        <v>0</v>
      </c>
      <c r="L98" s="16">
        <f>VLOOKUP($D98,'Growth rate'!$B$3:$S$93,8,FALSE)*VLOOKUP($F98,BY_IND_Demand_Drivers!$B$5:$J$100,8,FALSE)</f>
        <v>0</v>
      </c>
      <c r="M98" s="16">
        <f>VLOOKUP($D98,'Growth rate'!$B$3:$S$93,8,FALSE)*VLOOKUP($F98,BY_IND_Demand_Drivers!$B$5:$J$100,9,FALSE)</f>
        <v>0</v>
      </c>
      <c r="N98" s="49">
        <f t="shared" si="11"/>
        <v>0.83750000000000002</v>
      </c>
    </row>
    <row r="99" spans="1:14">
      <c r="A99" s="16">
        <f t="shared" si="1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 t="shared" si="6"/>
        <v>0</v>
      </c>
      <c r="H99" s="16">
        <f t="shared" si="7"/>
        <v>0</v>
      </c>
      <c r="I99" s="16">
        <f t="shared" si="8"/>
        <v>0</v>
      </c>
      <c r="K99" s="16">
        <f>VLOOKUP($D99,'Growth rate'!$B$3:$S$93,8,FALSE)*VLOOKUP($F99,BY_IND_Demand_Drivers!$B$5:$J$100,7,FALSE)</f>
        <v>0</v>
      </c>
      <c r="L99" s="16">
        <f>VLOOKUP($D99,'Growth rate'!$B$3:$S$93,8,FALSE)*VLOOKUP($F99,BY_IND_Demand_Drivers!$B$5:$J$100,8,FALSE)</f>
        <v>0</v>
      </c>
      <c r="M99" s="16">
        <f>VLOOKUP($D99,'Growth rate'!$B$3:$S$93,8,FALSE)*VLOOKUP($F99,BY_IND_Demand_Drivers!$B$5:$J$100,9,FALSE)</f>
        <v>0</v>
      </c>
      <c r="N99" s="49">
        <f t="shared" si="11"/>
        <v>0.82499999999999996</v>
      </c>
    </row>
    <row r="100" spans="1:14">
      <c r="A100" s="16">
        <f t="shared" si="1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 t="shared" si="6"/>
        <v>0</v>
      </c>
      <c r="H100" s="16">
        <f t="shared" si="7"/>
        <v>0</v>
      </c>
      <c r="I100" s="16">
        <f t="shared" si="8"/>
        <v>0</v>
      </c>
      <c r="K100" s="16">
        <f>VLOOKUP($D100,'Growth rate'!$B$3:$S$93,8,FALSE)*VLOOKUP($F100,BY_IND_Demand_Drivers!$B$5:$J$100,7,FALSE)</f>
        <v>0</v>
      </c>
      <c r="L100" s="16">
        <f>VLOOKUP($D100,'Growth rate'!$B$3:$S$93,8,FALSE)*VLOOKUP($F100,BY_IND_Demand_Drivers!$B$5:$J$100,8,FALSE)</f>
        <v>0</v>
      </c>
      <c r="M100" s="16">
        <f>VLOOKUP($D100,'Growth rate'!$B$3:$S$93,8,FALSE)*VLOOKUP($F100,BY_IND_Demand_Drivers!$B$5:$J$100,9,FALSE)</f>
        <v>0</v>
      </c>
      <c r="N100" s="49">
        <f t="shared" si="11"/>
        <v>0.8125</v>
      </c>
    </row>
    <row r="101" spans="1:14">
      <c r="A101" s="16">
        <f t="shared" si="1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 t="shared" si="6"/>
        <v>0</v>
      </c>
      <c r="H101" s="16">
        <f t="shared" si="7"/>
        <v>0</v>
      </c>
      <c r="I101" s="16">
        <f t="shared" si="8"/>
        <v>0</v>
      </c>
      <c r="K101" s="16">
        <f>VLOOKUP($D101,'Growth rate'!$B$3:$S$93,8,FALSE)*VLOOKUP($F101,BY_IND_Demand_Drivers!$B$5:$J$100,7,FALSE)</f>
        <v>0</v>
      </c>
      <c r="L101" s="16">
        <f>VLOOKUP($D101,'Growth rate'!$B$3:$S$93,8,FALSE)*VLOOKUP($F101,BY_IND_Demand_Drivers!$B$5:$J$100,8,FALSE)</f>
        <v>0</v>
      </c>
      <c r="M101" s="16">
        <f>VLOOKUP($D101,'Growth rate'!$B$3:$S$93,8,FALSE)*VLOOKUP($F101,BY_IND_Demand_Drivers!$B$5:$J$100,9,FALSE)</f>
        <v>0</v>
      </c>
      <c r="N101" s="49">
        <f t="shared" si="11"/>
        <v>0.79999999999999993</v>
      </c>
    </row>
    <row r="102" spans="1:14">
      <c r="A102" s="16">
        <f t="shared" si="1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 t="shared" si="6"/>
        <v>0</v>
      </c>
      <c r="H102" s="16">
        <f t="shared" si="7"/>
        <v>0</v>
      </c>
      <c r="I102" s="16">
        <f t="shared" si="8"/>
        <v>0</v>
      </c>
      <c r="K102" s="16">
        <f>VLOOKUP($D102,'Growth rate'!$B$3:$S$93,8,FALSE)*VLOOKUP($F102,BY_IND_Demand_Drivers!$B$5:$J$100,7,FALSE)</f>
        <v>0</v>
      </c>
      <c r="L102" s="16">
        <f>VLOOKUP($D102,'Growth rate'!$B$3:$S$93,8,FALSE)*VLOOKUP($F102,BY_IND_Demand_Drivers!$B$5:$J$100,8,FALSE)</f>
        <v>0</v>
      </c>
      <c r="M102" s="16">
        <f>VLOOKUP($D102,'Growth rate'!$B$3:$S$93,8,FALSE)*VLOOKUP($F102,BY_IND_Demand_Drivers!$B$5:$J$100,9,FALSE)</f>
        <v>0</v>
      </c>
      <c r="N102" s="49">
        <f t="shared" si="11"/>
        <v>0.78749999999999998</v>
      </c>
    </row>
    <row r="103" spans="1:14">
      <c r="A103" s="16">
        <f t="shared" si="1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 t="shared" si="6"/>
        <v>0</v>
      </c>
      <c r="H103" s="16">
        <f t="shared" si="7"/>
        <v>0</v>
      </c>
      <c r="I103" s="16">
        <f t="shared" si="8"/>
        <v>0</v>
      </c>
      <c r="K103" s="16">
        <f>VLOOKUP($D103,'Growth rate'!$B$3:$S$93,8,FALSE)*VLOOKUP($F103,BY_IND_Demand_Drivers!$B$5:$J$100,7,FALSE)</f>
        <v>0</v>
      </c>
      <c r="L103" s="16">
        <f>VLOOKUP($D103,'Growth rate'!$B$3:$S$93,8,FALSE)*VLOOKUP($F103,BY_IND_Demand_Drivers!$B$5:$J$100,8,FALSE)</f>
        <v>0</v>
      </c>
      <c r="M103" s="16">
        <f>VLOOKUP($D103,'Growth rate'!$B$3:$S$93,8,FALSE)*VLOOKUP($F103,BY_IND_Demand_Drivers!$B$5:$J$100,9,FALSE)</f>
        <v>0</v>
      </c>
      <c r="N103" s="49">
        <f t="shared" si="11"/>
        <v>0.77499999999999991</v>
      </c>
    </row>
    <row r="104" spans="1:14">
      <c r="A104" s="16">
        <f t="shared" si="1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 t="shared" si="6"/>
        <v>0</v>
      </c>
      <c r="H104" s="16">
        <f t="shared" si="7"/>
        <v>0</v>
      </c>
      <c r="I104" s="16">
        <f t="shared" si="8"/>
        <v>0</v>
      </c>
      <c r="K104" s="16">
        <f>VLOOKUP($D104,'Growth rate'!$B$3:$S$93,8,FALSE)*VLOOKUP($F104,BY_IND_Demand_Drivers!$B$5:$J$100,7,FALSE)</f>
        <v>0</v>
      </c>
      <c r="L104" s="16">
        <f>VLOOKUP($D104,'Growth rate'!$B$3:$S$93,8,FALSE)*VLOOKUP($F104,BY_IND_Demand_Drivers!$B$5:$J$100,8,FALSE)</f>
        <v>0</v>
      </c>
      <c r="M104" s="16">
        <f>VLOOKUP($D104,'Growth rate'!$B$3:$S$93,8,FALSE)*VLOOKUP($F104,BY_IND_Demand_Drivers!$B$5:$J$100,9,FALSE)</f>
        <v>0</v>
      </c>
      <c r="N104" s="49">
        <f t="shared" si="11"/>
        <v>0.76249999999999996</v>
      </c>
    </row>
    <row r="105" spans="1:14">
      <c r="A105" s="16">
        <f t="shared" si="1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 t="shared" si="6"/>
        <v>0</v>
      </c>
      <c r="H105" s="16">
        <f t="shared" si="7"/>
        <v>0</v>
      </c>
      <c r="I105" s="16">
        <f t="shared" si="8"/>
        <v>0</v>
      </c>
      <c r="K105" s="16">
        <f>VLOOKUP($D105,'Growth rate'!$B$3:$S$93,8,FALSE)*VLOOKUP($F105,BY_IND_Demand_Drivers!$B$5:$J$100,7,FALSE)</f>
        <v>0</v>
      </c>
      <c r="L105" s="16">
        <f>VLOOKUP($D105,'Growth rate'!$B$3:$S$93,8,FALSE)*VLOOKUP($F105,BY_IND_Demand_Drivers!$B$5:$J$100,8,FALSE)</f>
        <v>0</v>
      </c>
      <c r="M105" s="16">
        <f>VLOOKUP($D105,'Growth rate'!$B$3:$S$93,8,FALSE)*VLOOKUP($F105,BY_IND_Demand_Drivers!$B$5:$J$100,9,FALSE)</f>
        <v>0</v>
      </c>
      <c r="N105" s="49">
        <f t="shared" si="11"/>
        <v>0.75</v>
      </c>
    </row>
    <row r="106" spans="1:14">
      <c r="A106" s="16">
        <f t="shared" si="1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 t="shared" si="6"/>
        <v>0</v>
      </c>
      <c r="H106" s="16">
        <f t="shared" si="7"/>
        <v>0</v>
      </c>
      <c r="I106" s="16">
        <f t="shared" si="8"/>
        <v>0</v>
      </c>
      <c r="K106" s="16">
        <f>VLOOKUP($D106,'Growth rate'!$B$3:$S$93,8,FALSE)*VLOOKUP($F106,BY_IND_Demand_Drivers!$B$5:$J$100,7,FALSE)</f>
        <v>0</v>
      </c>
      <c r="L106" s="16">
        <f>VLOOKUP($D106,'Growth rate'!$B$3:$S$93,8,FALSE)*VLOOKUP($F106,BY_IND_Demand_Drivers!$B$5:$J$100,8,FALSE)</f>
        <v>0</v>
      </c>
      <c r="M106" s="16">
        <f>VLOOKUP($D106,'Growth rate'!$B$3:$S$93,8,FALSE)*VLOOKUP($F106,BY_IND_Demand_Drivers!$B$5:$J$100,9,FALSE)</f>
        <v>0</v>
      </c>
      <c r="N106" s="49">
        <f t="shared" si="11"/>
        <v>0.73749999999999993</v>
      </c>
    </row>
    <row r="107" spans="1:14">
      <c r="A107" s="16">
        <f t="shared" si="1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 t="shared" si="6"/>
        <v>0</v>
      </c>
      <c r="H107" s="16">
        <f t="shared" si="7"/>
        <v>0</v>
      </c>
      <c r="I107" s="16">
        <f t="shared" si="8"/>
        <v>0</v>
      </c>
      <c r="K107" s="16">
        <f>VLOOKUP($D107,'Growth rate'!$B$3:$S$93,8,FALSE)*VLOOKUP($F107,BY_IND_Demand_Drivers!$B$5:$J$100,7,FALSE)</f>
        <v>0</v>
      </c>
      <c r="L107" s="16">
        <f>VLOOKUP($D107,'Growth rate'!$B$3:$S$93,8,FALSE)*VLOOKUP($F107,BY_IND_Demand_Drivers!$B$5:$J$100,8,FALSE)</f>
        <v>0</v>
      </c>
      <c r="M107" s="16">
        <f>VLOOKUP($D107,'Growth rate'!$B$3:$S$93,8,FALSE)*VLOOKUP($F107,BY_IND_Demand_Drivers!$B$5:$J$100,9,FALSE)</f>
        <v>0</v>
      </c>
      <c r="N107" s="49">
        <f t="shared" si="11"/>
        <v>0.72499999999999998</v>
      </c>
    </row>
    <row r="108" spans="1:14">
      <c r="A108" s="16">
        <f t="shared" si="1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 t="shared" si="6"/>
        <v>0</v>
      </c>
      <c r="H108" s="16">
        <f t="shared" si="7"/>
        <v>0</v>
      </c>
      <c r="I108" s="16">
        <f t="shared" si="8"/>
        <v>0</v>
      </c>
      <c r="K108" s="16">
        <f>VLOOKUP($D108,'Growth rate'!$B$3:$S$93,8,FALSE)*VLOOKUP($F108,BY_IND_Demand_Drivers!$B$5:$J$100,7,FALSE)</f>
        <v>0</v>
      </c>
      <c r="L108" s="16">
        <f>VLOOKUP($D108,'Growth rate'!$B$3:$S$93,8,FALSE)*VLOOKUP($F108,BY_IND_Demand_Drivers!$B$5:$J$100,8,FALSE)</f>
        <v>0</v>
      </c>
      <c r="M108" s="16">
        <f>VLOOKUP($D108,'Growth rate'!$B$3:$S$93,8,FALSE)*VLOOKUP($F108,BY_IND_Demand_Drivers!$B$5:$J$100,9,FALSE)</f>
        <v>0</v>
      </c>
      <c r="N108" s="49">
        <f t="shared" si="11"/>
        <v>0.71249999999999991</v>
      </c>
    </row>
    <row r="109" spans="1:14">
      <c r="A109" s="16">
        <f t="shared" si="1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 t="shared" si="6"/>
        <v>0</v>
      </c>
      <c r="H109" s="16">
        <f t="shared" si="7"/>
        <v>0</v>
      </c>
      <c r="I109" s="16">
        <f t="shared" si="8"/>
        <v>0</v>
      </c>
      <c r="K109" s="16">
        <f>VLOOKUP($D109,'Growth rate'!$B$3:$S$93,8,FALSE)*VLOOKUP($F109,BY_IND_Demand_Drivers!$B$5:$J$100,7,FALSE)</f>
        <v>0</v>
      </c>
      <c r="L109" s="16">
        <f>VLOOKUP($D109,'Growth rate'!$B$3:$S$93,8,FALSE)*VLOOKUP($F109,BY_IND_Demand_Drivers!$B$5:$J$100,8,FALSE)</f>
        <v>0</v>
      </c>
      <c r="M109" s="16">
        <f>VLOOKUP($D109,'Growth rate'!$B$3:$S$93,8,FALSE)*VLOOKUP($F109,BY_IND_Demand_Drivers!$B$5:$J$100,9,FALSE)</f>
        <v>0</v>
      </c>
      <c r="N109" s="49">
        <f t="shared" si="11"/>
        <v>0.7</v>
      </c>
    </row>
    <row r="110" spans="1:14">
      <c r="A110" s="16">
        <f t="shared" si="1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 t="shared" si="6"/>
        <v>0</v>
      </c>
      <c r="H110" s="16">
        <f t="shared" si="7"/>
        <v>0</v>
      </c>
      <c r="I110" s="16">
        <f t="shared" si="8"/>
        <v>0</v>
      </c>
      <c r="K110" s="16">
        <f>VLOOKUP($D110,'Growth rate'!$B$3:$S$93,8,FALSE)*VLOOKUP($F110,BY_IND_Demand_Drivers!$B$5:$J$100,7,FALSE)</f>
        <v>0</v>
      </c>
      <c r="L110" s="16">
        <f>VLOOKUP($D110,'Growth rate'!$B$3:$S$93,8,FALSE)*VLOOKUP($F110,BY_IND_Demand_Drivers!$B$5:$J$100,8,FALSE)</f>
        <v>0</v>
      </c>
      <c r="M110" s="16">
        <f>VLOOKUP($D110,'Growth rate'!$B$3:$S$93,8,FALSE)*VLOOKUP($F110,BY_IND_Demand_Drivers!$B$5:$J$100,9,FALSE)</f>
        <v>0</v>
      </c>
      <c r="N110" s="49">
        <f t="shared" si="11"/>
        <v>0.6875</v>
      </c>
    </row>
    <row r="111" spans="1:14">
      <c r="A111" s="16">
        <f t="shared" si="1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 t="shared" si="6"/>
        <v>0</v>
      </c>
      <c r="H111" s="16">
        <f t="shared" si="7"/>
        <v>0</v>
      </c>
      <c r="I111" s="16">
        <f t="shared" si="8"/>
        <v>0</v>
      </c>
      <c r="K111" s="16">
        <f>VLOOKUP($D111,'Growth rate'!$B$3:$S$93,8,FALSE)*VLOOKUP($F111,BY_IND_Demand_Drivers!$B$5:$J$100,7,FALSE)</f>
        <v>0</v>
      </c>
      <c r="L111" s="16">
        <f>VLOOKUP($D111,'Growth rate'!$B$3:$S$93,8,FALSE)*VLOOKUP($F111,BY_IND_Demand_Drivers!$B$5:$J$100,8,FALSE)</f>
        <v>0</v>
      </c>
      <c r="M111" s="16">
        <f>VLOOKUP($D111,'Growth rate'!$B$3:$S$93,8,FALSE)*VLOOKUP($F111,BY_IND_Demand_Drivers!$B$5:$J$100,9,FALSE)</f>
        <v>0</v>
      </c>
      <c r="N111" s="49">
        <f t="shared" si="11"/>
        <v>0.67499999999999993</v>
      </c>
    </row>
    <row r="112" spans="1:14">
      <c r="A112" s="16">
        <f t="shared" si="1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 t="shared" si="6"/>
        <v>0</v>
      </c>
      <c r="H112" s="16">
        <f t="shared" si="7"/>
        <v>0</v>
      </c>
      <c r="I112" s="16">
        <f t="shared" si="8"/>
        <v>0</v>
      </c>
      <c r="K112" s="16">
        <f>VLOOKUP($D112,'Growth rate'!$B$3:$S$93,8,FALSE)*VLOOKUP($F112,BY_IND_Demand_Drivers!$B$5:$J$100,7,FALSE)</f>
        <v>0</v>
      </c>
      <c r="L112" s="16">
        <f>VLOOKUP($D112,'Growth rate'!$B$3:$S$93,8,FALSE)*VLOOKUP($F112,BY_IND_Demand_Drivers!$B$5:$J$100,8,FALSE)</f>
        <v>0</v>
      </c>
      <c r="M112" s="16">
        <f>VLOOKUP($D112,'Growth rate'!$B$3:$S$93,8,FALSE)*VLOOKUP($F112,BY_IND_Demand_Drivers!$B$5:$J$100,9,FALSE)</f>
        <v>0</v>
      </c>
      <c r="N112" s="49">
        <f t="shared" si="11"/>
        <v>0.66249999999999998</v>
      </c>
    </row>
    <row r="113" spans="1:14">
      <c r="A113" s="16">
        <f t="shared" si="1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 t="shared" si="6"/>
        <v>0</v>
      </c>
      <c r="H113" s="16">
        <f t="shared" si="7"/>
        <v>0</v>
      </c>
      <c r="I113" s="16">
        <f t="shared" si="8"/>
        <v>0</v>
      </c>
      <c r="K113" s="16">
        <f>VLOOKUP($D113,'Growth rate'!$B$3:$S$93,8,FALSE)*VLOOKUP($F113,BY_IND_Demand_Drivers!$B$5:$J$100,7,FALSE)</f>
        <v>0</v>
      </c>
      <c r="L113" s="16">
        <f>VLOOKUP($D113,'Growth rate'!$B$3:$S$93,8,FALSE)*VLOOKUP($F113,BY_IND_Demand_Drivers!$B$5:$J$100,8,FALSE)</f>
        <v>0</v>
      </c>
      <c r="M113" s="16">
        <f>VLOOKUP($D113,'Growth rate'!$B$3:$S$93,8,FALSE)*VLOOKUP($F113,BY_IND_Demand_Drivers!$B$5:$J$100,9,FALSE)</f>
        <v>0</v>
      </c>
      <c r="N113" s="49">
        <f t="shared" si="11"/>
        <v>0.64999999999999991</v>
      </c>
    </row>
    <row r="114" spans="1:14">
      <c r="A114" s="16">
        <f t="shared" si="1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 t="shared" si="6"/>
        <v>0</v>
      </c>
      <c r="H114" s="16">
        <f t="shared" si="7"/>
        <v>0</v>
      </c>
      <c r="I114" s="16">
        <f t="shared" si="8"/>
        <v>0</v>
      </c>
      <c r="K114" s="16">
        <f>VLOOKUP($D114,'Growth rate'!$B$3:$S$93,8,FALSE)*VLOOKUP($F114,BY_IND_Demand_Drivers!$B$5:$J$100,7,FALSE)</f>
        <v>0</v>
      </c>
      <c r="L114" s="16">
        <f>VLOOKUP($D114,'Growth rate'!$B$3:$S$93,8,FALSE)*VLOOKUP($F114,BY_IND_Demand_Drivers!$B$5:$J$100,8,FALSE)</f>
        <v>0</v>
      </c>
      <c r="M114" s="16">
        <f>VLOOKUP($D114,'Growth rate'!$B$3:$S$93,8,FALSE)*VLOOKUP($F114,BY_IND_Demand_Drivers!$B$5:$J$100,9,FALSE)</f>
        <v>0</v>
      </c>
      <c r="N114" s="49">
        <f t="shared" si="11"/>
        <v>0.63749999999999996</v>
      </c>
    </row>
    <row r="115" spans="1:14">
      <c r="A115" s="16">
        <f t="shared" si="1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 t="shared" si="6"/>
        <v>0</v>
      </c>
      <c r="H115" s="16">
        <f t="shared" si="7"/>
        <v>0</v>
      </c>
      <c r="I115" s="16">
        <f t="shared" si="8"/>
        <v>0</v>
      </c>
      <c r="K115" s="16">
        <f>VLOOKUP($D115,'Growth rate'!$B$3:$S$93,8,FALSE)*VLOOKUP($F115,BY_IND_Demand_Drivers!$B$5:$J$100,7,FALSE)</f>
        <v>0</v>
      </c>
      <c r="L115" s="16">
        <f>VLOOKUP($D115,'Growth rate'!$B$3:$S$93,8,FALSE)*VLOOKUP($F115,BY_IND_Demand_Drivers!$B$5:$J$100,8,FALSE)</f>
        <v>0</v>
      </c>
      <c r="M115" s="16">
        <f>VLOOKUP($D115,'Growth rate'!$B$3:$S$93,8,FALSE)*VLOOKUP($F115,BY_IND_Demand_Drivers!$B$5:$J$100,9,FALSE)</f>
        <v>0</v>
      </c>
      <c r="N115" s="49">
        <f t="shared" si="11"/>
        <v>0.625</v>
      </c>
    </row>
    <row r="116" spans="1:14">
      <c r="A116" s="16">
        <f t="shared" si="1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 t="shared" si="6"/>
        <v>0</v>
      </c>
      <c r="H116" s="16">
        <f t="shared" si="7"/>
        <v>0</v>
      </c>
      <c r="I116" s="16">
        <f t="shared" si="8"/>
        <v>0</v>
      </c>
      <c r="K116" s="16">
        <f>VLOOKUP($D116,'Growth rate'!$B$3:$S$93,8,FALSE)*VLOOKUP($F116,BY_IND_Demand_Drivers!$B$5:$J$100,7,FALSE)</f>
        <v>0</v>
      </c>
      <c r="L116" s="16">
        <f>VLOOKUP($D116,'Growth rate'!$B$3:$S$93,8,FALSE)*VLOOKUP($F116,BY_IND_Demand_Drivers!$B$5:$J$100,8,FALSE)</f>
        <v>0</v>
      </c>
      <c r="M116" s="16">
        <f>VLOOKUP($D116,'Growth rate'!$B$3:$S$93,8,FALSE)*VLOOKUP($F116,BY_IND_Demand_Drivers!$B$5:$J$100,9,FALSE)</f>
        <v>0</v>
      </c>
      <c r="N116" s="49">
        <f t="shared" si="11"/>
        <v>0.61249999999999993</v>
      </c>
    </row>
    <row r="117" spans="1:14">
      <c r="A117" s="16">
        <f t="shared" si="1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 t="shared" si="6"/>
        <v>0</v>
      </c>
      <c r="H117" s="16">
        <f t="shared" si="7"/>
        <v>0</v>
      </c>
      <c r="I117" s="16">
        <f t="shared" si="8"/>
        <v>0</v>
      </c>
      <c r="K117" s="16">
        <f>VLOOKUP($D117,'Growth rate'!$B$3:$S$93,8,FALSE)*VLOOKUP($F117,BY_IND_Demand_Drivers!$B$5:$J$100,7,FALSE)</f>
        <v>0</v>
      </c>
      <c r="L117" s="16">
        <f>VLOOKUP($D117,'Growth rate'!$B$3:$S$93,8,FALSE)*VLOOKUP($F117,BY_IND_Demand_Drivers!$B$5:$J$100,8,FALSE)</f>
        <v>0</v>
      </c>
      <c r="M117" s="16">
        <f>VLOOKUP($D117,'Growth rate'!$B$3:$S$93,8,FALSE)*VLOOKUP($F117,BY_IND_Demand_Drivers!$B$5:$J$100,9,FALSE)</f>
        <v>0</v>
      </c>
      <c r="N117" s="49">
        <f t="shared" si="11"/>
        <v>0.6</v>
      </c>
    </row>
    <row r="118" spans="1:14">
      <c r="A118" s="16">
        <f t="shared" si="1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 t="shared" si="6"/>
        <v>0</v>
      </c>
      <c r="H118" s="16">
        <f t="shared" si="7"/>
        <v>0</v>
      </c>
      <c r="I118" s="16">
        <f t="shared" si="8"/>
        <v>0</v>
      </c>
      <c r="K118" s="16">
        <f>VLOOKUP($D118,'Growth rate'!$B$3:$S$93,8,FALSE)*VLOOKUP($F118,BY_IND_Demand_Drivers!$B$5:$J$100,7,FALSE)</f>
        <v>0</v>
      </c>
      <c r="L118" s="16">
        <f>VLOOKUP($D118,'Growth rate'!$B$3:$S$93,8,FALSE)*VLOOKUP($F118,BY_IND_Demand_Drivers!$B$5:$J$100,8,FALSE)</f>
        <v>0</v>
      </c>
      <c r="M118" s="16">
        <f>VLOOKUP($D118,'Growth rate'!$B$3:$S$93,8,FALSE)*VLOOKUP($F118,BY_IND_Demand_Drivers!$B$5:$J$100,9,FALSE)</f>
        <v>0</v>
      </c>
      <c r="N118" s="49">
        <f t="shared" si="11"/>
        <v>0.6</v>
      </c>
    </row>
    <row r="119" spans="1:14">
      <c r="A119" s="16">
        <f t="shared" si="1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 t="shared" si="6"/>
        <v>0</v>
      </c>
      <c r="H119" s="16">
        <f t="shared" si="7"/>
        <v>0</v>
      </c>
      <c r="I119" s="16">
        <f t="shared" si="8"/>
        <v>0</v>
      </c>
      <c r="K119" s="16">
        <f>VLOOKUP($D119,'Growth rate'!$B$3:$S$93,8,FALSE)*VLOOKUP($F119,BY_IND_Demand_Drivers!$B$5:$J$100,7,FALSE)</f>
        <v>0</v>
      </c>
      <c r="L119" s="16">
        <f>VLOOKUP($D119,'Growth rate'!$B$3:$S$93,8,FALSE)*VLOOKUP($F119,BY_IND_Demand_Drivers!$B$5:$J$100,8,FALSE)</f>
        <v>0</v>
      </c>
      <c r="M119" s="16">
        <f>VLOOKUP($D119,'Growth rate'!$B$3:$S$93,8,FALSE)*VLOOKUP($F119,BY_IND_Demand_Drivers!$B$5:$J$100,9,FALSE)</f>
        <v>0</v>
      </c>
      <c r="N119" s="49">
        <f t="shared" si="11"/>
        <v>0.6</v>
      </c>
    </row>
    <row r="120" spans="1:14">
      <c r="A120" s="16">
        <f t="shared" si="1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 t="shared" si="6"/>
        <v>0</v>
      </c>
      <c r="H120" s="16">
        <f t="shared" si="7"/>
        <v>0</v>
      </c>
      <c r="I120" s="16">
        <f t="shared" si="8"/>
        <v>0</v>
      </c>
      <c r="K120" s="16">
        <f>VLOOKUP($D120,'Growth rate'!$B$3:$S$93,8,FALSE)*VLOOKUP($F120,BY_IND_Demand_Drivers!$B$5:$J$100,7,FALSE)</f>
        <v>0</v>
      </c>
      <c r="L120" s="16">
        <f>VLOOKUP($D120,'Growth rate'!$B$3:$S$93,8,FALSE)*VLOOKUP($F120,BY_IND_Demand_Drivers!$B$5:$J$100,8,FALSE)</f>
        <v>0</v>
      </c>
      <c r="M120" s="16">
        <f>VLOOKUP($D120,'Growth rate'!$B$3:$S$93,8,FALSE)*VLOOKUP($F120,BY_IND_Demand_Drivers!$B$5:$J$100,9,FALSE)</f>
        <v>0</v>
      </c>
      <c r="N120" s="49">
        <f t="shared" si="11"/>
        <v>0.6</v>
      </c>
    </row>
    <row r="121" spans="1:14">
      <c r="A121" s="16">
        <f t="shared" si="1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 t="shared" si="6"/>
        <v>0</v>
      </c>
      <c r="H121" s="16">
        <f t="shared" si="7"/>
        <v>0</v>
      </c>
      <c r="I121" s="16">
        <f t="shared" si="8"/>
        <v>0</v>
      </c>
      <c r="K121" s="16">
        <f>VLOOKUP($D121,'Growth rate'!$B$3:$S$93,8,FALSE)*VLOOKUP($F121,BY_IND_Demand_Drivers!$B$5:$J$100,7,FALSE)</f>
        <v>0</v>
      </c>
      <c r="L121" s="16">
        <f>VLOOKUP($D121,'Growth rate'!$B$3:$S$93,8,FALSE)*VLOOKUP($F121,BY_IND_Demand_Drivers!$B$5:$J$100,8,FALSE)</f>
        <v>0</v>
      </c>
      <c r="M121" s="16">
        <f>VLOOKUP($D121,'Growth rate'!$B$3:$S$93,8,FALSE)*VLOOKUP($F121,BY_IND_Demand_Drivers!$B$5:$J$100,9,FALSE)</f>
        <v>0</v>
      </c>
      <c r="N121" s="49">
        <f t="shared" si="11"/>
        <v>0.6</v>
      </c>
    </row>
    <row r="122" spans="1:14">
      <c r="A122" s="16">
        <f t="shared" si="1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 t="shared" si="6"/>
        <v>0</v>
      </c>
      <c r="H122" s="16">
        <f t="shared" si="7"/>
        <v>0</v>
      </c>
      <c r="I122" s="16">
        <f t="shared" si="8"/>
        <v>0</v>
      </c>
      <c r="K122" s="16">
        <f>VLOOKUP($D122,'Growth rate'!$B$3:$S$93,8,FALSE)*VLOOKUP($F122,BY_IND_Demand_Drivers!$B$5:$J$100,7,FALSE)</f>
        <v>0</v>
      </c>
      <c r="L122" s="16">
        <f>VLOOKUP($D122,'Growth rate'!$B$3:$S$93,8,FALSE)*VLOOKUP($F122,BY_IND_Demand_Drivers!$B$5:$J$100,8,FALSE)</f>
        <v>0</v>
      </c>
      <c r="M122" s="16">
        <f>VLOOKUP($D122,'Growth rate'!$B$3:$S$93,8,FALSE)*VLOOKUP($F122,BY_IND_Demand_Drivers!$B$5:$J$100,9,FALSE)</f>
        <v>0</v>
      </c>
      <c r="N122" s="49">
        <f t="shared" si="11"/>
        <v>0.6</v>
      </c>
    </row>
    <row r="123" spans="1:14">
      <c r="A123" s="16">
        <f t="shared" si="1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 t="shared" si="6"/>
        <v>0</v>
      </c>
      <c r="H123" s="16">
        <f t="shared" si="7"/>
        <v>0</v>
      </c>
      <c r="I123" s="16">
        <f t="shared" si="8"/>
        <v>0</v>
      </c>
      <c r="K123" s="16">
        <f>VLOOKUP($D123,'Growth rate'!$B$3:$S$93,8,FALSE)*VLOOKUP($F123,BY_IND_Demand_Drivers!$B$5:$J$100,7,FALSE)</f>
        <v>0</v>
      </c>
      <c r="L123" s="16">
        <f>VLOOKUP($D123,'Growth rate'!$B$3:$S$93,8,FALSE)*VLOOKUP($F123,BY_IND_Demand_Drivers!$B$5:$J$100,8,FALSE)</f>
        <v>0</v>
      </c>
      <c r="M123" s="16">
        <f>VLOOKUP($D123,'Growth rate'!$B$3:$S$93,8,FALSE)*VLOOKUP($F123,BY_IND_Demand_Drivers!$B$5:$J$100,9,FALSE)</f>
        <v>0</v>
      </c>
      <c r="N123" s="49">
        <f t="shared" si="11"/>
        <v>0.6</v>
      </c>
    </row>
    <row r="124" spans="1:14">
      <c r="A124" s="16">
        <f t="shared" si="1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 t="shared" si="6"/>
        <v>0</v>
      </c>
      <c r="H124" s="16">
        <f t="shared" si="7"/>
        <v>0</v>
      </c>
      <c r="I124" s="16">
        <f t="shared" si="8"/>
        <v>0</v>
      </c>
      <c r="K124" s="16">
        <f>VLOOKUP($D124,'Growth rate'!$B$3:$S$93,8,FALSE)*VLOOKUP($F124,BY_IND_Demand_Drivers!$B$5:$J$100,7,FALSE)</f>
        <v>0</v>
      </c>
      <c r="L124" s="16">
        <f>VLOOKUP($D124,'Growth rate'!$B$3:$S$93,8,FALSE)*VLOOKUP($F124,BY_IND_Demand_Drivers!$B$5:$J$100,8,FALSE)</f>
        <v>0</v>
      </c>
      <c r="M124" s="16">
        <f>VLOOKUP($D124,'Growth rate'!$B$3:$S$93,8,FALSE)*VLOOKUP($F124,BY_IND_Demand_Drivers!$B$5:$J$100,9,FALSE)</f>
        <v>0</v>
      </c>
      <c r="N124" s="49">
        <f t="shared" si="11"/>
        <v>0.6</v>
      </c>
    </row>
    <row r="125" spans="1:14">
      <c r="A125" s="16">
        <f t="shared" si="1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 t="shared" si="6"/>
        <v>0</v>
      </c>
      <c r="H125" s="16">
        <f t="shared" si="7"/>
        <v>0</v>
      </c>
      <c r="I125" s="16">
        <f t="shared" si="8"/>
        <v>0</v>
      </c>
      <c r="K125" s="16">
        <f>VLOOKUP($D125,'Growth rate'!$B$3:$S$93,8,FALSE)*VLOOKUP($F125,BY_IND_Demand_Drivers!$B$5:$J$100,7,FALSE)</f>
        <v>0</v>
      </c>
      <c r="L125" s="16">
        <f>VLOOKUP($D125,'Growth rate'!$B$3:$S$93,8,FALSE)*VLOOKUP($F125,BY_IND_Demand_Drivers!$B$5:$J$100,8,FALSE)</f>
        <v>0</v>
      </c>
      <c r="M125" s="16">
        <f>VLOOKUP($D125,'Growth rate'!$B$3:$S$93,8,FALSE)*VLOOKUP($F125,BY_IND_Demand_Drivers!$B$5:$J$100,9,FALSE)</f>
        <v>0</v>
      </c>
      <c r="N125" s="49">
        <f t="shared" si="11"/>
        <v>0.6</v>
      </c>
    </row>
    <row r="126" spans="1:14">
      <c r="A126" s="16">
        <f t="shared" si="1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 t="shared" si="6"/>
        <v>0</v>
      </c>
      <c r="H126" s="16">
        <f t="shared" si="7"/>
        <v>0</v>
      </c>
      <c r="I126" s="16">
        <f t="shared" si="8"/>
        <v>0</v>
      </c>
      <c r="K126" s="16">
        <f>VLOOKUP($D126,'Growth rate'!$B$3:$S$93,8,FALSE)*VLOOKUP($F126,BY_IND_Demand_Drivers!$B$5:$J$100,7,FALSE)</f>
        <v>0</v>
      </c>
      <c r="L126" s="16">
        <f>VLOOKUP($D126,'Growth rate'!$B$3:$S$93,8,FALSE)*VLOOKUP($F126,BY_IND_Demand_Drivers!$B$5:$J$100,8,FALSE)</f>
        <v>0</v>
      </c>
      <c r="M126" s="16">
        <f>VLOOKUP($D126,'Growth rate'!$B$3:$S$93,8,FALSE)*VLOOKUP($F126,BY_IND_Demand_Drivers!$B$5:$J$100,9,FALSE)</f>
        <v>0</v>
      </c>
      <c r="N126" s="49">
        <f t="shared" si="11"/>
        <v>0.6</v>
      </c>
    </row>
    <row r="127" spans="1:14">
      <c r="A127" s="16">
        <f t="shared" si="1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 t="shared" si="6"/>
        <v>0</v>
      </c>
      <c r="H127" s="16">
        <f t="shared" si="7"/>
        <v>0</v>
      </c>
      <c r="I127" s="16">
        <f t="shared" si="8"/>
        <v>0</v>
      </c>
      <c r="K127" s="16">
        <f>VLOOKUP($D127,'Growth rate'!$B$3:$S$93,8,FALSE)*VLOOKUP($F127,BY_IND_Demand_Drivers!$B$5:$J$100,7,FALSE)</f>
        <v>0</v>
      </c>
      <c r="L127" s="16">
        <f>VLOOKUP($D127,'Growth rate'!$B$3:$S$93,8,FALSE)*VLOOKUP($F127,BY_IND_Demand_Drivers!$B$5:$J$100,8,FALSE)</f>
        <v>0</v>
      </c>
      <c r="M127" s="16">
        <f>VLOOKUP($D127,'Growth rate'!$B$3:$S$93,8,FALSE)*VLOOKUP($F127,BY_IND_Demand_Drivers!$B$5:$J$100,9,FALSE)</f>
        <v>0</v>
      </c>
      <c r="N127" s="49">
        <f t="shared" si="11"/>
        <v>0.6</v>
      </c>
    </row>
    <row r="128" spans="1:14">
      <c r="A128" s="16">
        <f t="shared" si="1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 t="shared" si="6"/>
        <v>0</v>
      </c>
      <c r="H128" s="16">
        <f t="shared" si="7"/>
        <v>0</v>
      </c>
      <c r="I128" s="16">
        <f t="shared" si="8"/>
        <v>0</v>
      </c>
      <c r="K128" s="16">
        <f>VLOOKUP($D128,'Growth rate'!$B$3:$S$93,8,FALSE)*VLOOKUP($F128,BY_IND_Demand_Drivers!$B$5:$J$100,7,FALSE)</f>
        <v>0</v>
      </c>
      <c r="L128" s="16">
        <f>VLOOKUP($D128,'Growth rate'!$B$3:$S$93,8,FALSE)*VLOOKUP($F128,BY_IND_Demand_Drivers!$B$5:$J$100,8,FALSE)</f>
        <v>0</v>
      </c>
      <c r="M128" s="16">
        <f>VLOOKUP($D128,'Growth rate'!$B$3:$S$93,8,FALSE)*VLOOKUP($F128,BY_IND_Demand_Drivers!$B$5:$J$100,9,FALSE)</f>
        <v>0</v>
      </c>
      <c r="N128" s="49">
        <f t="shared" si="11"/>
        <v>0.6</v>
      </c>
    </row>
    <row r="129" spans="1:14">
      <c r="A129" s="16">
        <f t="shared" si="1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 t="shared" si="6"/>
        <v>0</v>
      </c>
      <c r="H129" s="16">
        <f t="shared" si="7"/>
        <v>0</v>
      </c>
      <c r="I129" s="16">
        <f t="shared" si="8"/>
        <v>0</v>
      </c>
      <c r="K129" s="16">
        <f>VLOOKUP($D129,'Growth rate'!$B$3:$S$93,8,FALSE)*VLOOKUP($F129,BY_IND_Demand_Drivers!$B$5:$J$100,7,FALSE)</f>
        <v>0</v>
      </c>
      <c r="L129" s="16">
        <f>VLOOKUP($D129,'Growth rate'!$B$3:$S$93,8,FALSE)*VLOOKUP($F129,BY_IND_Demand_Drivers!$B$5:$J$100,8,FALSE)</f>
        <v>0</v>
      </c>
      <c r="M129" s="16">
        <f>VLOOKUP($D129,'Growth rate'!$B$3:$S$93,8,FALSE)*VLOOKUP($F129,BY_IND_Demand_Drivers!$B$5:$J$100,9,FALSE)</f>
        <v>0</v>
      </c>
      <c r="N129" s="49">
        <f t="shared" si="11"/>
        <v>0.6</v>
      </c>
    </row>
    <row r="130" spans="1:14">
      <c r="A130" s="16">
        <f t="shared" si="1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 t="shared" si="6"/>
        <v>0</v>
      </c>
      <c r="H130" s="16">
        <f t="shared" si="7"/>
        <v>0</v>
      </c>
      <c r="I130" s="16">
        <f t="shared" si="8"/>
        <v>0</v>
      </c>
      <c r="K130" s="16">
        <f>VLOOKUP($D130,'Growth rate'!$B$3:$S$93,8,FALSE)*VLOOKUP($F130,BY_IND_Demand_Drivers!$B$5:$J$100,7,FALSE)</f>
        <v>0</v>
      </c>
      <c r="L130" s="16">
        <f>VLOOKUP($D130,'Growth rate'!$B$3:$S$93,8,FALSE)*VLOOKUP($F130,BY_IND_Demand_Drivers!$B$5:$J$100,8,FALSE)</f>
        <v>0</v>
      </c>
      <c r="M130" s="16">
        <f>VLOOKUP($D130,'Growth rate'!$B$3:$S$93,8,FALSE)*VLOOKUP($F130,BY_IND_Demand_Drivers!$B$5:$J$100,9,FALSE)</f>
        <v>0</v>
      </c>
      <c r="N130" s="49">
        <f t="shared" si="11"/>
        <v>0.6</v>
      </c>
    </row>
    <row r="131" spans="1:14">
      <c r="A131" s="16">
        <f t="shared" si="1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 t="shared" si="6"/>
        <v>0</v>
      </c>
      <c r="H131" s="16">
        <f t="shared" si="7"/>
        <v>0</v>
      </c>
      <c r="I131" s="16">
        <f t="shared" si="8"/>
        <v>0</v>
      </c>
      <c r="K131" s="16">
        <f>VLOOKUP($D131,'Growth rate'!$B$3:$S$93,8,FALSE)*VLOOKUP($F131,BY_IND_Demand_Drivers!$B$5:$J$100,7,FALSE)</f>
        <v>0</v>
      </c>
      <c r="L131" s="16">
        <f>VLOOKUP($D131,'Growth rate'!$B$3:$S$93,8,FALSE)*VLOOKUP($F131,BY_IND_Demand_Drivers!$B$5:$J$100,8,FALSE)</f>
        <v>0</v>
      </c>
      <c r="M131" s="16">
        <f>VLOOKUP($D131,'Growth rate'!$B$3:$S$93,8,FALSE)*VLOOKUP($F131,BY_IND_Demand_Drivers!$B$5:$J$100,9,FALSE)</f>
        <v>0</v>
      </c>
      <c r="N131" s="49">
        <f t="shared" si="11"/>
        <v>0.6</v>
      </c>
    </row>
    <row r="132" spans="1:14">
      <c r="A132" s="16">
        <f t="shared" si="1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 t="shared" si="6"/>
        <v>0</v>
      </c>
      <c r="H132" s="16">
        <f t="shared" si="7"/>
        <v>0</v>
      </c>
      <c r="I132" s="16">
        <f t="shared" si="8"/>
        <v>0</v>
      </c>
      <c r="K132" s="16">
        <f>VLOOKUP($D132,'Growth rate'!$B$3:$S$93,8,FALSE)*VLOOKUP($F132,BY_IND_Demand_Drivers!$B$5:$J$100,7,FALSE)</f>
        <v>0</v>
      </c>
      <c r="L132" s="16">
        <f>VLOOKUP($D132,'Growth rate'!$B$3:$S$93,8,FALSE)*VLOOKUP($F132,BY_IND_Demand_Drivers!$B$5:$J$100,8,FALSE)</f>
        <v>0</v>
      </c>
      <c r="M132" s="16">
        <f>VLOOKUP($D132,'Growth rate'!$B$3:$S$93,8,FALSE)*VLOOKUP($F132,BY_IND_Demand_Drivers!$B$5:$J$100,9,FALSE)</f>
        <v>0</v>
      </c>
      <c r="N132" s="49">
        <f t="shared" si="11"/>
        <v>0.6</v>
      </c>
    </row>
    <row r="133" spans="1:14">
      <c r="A133" s="16">
        <f t="shared" si="1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 t="shared" ref="G133:G196" si="12">K133*$N133</f>
        <v>0</v>
      </c>
      <c r="H133" s="16">
        <f t="shared" ref="H133:H196" si="13">L133*$N133</f>
        <v>0</v>
      </c>
      <c r="I133" s="16">
        <f t="shared" ref="I133:I196" si="14">M133*$N133</f>
        <v>0</v>
      </c>
      <c r="K133" s="16">
        <f>VLOOKUP($D133,'Growth rate'!$B$3:$S$93,8,FALSE)*VLOOKUP($F133,BY_IND_Demand_Drivers!$B$5:$J$100,7,FALSE)</f>
        <v>0</v>
      </c>
      <c r="L133" s="16">
        <f>VLOOKUP($D133,'Growth rate'!$B$3:$S$93,8,FALSE)*VLOOKUP($F133,BY_IND_Demand_Drivers!$B$5:$J$100,8,FALSE)</f>
        <v>0</v>
      </c>
      <c r="M133" s="16">
        <f>VLOOKUP($D133,'Growth rate'!$B$3:$S$93,8,FALSE)*VLOOKUP($F133,BY_IND_Demand_Drivers!$B$5:$J$100,9,FALSE)</f>
        <v>0</v>
      </c>
      <c r="N133" s="49">
        <f t="shared" si="11"/>
        <v>0.6</v>
      </c>
    </row>
    <row r="134" spans="1:14">
      <c r="A134" s="16">
        <f t="shared" si="1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 t="shared" si="12"/>
        <v>0</v>
      </c>
      <c r="H134" s="16">
        <f t="shared" si="13"/>
        <v>0</v>
      </c>
      <c r="I134" s="16">
        <f t="shared" si="14"/>
        <v>0</v>
      </c>
      <c r="K134" s="16">
        <f>VLOOKUP($D134,'Growth rate'!$B$3:$S$93,8,FALSE)*VLOOKUP($F134,BY_IND_Demand_Drivers!$B$5:$J$100,7,FALSE)</f>
        <v>0</v>
      </c>
      <c r="L134" s="16">
        <f>VLOOKUP($D134,'Growth rate'!$B$3:$S$93,8,FALSE)*VLOOKUP($F134,BY_IND_Demand_Drivers!$B$5:$J$100,8,FALSE)</f>
        <v>0</v>
      </c>
      <c r="M134" s="16">
        <f>VLOOKUP($D134,'Growth rate'!$B$3:$S$93,8,FALSE)*VLOOKUP($F134,BY_IND_Demand_Drivers!$B$5:$J$100,9,FALSE)</f>
        <v>0</v>
      </c>
      <c r="N134" s="49">
        <f t="shared" si="11"/>
        <v>0.6</v>
      </c>
    </row>
    <row r="135" spans="1:14">
      <c r="A135" s="16">
        <f t="shared" si="1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 t="shared" si="12"/>
        <v>0</v>
      </c>
      <c r="H135" s="16">
        <f t="shared" si="13"/>
        <v>0</v>
      </c>
      <c r="I135" s="16">
        <f t="shared" si="14"/>
        <v>0</v>
      </c>
      <c r="K135" s="16">
        <f>VLOOKUP($D135,'Growth rate'!$B$3:$S$93,8,FALSE)*VLOOKUP($F135,BY_IND_Demand_Drivers!$B$5:$J$100,7,FALSE)</f>
        <v>0</v>
      </c>
      <c r="L135" s="16">
        <f>VLOOKUP($D135,'Growth rate'!$B$3:$S$93,8,FALSE)*VLOOKUP($F135,BY_IND_Demand_Drivers!$B$5:$J$100,8,FALSE)</f>
        <v>0</v>
      </c>
      <c r="M135" s="16">
        <f>VLOOKUP($D135,'Growth rate'!$B$3:$S$93,8,FALSE)*VLOOKUP($F135,BY_IND_Demand_Drivers!$B$5:$J$100,9,FALSE)</f>
        <v>0</v>
      </c>
      <c r="N135" s="49">
        <f t="shared" si="11"/>
        <v>0.6</v>
      </c>
    </row>
    <row r="136" spans="1:14">
      <c r="A136" s="16">
        <f t="shared" si="1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 t="shared" si="12"/>
        <v>0</v>
      </c>
      <c r="H136" s="16">
        <f t="shared" si="13"/>
        <v>0</v>
      </c>
      <c r="I136" s="16">
        <f t="shared" si="14"/>
        <v>0</v>
      </c>
      <c r="K136" s="16">
        <f>VLOOKUP($D136,'Growth rate'!$B$3:$S$93,8,FALSE)*VLOOKUP($F136,BY_IND_Demand_Drivers!$B$5:$J$100,7,FALSE)</f>
        <v>0</v>
      </c>
      <c r="L136" s="16">
        <f>VLOOKUP($D136,'Growth rate'!$B$3:$S$93,8,FALSE)*VLOOKUP($F136,BY_IND_Demand_Drivers!$B$5:$J$100,8,FALSE)</f>
        <v>0</v>
      </c>
      <c r="M136" s="16">
        <f>VLOOKUP($D136,'Growth rate'!$B$3:$S$93,8,FALSE)*VLOOKUP($F136,BY_IND_Demand_Drivers!$B$5:$J$100,9,FALSE)</f>
        <v>0</v>
      </c>
      <c r="N136" s="49">
        <f t="shared" si="11"/>
        <v>0.6</v>
      </c>
    </row>
    <row r="137" spans="1:14">
      <c r="A137" s="16">
        <f t="shared" si="1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 t="shared" si="12"/>
        <v>0</v>
      </c>
      <c r="H137" s="16">
        <f t="shared" si="13"/>
        <v>0</v>
      </c>
      <c r="I137" s="16">
        <f t="shared" si="14"/>
        <v>0</v>
      </c>
      <c r="K137" s="16">
        <f>VLOOKUP($D137,'Growth rate'!$B$3:$S$93,8,FALSE)*VLOOKUP($F137,BY_IND_Demand_Drivers!$B$5:$J$100,7,FALSE)</f>
        <v>0</v>
      </c>
      <c r="L137" s="16">
        <f>VLOOKUP($D137,'Growth rate'!$B$3:$S$93,8,FALSE)*VLOOKUP($F137,BY_IND_Demand_Drivers!$B$5:$J$100,8,FALSE)</f>
        <v>0</v>
      </c>
      <c r="M137" s="16">
        <f>VLOOKUP($D137,'Growth rate'!$B$3:$S$93,8,FALSE)*VLOOKUP($F137,BY_IND_Demand_Drivers!$B$5:$J$100,9,FALSE)</f>
        <v>0</v>
      </c>
      <c r="N137" s="49">
        <f t="shared" si="11"/>
        <v>0.6</v>
      </c>
    </row>
    <row r="138" spans="1:14">
      <c r="A138" s="16">
        <f t="shared" si="1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 t="shared" si="12"/>
        <v>0</v>
      </c>
      <c r="H138" s="16">
        <f t="shared" si="13"/>
        <v>0</v>
      </c>
      <c r="I138" s="16">
        <f t="shared" si="14"/>
        <v>0</v>
      </c>
      <c r="K138" s="16">
        <f>VLOOKUP($D138,'Growth rate'!$B$3:$S$93,8,FALSE)*VLOOKUP($F138,BY_IND_Demand_Drivers!$B$5:$J$100,7,FALSE)</f>
        <v>0</v>
      </c>
      <c r="L138" s="16">
        <f>VLOOKUP($D138,'Growth rate'!$B$3:$S$93,8,FALSE)*VLOOKUP($F138,BY_IND_Demand_Drivers!$B$5:$J$100,8,FALSE)</f>
        <v>0</v>
      </c>
      <c r="M138" s="16">
        <f>VLOOKUP($D138,'Growth rate'!$B$3:$S$93,8,FALSE)*VLOOKUP($F138,BY_IND_Demand_Drivers!$B$5:$J$100,9,FALSE)</f>
        <v>0</v>
      </c>
      <c r="N138" s="49">
        <f t="shared" si="11"/>
        <v>0.6</v>
      </c>
    </row>
    <row r="139" spans="1:14">
      <c r="A139" s="16">
        <f t="shared" si="1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 t="shared" si="12"/>
        <v>0</v>
      </c>
      <c r="H139" s="16">
        <f t="shared" si="13"/>
        <v>0</v>
      </c>
      <c r="I139" s="16">
        <f t="shared" si="14"/>
        <v>0</v>
      </c>
      <c r="K139" s="16">
        <f>VLOOKUP($D139,'Growth rate'!$B$3:$S$93,8,FALSE)*VLOOKUP($F139,BY_IND_Demand_Drivers!$B$5:$J$100,7,FALSE)</f>
        <v>0</v>
      </c>
      <c r="L139" s="16">
        <f>VLOOKUP($D139,'Growth rate'!$B$3:$S$93,8,FALSE)*VLOOKUP($F139,BY_IND_Demand_Drivers!$B$5:$J$100,8,FALSE)</f>
        <v>0</v>
      </c>
      <c r="M139" s="16">
        <f>VLOOKUP($D139,'Growth rate'!$B$3:$S$93,8,FALSE)*VLOOKUP($F139,BY_IND_Demand_Drivers!$B$5:$J$100,9,FALSE)</f>
        <v>0</v>
      </c>
      <c r="N139" s="49">
        <f t="shared" si="11"/>
        <v>0.6</v>
      </c>
    </row>
    <row r="140" spans="1:14">
      <c r="A140" s="16">
        <f t="shared" si="1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 t="shared" si="12"/>
        <v>0</v>
      </c>
      <c r="H140" s="16">
        <f t="shared" si="13"/>
        <v>0</v>
      </c>
      <c r="I140" s="16">
        <f t="shared" si="14"/>
        <v>0</v>
      </c>
      <c r="K140" s="16">
        <f>VLOOKUP($D140,'Growth rate'!$B$3:$S$93,8,FALSE)*VLOOKUP($F140,BY_IND_Demand_Drivers!$B$5:$J$100,7,FALSE)</f>
        <v>0</v>
      </c>
      <c r="L140" s="16">
        <f>VLOOKUP($D140,'Growth rate'!$B$3:$S$93,8,FALSE)*VLOOKUP($F140,BY_IND_Demand_Drivers!$B$5:$J$100,8,FALSE)</f>
        <v>0</v>
      </c>
      <c r="M140" s="16">
        <f>VLOOKUP($D140,'Growth rate'!$B$3:$S$93,8,FALSE)*VLOOKUP($F140,BY_IND_Demand_Drivers!$B$5:$J$100,9,FALSE)</f>
        <v>0</v>
      </c>
      <c r="N140" s="49">
        <f t="shared" si="11"/>
        <v>0.6</v>
      </c>
    </row>
    <row r="141" spans="1:14">
      <c r="A141" s="16">
        <f t="shared" si="1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 t="shared" si="12"/>
        <v>0</v>
      </c>
      <c r="H141" s="16">
        <f t="shared" si="13"/>
        <v>0</v>
      </c>
      <c r="I141" s="16">
        <f t="shared" si="14"/>
        <v>0</v>
      </c>
      <c r="K141" s="16">
        <f>VLOOKUP($D141,'Growth rate'!$B$3:$S$93,8,FALSE)*VLOOKUP($F141,BY_IND_Demand_Drivers!$B$5:$J$100,7,FALSE)</f>
        <v>0</v>
      </c>
      <c r="L141" s="16">
        <f>VLOOKUP($D141,'Growth rate'!$B$3:$S$93,8,FALSE)*VLOOKUP($F141,BY_IND_Demand_Drivers!$B$5:$J$100,8,FALSE)</f>
        <v>0</v>
      </c>
      <c r="M141" s="16">
        <f>VLOOKUP($D141,'Growth rate'!$B$3:$S$93,8,FALSE)*VLOOKUP($F141,BY_IND_Demand_Drivers!$B$5:$J$100,9,FALSE)</f>
        <v>0</v>
      </c>
      <c r="N141" s="49">
        <f t="shared" si="11"/>
        <v>0.6</v>
      </c>
    </row>
    <row r="142" spans="1:14">
      <c r="A142" s="16">
        <f t="shared" si="1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 t="shared" si="12"/>
        <v>0</v>
      </c>
      <c r="H142" s="16">
        <f t="shared" si="13"/>
        <v>0</v>
      </c>
      <c r="I142" s="16">
        <f t="shared" si="14"/>
        <v>0</v>
      </c>
      <c r="K142" s="16">
        <f>VLOOKUP($D142,'Growth rate'!$B$3:$S$93,8,FALSE)*VLOOKUP($F142,BY_IND_Demand_Drivers!$B$5:$J$100,7,FALSE)</f>
        <v>0</v>
      </c>
      <c r="L142" s="16">
        <f>VLOOKUP($D142,'Growth rate'!$B$3:$S$93,8,FALSE)*VLOOKUP($F142,BY_IND_Demand_Drivers!$B$5:$J$100,8,FALSE)</f>
        <v>0</v>
      </c>
      <c r="M142" s="16">
        <f>VLOOKUP($D142,'Growth rate'!$B$3:$S$93,8,FALSE)*VLOOKUP($F142,BY_IND_Demand_Drivers!$B$5:$J$100,9,FALSE)</f>
        <v>0</v>
      </c>
      <c r="N142" s="49">
        <f t="shared" si="11"/>
        <v>0.6</v>
      </c>
    </row>
    <row r="143" spans="1:14">
      <c r="A143" s="16">
        <f t="shared" si="1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 t="shared" si="12"/>
        <v>0</v>
      </c>
      <c r="H143" s="16">
        <f t="shared" si="13"/>
        <v>0</v>
      </c>
      <c r="I143" s="16">
        <f t="shared" si="14"/>
        <v>0</v>
      </c>
      <c r="K143" s="16">
        <f>VLOOKUP($D143,'Growth rate'!$B$3:$S$93,8,FALSE)*VLOOKUP($F143,BY_IND_Demand_Drivers!$B$5:$J$100,7,FALSE)</f>
        <v>0</v>
      </c>
      <c r="L143" s="16">
        <f>VLOOKUP($D143,'Growth rate'!$B$3:$S$93,8,FALSE)*VLOOKUP($F143,BY_IND_Demand_Drivers!$B$5:$J$100,8,FALSE)</f>
        <v>0</v>
      </c>
      <c r="M143" s="16">
        <f>VLOOKUP($D143,'Growth rate'!$B$3:$S$93,8,FALSE)*VLOOKUP($F143,BY_IND_Demand_Drivers!$B$5:$J$100,9,FALSE)</f>
        <v>0</v>
      </c>
      <c r="N143" s="49">
        <f t="shared" si="11"/>
        <v>0.6</v>
      </c>
    </row>
    <row r="144" spans="1:14">
      <c r="A144" s="16">
        <f t="shared" si="1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 t="shared" si="12"/>
        <v>0</v>
      </c>
      <c r="H144" s="16">
        <f t="shared" si="13"/>
        <v>0</v>
      </c>
      <c r="I144" s="16">
        <f t="shared" si="14"/>
        <v>0</v>
      </c>
      <c r="K144" s="16">
        <f>VLOOKUP($D144,'Growth rate'!$B$3:$S$93,8,FALSE)*VLOOKUP($F144,BY_IND_Demand_Drivers!$B$5:$J$100,7,FALSE)</f>
        <v>0</v>
      </c>
      <c r="L144" s="16">
        <f>VLOOKUP($D144,'Growth rate'!$B$3:$S$93,8,FALSE)*VLOOKUP($F144,BY_IND_Demand_Drivers!$B$5:$J$100,8,FALSE)</f>
        <v>0</v>
      </c>
      <c r="M144" s="16">
        <f>VLOOKUP($D144,'Growth rate'!$B$3:$S$93,8,FALSE)*VLOOKUP($F144,BY_IND_Demand_Drivers!$B$5:$J$100,9,FALSE)</f>
        <v>0</v>
      </c>
      <c r="N144" s="49">
        <f t="shared" si="11"/>
        <v>0.6</v>
      </c>
    </row>
    <row r="145" spans="1:14">
      <c r="A145" s="16">
        <f t="shared" si="1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 t="shared" si="12"/>
        <v>0</v>
      </c>
      <c r="H145" s="16">
        <f t="shared" si="13"/>
        <v>0</v>
      </c>
      <c r="I145" s="16">
        <f t="shared" si="14"/>
        <v>0</v>
      </c>
      <c r="K145" s="16">
        <f>VLOOKUP($D145,'Growth rate'!$B$3:$S$93,8,FALSE)*VLOOKUP($F145,BY_IND_Demand_Drivers!$B$5:$J$100,7,FALSE)</f>
        <v>0</v>
      </c>
      <c r="L145" s="16">
        <f>VLOOKUP($D145,'Growth rate'!$B$3:$S$93,8,FALSE)*VLOOKUP($F145,BY_IND_Demand_Drivers!$B$5:$J$100,8,FALSE)</f>
        <v>0</v>
      </c>
      <c r="M145" s="16">
        <f>VLOOKUP($D145,'Growth rate'!$B$3:$S$93,8,FALSE)*VLOOKUP($F145,BY_IND_Demand_Drivers!$B$5:$J$100,9,FALSE)</f>
        <v>0</v>
      </c>
      <c r="N145" s="49">
        <f t="shared" si="11"/>
        <v>0.6</v>
      </c>
    </row>
    <row r="146" spans="1:14">
      <c r="A146" s="16">
        <f t="shared" si="1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 t="shared" si="12"/>
        <v>0</v>
      </c>
      <c r="H146" s="16">
        <f t="shared" si="13"/>
        <v>0</v>
      </c>
      <c r="I146" s="16">
        <f t="shared" si="14"/>
        <v>0</v>
      </c>
      <c r="K146" s="16">
        <f>VLOOKUP($D146,'Growth rate'!$B$3:$S$93,8,FALSE)*VLOOKUP($F146,BY_IND_Demand_Drivers!$B$5:$J$100,7,FALSE)</f>
        <v>0</v>
      </c>
      <c r="L146" s="16">
        <f>VLOOKUP($D146,'Growth rate'!$B$3:$S$93,8,FALSE)*VLOOKUP($F146,BY_IND_Demand_Drivers!$B$5:$J$100,8,FALSE)</f>
        <v>0</v>
      </c>
      <c r="M146" s="16">
        <f>VLOOKUP($D146,'Growth rate'!$B$3:$S$93,8,FALSE)*VLOOKUP($F146,BY_IND_Demand_Drivers!$B$5:$J$100,9,FALSE)</f>
        <v>0</v>
      </c>
      <c r="N146" s="49">
        <f t="shared" si="11"/>
        <v>0.6</v>
      </c>
    </row>
    <row r="147" spans="1:14">
      <c r="A147" s="16">
        <f t="shared" si="1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 t="shared" si="12"/>
        <v>0</v>
      </c>
      <c r="H147" s="16">
        <f t="shared" si="13"/>
        <v>0</v>
      </c>
      <c r="I147" s="16">
        <f t="shared" si="14"/>
        <v>0</v>
      </c>
      <c r="K147" s="16">
        <f>VLOOKUP($D147,'Growth rate'!$B$3:$S$93,8,FALSE)*VLOOKUP($F147,BY_IND_Demand_Drivers!$B$5:$J$100,7,FALSE)</f>
        <v>0</v>
      </c>
      <c r="L147" s="16">
        <f>VLOOKUP($D147,'Growth rate'!$B$3:$S$93,8,FALSE)*VLOOKUP($F147,BY_IND_Demand_Drivers!$B$5:$J$100,8,FALSE)</f>
        <v>0</v>
      </c>
      <c r="M147" s="16">
        <f>VLOOKUP($D147,'Growth rate'!$B$3:$S$93,8,FALSE)*VLOOKUP($F147,BY_IND_Demand_Drivers!$B$5:$J$100,9,FALSE)</f>
        <v>0</v>
      </c>
      <c r="N147" s="49">
        <f t="shared" si="11"/>
        <v>0.6</v>
      </c>
    </row>
    <row r="148" spans="1:14">
      <c r="A148" s="16">
        <f t="shared" si="1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 t="shared" si="12"/>
        <v>0</v>
      </c>
      <c r="H148" s="16">
        <f t="shared" si="13"/>
        <v>0</v>
      </c>
      <c r="I148" s="16">
        <f t="shared" si="14"/>
        <v>0</v>
      </c>
      <c r="K148" s="16">
        <f>VLOOKUP($D148,'Growth rate'!$B$3:$S$93,8,FALSE)*VLOOKUP($F148,BY_IND_Demand_Drivers!$B$5:$J$100,7,FALSE)</f>
        <v>0</v>
      </c>
      <c r="L148" s="16">
        <f>VLOOKUP($D148,'Growth rate'!$B$3:$S$93,8,FALSE)*VLOOKUP($F148,BY_IND_Demand_Drivers!$B$5:$J$100,8,FALSE)</f>
        <v>0</v>
      </c>
      <c r="M148" s="16">
        <f>VLOOKUP($D148,'Growth rate'!$B$3:$S$93,8,FALSE)*VLOOKUP($F148,BY_IND_Demand_Drivers!$B$5:$J$100,9,FALSE)</f>
        <v>0</v>
      </c>
      <c r="N148" s="49">
        <f t="shared" si="11"/>
        <v>0.6</v>
      </c>
    </row>
    <row r="149" spans="1:14">
      <c r="A149" s="16">
        <f t="shared" si="1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 t="shared" si="12"/>
        <v>0</v>
      </c>
      <c r="H149" s="16">
        <f t="shared" si="13"/>
        <v>0</v>
      </c>
      <c r="I149" s="16">
        <f t="shared" si="14"/>
        <v>0</v>
      </c>
      <c r="K149" s="16">
        <f>VLOOKUP($D149,'Growth rate'!$B$3:$S$93,8,FALSE)*VLOOKUP($F149,BY_IND_Demand_Drivers!$B$5:$J$100,7,FALSE)</f>
        <v>0</v>
      </c>
      <c r="L149" s="16">
        <f>VLOOKUP($D149,'Growth rate'!$B$3:$S$93,8,FALSE)*VLOOKUP($F149,BY_IND_Demand_Drivers!$B$5:$J$100,8,FALSE)</f>
        <v>0</v>
      </c>
      <c r="M149" s="16">
        <f>VLOOKUP($D149,'Growth rate'!$B$3:$S$93,8,FALSE)*VLOOKUP($F149,BY_IND_Demand_Drivers!$B$5:$J$100,9,FALSE)</f>
        <v>0</v>
      </c>
      <c r="N149" s="49">
        <f t="shared" si="11"/>
        <v>0.6</v>
      </c>
    </row>
    <row r="150" spans="1:14">
      <c r="A150" s="16">
        <f t="shared" si="1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 t="shared" si="12"/>
        <v>0</v>
      </c>
      <c r="H150" s="16">
        <f t="shared" si="13"/>
        <v>0</v>
      </c>
      <c r="I150" s="16">
        <f t="shared" si="14"/>
        <v>0</v>
      </c>
      <c r="K150" s="16">
        <f>VLOOKUP($D150,'Growth rate'!$B$3:$S$93,8,FALSE)*VLOOKUP($F150,BY_IND_Demand_Drivers!$B$5:$J$100,7,FALSE)</f>
        <v>0</v>
      </c>
      <c r="L150" s="16">
        <f>VLOOKUP($D150,'Growth rate'!$B$3:$S$93,8,FALSE)*VLOOKUP($F150,BY_IND_Demand_Drivers!$B$5:$J$100,8,FALSE)</f>
        <v>0</v>
      </c>
      <c r="M150" s="16">
        <f>VLOOKUP($D150,'Growth rate'!$B$3:$S$93,8,FALSE)*VLOOKUP($F150,BY_IND_Demand_Drivers!$B$5:$J$100,9,FALSE)</f>
        <v>0</v>
      </c>
      <c r="N150" s="49">
        <f t="shared" si="11"/>
        <v>0.6</v>
      </c>
    </row>
    <row r="151" spans="1:14">
      <c r="A151" s="16">
        <f t="shared" ref="A151:A214" si="15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 t="shared" si="12"/>
        <v>0</v>
      </c>
      <c r="H151" s="16">
        <f t="shared" si="13"/>
        <v>0</v>
      </c>
      <c r="I151" s="16">
        <f t="shared" si="14"/>
        <v>0</v>
      </c>
      <c r="K151" s="16">
        <f>VLOOKUP($D151,'Growth rate'!$B$3:$S$93,8,FALSE)*VLOOKUP($F151,BY_IND_Demand_Drivers!$B$5:$J$100,7,FALSE)</f>
        <v>0</v>
      </c>
      <c r="L151" s="16">
        <f>VLOOKUP($D151,'Growth rate'!$B$3:$S$93,8,FALSE)*VLOOKUP($F151,BY_IND_Demand_Drivers!$B$5:$J$100,8,FALSE)</f>
        <v>0</v>
      </c>
      <c r="M151" s="16">
        <f>VLOOKUP($D151,'Growth rate'!$B$3:$S$93,8,FALSE)*VLOOKUP($F151,BY_IND_Demand_Drivers!$B$5:$J$100,9,FALSE)</f>
        <v>0</v>
      </c>
      <c r="N151" s="49">
        <f t="shared" si="11"/>
        <v>0.6</v>
      </c>
    </row>
    <row r="152" spans="1:14">
      <c r="A152" s="16">
        <f t="shared" si="15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 t="shared" si="12"/>
        <v>0</v>
      </c>
      <c r="H152" s="16">
        <f t="shared" si="13"/>
        <v>0</v>
      </c>
      <c r="I152" s="16">
        <f t="shared" si="14"/>
        <v>0</v>
      </c>
      <c r="K152" s="16">
        <f>VLOOKUP($D152,'Growth rate'!$B$3:$S$93,8,FALSE)*VLOOKUP($F152,BY_IND_Demand_Drivers!$B$5:$J$100,7,FALSE)</f>
        <v>0</v>
      </c>
      <c r="L152" s="16">
        <f>VLOOKUP($D152,'Growth rate'!$B$3:$S$93,8,FALSE)*VLOOKUP($F152,BY_IND_Demand_Drivers!$B$5:$J$100,8,FALSE)</f>
        <v>0</v>
      </c>
      <c r="M152" s="16">
        <f>VLOOKUP($D152,'Growth rate'!$B$3:$S$93,8,FALSE)*VLOOKUP($F152,BY_IND_Demand_Drivers!$B$5:$J$100,9,FALSE)</f>
        <v>0</v>
      </c>
      <c r="N152" s="49">
        <f t="shared" si="11"/>
        <v>0.6</v>
      </c>
    </row>
    <row r="153" spans="1:14">
      <c r="A153" s="16">
        <f t="shared" si="15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 t="shared" si="12"/>
        <v>0</v>
      </c>
      <c r="H153" s="16">
        <f t="shared" si="13"/>
        <v>0</v>
      </c>
      <c r="I153" s="16">
        <f t="shared" si="14"/>
        <v>0</v>
      </c>
      <c r="K153" s="16">
        <f>VLOOKUP($D153,'Growth rate'!$B$3:$S$93,8,FALSE)*VLOOKUP($F153,BY_IND_Demand_Drivers!$B$5:$J$100,7,FALSE)</f>
        <v>0</v>
      </c>
      <c r="L153" s="16">
        <f>VLOOKUP($D153,'Growth rate'!$B$3:$S$93,8,FALSE)*VLOOKUP($F153,BY_IND_Demand_Drivers!$B$5:$J$100,8,FALSE)</f>
        <v>0</v>
      </c>
      <c r="M153" s="16">
        <f>VLOOKUP($D153,'Growth rate'!$B$3:$S$93,8,FALSE)*VLOOKUP($F153,BY_IND_Demand_Drivers!$B$5:$J$100,9,FALSE)</f>
        <v>0</v>
      </c>
      <c r="N153" s="49">
        <f t="shared" si="11"/>
        <v>0.6</v>
      </c>
    </row>
    <row r="154" spans="1:14">
      <c r="A154" s="16">
        <f t="shared" si="15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 t="shared" si="12"/>
        <v>0</v>
      </c>
      <c r="H154" s="16">
        <f t="shared" si="13"/>
        <v>0</v>
      </c>
      <c r="I154" s="16">
        <f t="shared" si="14"/>
        <v>0</v>
      </c>
      <c r="K154" s="16">
        <f>VLOOKUP($D154,'Growth rate'!$B$3:$S$93,8,FALSE)*VLOOKUP($F154,BY_IND_Demand_Drivers!$B$5:$J$100,7,FALSE)</f>
        <v>0</v>
      </c>
      <c r="L154" s="16">
        <f>VLOOKUP($D154,'Growth rate'!$B$3:$S$93,8,FALSE)*VLOOKUP($F154,BY_IND_Demand_Drivers!$B$5:$J$100,8,FALSE)</f>
        <v>0</v>
      </c>
      <c r="M154" s="16">
        <f>VLOOKUP($D154,'Growth rate'!$B$3:$S$93,8,FALSE)*VLOOKUP($F154,BY_IND_Demand_Drivers!$B$5:$J$100,9,FALSE)</f>
        <v>0</v>
      </c>
      <c r="N154" s="49">
        <f t="shared" si="11"/>
        <v>0.6</v>
      </c>
    </row>
    <row r="155" spans="1:14">
      <c r="A155" s="16">
        <f t="shared" si="15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 t="shared" si="12"/>
        <v>0</v>
      </c>
      <c r="H155" s="16">
        <f t="shared" si="13"/>
        <v>0</v>
      </c>
      <c r="I155" s="16">
        <f t="shared" si="14"/>
        <v>0</v>
      </c>
      <c r="K155" s="16">
        <f>VLOOKUP($D155,'Growth rate'!$B$3:$S$93,8,FALSE)*VLOOKUP($F155,BY_IND_Demand_Drivers!$B$5:$J$100,7,FALSE)</f>
        <v>0</v>
      </c>
      <c r="L155" s="16">
        <f>VLOOKUP($D155,'Growth rate'!$B$3:$S$93,8,FALSE)*VLOOKUP($F155,BY_IND_Demand_Drivers!$B$5:$J$100,8,FALSE)</f>
        <v>0</v>
      </c>
      <c r="M155" s="16">
        <f>VLOOKUP($D155,'Growth rate'!$B$3:$S$93,8,FALSE)*VLOOKUP($F155,BY_IND_Demand_Drivers!$B$5:$J$100,9,FALSE)</f>
        <v>0</v>
      </c>
      <c r="N155" s="49">
        <f t="shared" si="11"/>
        <v>0.6</v>
      </c>
    </row>
    <row r="156" spans="1:14">
      <c r="A156" s="16">
        <f t="shared" si="15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 t="shared" si="12"/>
        <v>0</v>
      </c>
      <c r="H156" s="16">
        <f t="shared" si="13"/>
        <v>0</v>
      </c>
      <c r="I156" s="16">
        <f t="shared" si="14"/>
        <v>0</v>
      </c>
      <c r="K156" s="16">
        <f>VLOOKUP($D156,'Growth rate'!$B$3:$S$93,8,FALSE)*VLOOKUP($F156,BY_IND_Demand_Drivers!$B$5:$J$100,7,FALSE)</f>
        <v>0</v>
      </c>
      <c r="L156" s="16">
        <f>VLOOKUP($D156,'Growth rate'!$B$3:$S$93,8,FALSE)*VLOOKUP($F156,BY_IND_Demand_Drivers!$B$5:$J$100,8,FALSE)</f>
        <v>0</v>
      </c>
      <c r="M156" s="16">
        <f>VLOOKUP($D156,'Growth rate'!$B$3:$S$93,8,FALSE)*VLOOKUP($F156,BY_IND_Demand_Drivers!$B$5:$J$100,9,FALSE)</f>
        <v>0</v>
      </c>
      <c r="N156" s="49">
        <f t="shared" si="11"/>
        <v>0.6</v>
      </c>
    </row>
    <row r="157" spans="1:14">
      <c r="A157" s="16">
        <f t="shared" si="15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 t="shared" si="12"/>
        <v>0</v>
      </c>
      <c r="H157" s="16">
        <f t="shared" si="13"/>
        <v>0</v>
      </c>
      <c r="I157" s="16">
        <f t="shared" si="14"/>
        <v>0</v>
      </c>
      <c r="K157" s="16">
        <f>VLOOKUP($D157,'Growth rate'!$B$3:$S$93,8,FALSE)*VLOOKUP($F157,BY_IND_Demand_Drivers!$B$5:$J$100,7,FALSE)</f>
        <v>0</v>
      </c>
      <c r="L157" s="16">
        <f>VLOOKUP($D157,'Growth rate'!$B$3:$S$93,8,FALSE)*VLOOKUP($F157,BY_IND_Demand_Drivers!$B$5:$J$100,8,FALSE)</f>
        <v>0</v>
      </c>
      <c r="M157" s="16">
        <f>VLOOKUP($D157,'Growth rate'!$B$3:$S$93,8,FALSE)*VLOOKUP($F157,BY_IND_Demand_Drivers!$B$5:$J$100,9,FALSE)</f>
        <v>0</v>
      </c>
      <c r="N157" s="49">
        <f t="shared" ref="N157:N173" si="16">N75</f>
        <v>0.6</v>
      </c>
    </row>
    <row r="158" spans="1:14">
      <c r="A158" s="16">
        <f t="shared" si="15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 t="shared" si="12"/>
        <v>0</v>
      </c>
      <c r="H158" s="16">
        <f t="shared" si="13"/>
        <v>0</v>
      </c>
      <c r="I158" s="16">
        <f t="shared" si="14"/>
        <v>0</v>
      </c>
      <c r="K158" s="16">
        <f>VLOOKUP($D158,'Growth rate'!$B$3:$S$93,8,FALSE)*VLOOKUP($F158,BY_IND_Demand_Drivers!$B$5:$J$100,7,FALSE)</f>
        <v>0</v>
      </c>
      <c r="L158" s="16">
        <f>VLOOKUP($D158,'Growth rate'!$B$3:$S$93,8,FALSE)*VLOOKUP($F158,BY_IND_Demand_Drivers!$B$5:$J$100,8,FALSE)</f>
        <v>0</v>
      </c>
      <c r="M158" s="16">
        <f>VLOOKUP($D158,'Growth rate'!$B$3:$S$93,8,FALSE)*VLOOKUP($F158,BY_IND_Demand_Drivers!$B$5:$J$100,9,FALSE)</f>
        <v>0</v>
      </c>
      <c r="N158" s="49">
        <f t="shared" si="16"/>
        <v>0.6</v>
      </c>
    </row>
    <row r="159" spans="1:14">
      <c r="A159" s="16">
        <f t="shared" si="15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 t="shared" si="12"/>
        <v>0</v>
      </c>
      <c r="H159" s="16">
        <f t="shared" si="13"/>
        <v>0</v>
      </c>
      <c r="I159" s="16">
        <f t="shared" si="14"/>
        <v>0</v>
      </c>
      <c r="K159" s="16">
        <f>VLOOKUP($D159,'Growth rate'!$B$3:$S$93,8,FALSE)*VLOOKUP($F159,BY_IND_Demand_Drivers!$B$5:$J$100,7,FALSE)</f>
        <v>0</v>
      </c>
      <c r="L159" s="16">
        <f>VLOOKUP($D159,'Growth rate'!$B$3:$S$93,8,FALSE)*VLOOKUP($F159,BY_IND_Demand_Drivers!$B$5:$J$100,8,FALSE)</f>
        <v>0</v>
      </c>
      <c r="M159" s="16">
        <f>VLOOKUP($D159,'Growth rate'!$B$3:$S$93,8,FALSE)*VLOOKUP($F159,BY_IND_Demand_Drivers!$B$5:$J$100,9,FALSE)</f>
        <v>0</v>
      </c>
      <c r="N159" s="49">
        <f t="shared" si="16"/>
        <v>0.6</v>
      </c>
    </row>
    <row r="160" spans="1:14">
      <c r="A160" s="16">
        <f t="shared" si="15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 t="shared" si="12"/>
        <v>0</v>
      </c>
      <c r="H160" s="16">
        <f t="shared" si="13"/>
        <v>0</v>
      </c>
      <c r="I160" s="16">
        <f t="shared" si="14"/>
        <v>0</v>
      </c>
      <c r="K160" s="16">
        <f>VLOOKUP($D160,'Growth rate'!$B$3:$S$93,8,FALSE)*VLOOKUP($F160,BY_IND_Demand_Drivers!$B$5:$J$100,7,FALSE)</f>
        <v>0</v>
      </c>
      <c r="L160" s="16">
        <f>VLOOKUP($D160,'Growth rate'!$B$3:$S$93,8,FALSE)*VLOOKUP($F160,BY_IND_Demand_Drivers!$B$5:$J$100,8,FALSE)</f>
        <v>0</v>
      </c>
      <c r="M160" s="16">
        <f>VLOOKUP($D160,'Growth rate'!$B$3:$S$93,8,FALSE)*VLOOKUP($F160,BY_IND_Demand_Drivers!$B$5:$J$100,9,FALSE)</f>
        <v>0</v>
      </c>
      <c r="N160" s="49">
        <f t="shared" si="16"/>
        <v>0.6</v>
      </c>
    </row>
    <row r="161" spans="1:14">
      <c r="A161" s="16">
        <f t="shared" si="15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 t="shared" si="12"/>
        <v>0</v>
      </c>
      <c r="H161" s="16">
        <f t="shared" si="13"/>
        <v>0</v>
      </c>
      <c r="I161" s="16">
        <f t="shared" si="14"/>
        <v>0</v>
      </c>
      <c r="K161" s="16">
        <f>VLOOKUP($D161,'Growth rate'!$B$3:$S$93,8,FALSE)*VLOOKUP($F161,BY_IND_Demand_Drivers!$B$5:$J$100,7,FALSE)</f>
        <v>0</v>
      </c>
      <c r="L161" s="16">
        <f>VLOOKUP($D161,'Growth rate'!$B$3:$S$93,8,FALSE)*VLOOKUP($F161,BY_IND_Demand_Drivers!$B$5:$J$100,8,FALSE)</f>
        <v>0</v>
      </c>
      <c r="M161" s="16">
        <f>VLOOKUP($D161,'Growth rate'!$B$3:$S$93,8,FALSE)*VLOOKUP($F161,BY_IND_Demand_Drivers!$B$5:$J$100,9,FALSE)</f>
        <v>0</v>
      </c>
      <c r="N161" s="49">
        <f t="shared" si="16"/>
        <v>0.6</v>
      </c>
    </row>
    <row r="162" spans="1:14">
      <c r="A162" s="16">
        <f t="shared" si="15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 t="shared" si="12"/>
        <v>0</v>
      </c>
      <c r="H162" s="16">
        <f t="shared" si="13"/>
        <v>0</v>
      </c>
      <c r="I162" s="16">
        <f t="shared" si="14"/>
        <v>0</v>
      </c>
      <c r="K162" s="16">
        <f>VLOOKUP($D162,'Growth rate'!$B$3:$S$93,8,FALSE)*VLOOKUP($F162,BY_IND_Demand_Drivers!$B$5:$J$100,7,FALSE)</f>
        <v>0</v>
      </c>
      <c r="L162" s="16">
        <f>VLOOKUP($D162,'Growth rate'!$B$3:$S$93,8,FALSE)*VLOOKUP($F162,BY_IND_Demand_Drivers!$B$5:$J$100,8,FALSE)</f>
        <v>0</v>
      </c>
      <c r="M162" s="16">
        <f>VLOOKUP($D162,'Growth rate'!$B$3:$S$93,8,FALSE)*VLOOKUP($F162,BY_IND_Demand_Drivers!$B$5:$J$100,9,FALSE)</f>
        <v>0</v>
      </c>
      <c r="N162" s="49">
        <f t="shared" si="16"/>
        <v>0.6</v>
      </c>
    </row>
    <row r="163" spans="1:14">
      <c r="A163" s="16">
        <f t="shared" si="15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 t="shared" si="12"/>
        <v>0</v>
      </c>
      <c r="H163" s="16">
        <f t="shared" si="13"/>
        <v>0</v>
      </c>
      <c r="I163" s="16">
        <f t="shared" si="14"/>
        <v>0</v>
      </c>
      <c r="K163" s="16">
        <f>VLOOKUP($D163,'Growth rate'!$B$3:$S$93,8,FALSE)*VLOOKUP($F163,BY_IND_Demand_Drivers!$B$5:$J$100,7,FALSE)</f>
        <v>0</v>
      </c>
      <c r="L163" s="16">
        <f>VLOOKUP($D163,'Growth rate'!$B$3:$S$93,8,FALSE)*VLOOKUP($F163,BY_IND_Demand_Drivers!$B$5:$J$100,8,FALSE)</f>
        <v>0</v>
      </c>
      <c r="M163" s="16">
        <f>VLOOKUP($D163,'Growth rate'!$B$3:$S$93,8,FALSE)*VLOOKUP($F163,BY_IND_Demand_Drivers!$B$5:$J$100,9,FALSE)</f>
        <v>0</v>
      </c>
      <c r="N163" s="49">
        <f t="shared" si="16"/>
        <v>0.6</v>
      </c>
    </row>
    <row r="164" spans="1:14">
      <c r="A164" s="16">
        <f t="shared" si="15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 t="shared" si="12"/>
        <v>0</v>
      </c>
      <c r="H164" s="16">
        <f t="shared" si="13"/>
        <v>0</v>
      </c>
      <c r="I164" s="16">
        <f t="shared" si="14"/>
        <v>0</v>
      </c>
      <c r="K164" s="16">
        <f>VLOOKUP($D164,'Growth rate'!$B$3:$S$93,8,FALSE)*VLOOKUP($F164,BY_IND_Demand_Drivers!$B$5:$J$100,7,FALSE)</f>
        <v>0</v>
      </c>
      <c r="L164" s="16">
        <f>VLOOKUP($D164,'Growth rate'!$B$3:$S$93,8,FALSE)*VLOOKUP($F164,BY_IND_Demand_Drivers!$B$5:$J$100,8,FALSE)</f>
        <v>0</v>
      </c>
      <c r="M164" s="16">
        <f>VLOOKUP($D164,'Growth rate'!$B$3:$S$93,8,FALSE)*VLOOKUP($F164,BY_IND_Demand_Drivers!$B$5:$J$100,9,FALSE)</f>
        <v>0</v>
      </c>
      <c r="N164" s="49">
        <f t="shared" si="16"/>
        <v>0.6</v>
      </c>
    </row>
    <row r="165" spans="1:14">
      <c r="A165" s="16">
        <f t="shared" si="15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 t="shared" si="12"/>
        <v>0</v>
      </c>
      <c r="H165" s="16">
        <f t="shared" si="13"/>
        <v>0</v>
      </c>
      <c r="I165" s="16">
        <f t="shared" si="14"/>
        <v>0</v>
      </c>
      <c r="K165" s="16">
        <f>VLOOKUP($D165,'Growth rate'!$B$3:$S$93,8,FALSE)*VLOOKUP($F165,BY_IND_Demand_Drivers!$B$5:$J$100,7,FALSE)</f>
        <v>0</v>
      </c>
      <c r="L165" s="16">
        <f>VLOOKUP($D165,'Growth rate'!$B$3:$S$93,8,FALSE)*VLOOKUP($F165,BY_IND_Demand_Drivers!$B$5:$J$100,8,FALSE)</f>
        <v>0</v>
      </c>
      <c r="M165" s="16">
        <f>VLOOKUP($D165,'Growth rate'!$B$3:$S$93,8,FALSE)*VLOOKUP($F165,BY_IND_Demand_Drivers!$B$5:$J$100,9,FALSE)</f>
        <v>0</v>
      </c>
      <c r="N165" s="49">
        <f t="shared" si="16"/>
        <v>0.6</v>
      </c>
    </row>
    <row r="166" spans="1:14">
      <c r="A166" s="16">
        <f t="shared" si="15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 t="shared" si="12"/>
        <v>0</v>
      </c>
      <c r="H166" s="16">
        <f t="shared" si="13"/>
        <v>0</v>
      </c>
      <c r="I166" s="16">
        <f t="shared" si="14"/>
        <v>0</v>
      </c>
      <c r="K166" s="16">
        <f>VLOOKUP($D166,'Growth rate'!$B$3:$S$93,8,FALSE)*VLOOKUP($F166,BY_IND_Demand_Drivers!$B$5:$J$100,7,FALSE)</f>
        <v>0</v>
      </c>
      <c r="L166" s="16">
        <f>VLOOKUP($D166,'Growth rate'!$B$3:$S$93,8,FALSE)*VLOOKUP($F166,BY_IND_Demand_Drivers!$B$5:$J$100,8,FALSE)</f>
        <v>0</v>
      </c>
      <c r="M166" s="16">
        <f>VLOOKUP($D166,'Growth rate'!$B$3:$S$93,8,FALSE)*VLOOKUP($F166,BY_IND_Demand_Drivers!$B$5:$J$100,9,FALSE)</f>
        <v>0</v>
      </c>
      <c r="N166" s="49">
        <f t="shared" si="16"/>
        <v>0.6</v>
      </c>
    </row>
    <row r="167" spans="1:14">
      <c r="A167" s="16">
        <f t="shared" si="15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 t="shared" si="12"/>
        <v>0</v>
      </c>
      <c r="H167" s="16">
        <f t="shared" si="13"/>
        <v>0</v>
      </c>
      <c r="I167" s="16">
        <f t="shared" si="14"/>
        <v>0</v>
      </c>
      <c r="K167" s="16">
        <f>VLOOKUP($D167,'Growth rate'!$B$3:$S$93,8,FALSE)*VLOOKUP($F167,BY_IND_Demand_Drivers!$B$5:$J$100,7,FALSE)</f>
        <v>0</v>
      </c>
      <c r="L167" s="16">
        <f>VLOOKUP($D167,'Growth rate'!$B$3:$S$93,8,FALSE)*VLOOKUP($F167,BY_IND_Demand_Drivers!$B$5:$J$100,8,FALSE)</f>
        <v>0</v>
      </c>
      <c r="M167" s="16">
        <f>VLOOKUP($D167,'Growth rate'!$B$3:$S$93,8,FALSE)*VLOOKUP($F167,BY_IND_Demand_Drivers!$B$5:$J$100,9,FALSE)</f>
        <v>0</v>
      </c>
      <c r="N167" s="49">
        <f t="shared" si="16"/>
        <v>0.6</v>
      </c>
    </row>
    <row r="168" spans="1:14">
      <c r="A168" s="16">
        <f t="shared" si="15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 t="shared" si="12"/>
        <v>1.8688826851485101</v>
      </c>
      <c r="H168" s="16">
        <f t="shared" si="13"/>
        <v>0</v>
      </c>
      <c r="I168" s="16">
        <f t="shared" si="14"/>
        <v>0</v>
      </c>
      <c r="K168" s="16">
        <f>VLOOKUP($D168,'Growth rate'!$B$3:$S$93,8,FALSE)*VLOOKUP($F168,BY_IND_Demand_Drivers!$B$5:$J$100,7,FALSE)</f>
        <v>1.8688826851485101</v>
      </c>
      <c r="L168" s="16">
        <f>VLOOKUP($D168,'Growth rate'!$B$3:$S$93,8,FALSE)*VLOOKUP($F168,BY_IND_Demand_Drivers!$B$5:$J$100,8,FALSE)</f>
        <v>0</v>
      </c>
      <c r="M168" s="16">
        <f>VLOOKUP($D168,'Growth rate'!$B$3:$S$93,8,FALSE)*VLOOKUP($F168,BY_IND_Demand_Drivers!$B$5:$J$100,9,FALSE)</f>
        <v>0</v>
      </c>
      <c r="N168" s="49">
        <f t="shared" si="16"/>
        <v>1</v>
      </c>
    </row>
    <row r="169" spans="1:14">
      <c r="A169" s="16">
        <f t="shared" si="15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 t="shared" si="12"/>
        <v>1.9558906373812746</v>
      </c>
      <c r="H169" s="16">
        <f t="shared" si="13"/>
        <v>0</v>
      </c>
      <c r="I169" s="16">
        <f t="shared" si="14"/>
        <v>0</v>
      </c>
      <c r="K169" s="16">
        <f>VLOOKUP($D169,'Growth rate'!$B$3:$S$93,8,FALSE)*VLOOKUP($F169,BY_IND_Demand_Drivers!$B$5:$J$100,7,FALSE)</f>
        <v>1.9558906373812746</v>
      </c>
      <c r="L169" s="16">
        <f>VLOOKUP($D169,'Growth rate'!$B$3:$S$93,8,FALSE)*VLOOKUP($F169,BY_IND_Demand_Drivers!$B$5:$J$100,8,FALSE)</f>
        <v>0</v>
      </c>
      <c r="M169" s="16">
        <f>VLOOKUP($D169,'Growth rate'!$B$3:$S$93,8,FALSE)*VLOOKUP($F169,BY_IND_Demand_Drivers!$B$5:$J$100,9,FALSE)</f>
        <v>0</v>
      </c>
      <c r="N169" s="49">
        <f t="shared" si="16"/>
        <v>1</v>
      </c>
    </row>
    <row r="170" spans="1:14">
      <c r="A170" s="16">
        <f t="shared" si="15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 t="shared" si="12"/>
        <v>2.042898589614039</v>
      </c>
      <c r="H170" s="16">
        <f t="shared" si="13"/>
        <v>0</v>
      </c>
      <c r="I170" s="16">
        <f t="shared" si="14"/>
        <v>0</v>
      </c>
      <c r="K170" s="16">
        <f>VLOOKUP($D170,'Growth rate'!$B$3:$S$93,8,FALSE)*VLOOKUP($F170,BY_IND_Demand_Drivers!$B$5:$J$100,7,FALSE)</f>
        <v>2.042898589614039</v>
      </c>
      <c r="L170" s="16">
        <f>VLOOKUP($D170,'Growth rate'!$B$3:$S$93,8,FALSE)*VLOOKUP($F170,BY_IND_Demand_Drivers!$B$5:$J$100,8,FALSE)</f>
        <v>0</v>
      </c>
      <c r="M170" s="16">
        <f>VLOOKUP($D170,'Growth rate'!$B$3:$S$93,8,FALSE)*VLOOKUP($F170,BY_IND_Demand_Drivers!$B$5:$J$100,9,FALSE)</f>
        <v>0</v>
      </c>
      <c r="N170" s="49">
        <f t="shared" si="16"/>
        <v>1</v>
      </c>
    </row>
    <row r="171" spans="1:14">
      <c r="A171" s="16">
        <f t="shared" si="15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 t="shared" si="12"/>
        <v>2.1299065418468039</v>
      </c>
      <c r="H171" s="16">
        <f t="shared" si="13"/>
        <v>0</v>
      </c>
      <c r="I171" s="16">
        <f t="shared" si="14"/>
        <v>0</v>
      </c>
      <c r="K171" s="16">
        <f>VLOOKUP($D171,'Growth rate'!$B$3:$S$93,8,FALSE)*VLOOKUP($F171,BY_IND_Demand_Drivers!$B$5:$J$100,7,FALSE)</f>
        <v>2.1299065418468039</v>
      </c>
      <c r="L171" s="16">
        <f>VLOOKUP($D171,'Growth rate'!$B$3:$S$93,8,FALSE)*VLOOKUP($F171,BY_IND_Demand_Drivers!$B$5:$J$100,8,FALSE)</f>
        <v>0</v>
      </c>
      <c r="M171" s="16">
        <f>VLOOKUP($D171,'Growth rate'!$B$3:$S$93,8,FALSE)*VLOOKUP($F171,BY_IND_Demand_Drivers!$B$5:$J$100,9,FALSE)</f>
        <v>0</v>
      </c>
      <c r="N171" s="49">
        <f t="shared" si="16"/>
        <v>1</v>
      </c>
    </row>
    <row r="172" spans="1:14">
      <c r="A172" s="16">
        <f t="shared" si="15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 t="shared" si="12"/>
        <v>2.2169144940795684</v>
      </c>
      <c r="H172" s="16">
        <f t="shared" si="13"/>
        <v>0</v>
      </c>
      <c r="I172" s="16">
        <f t="shared" si="14"/>
        <v>0</v>
      </c>
      <c r="K172" s="16">
        <f>VLOOKUP($D172,'Growth rate'!$B$3:$S$93,8,FALSE)*VLOOKUP($F172,BY_IND_Demand_Drivers!$B$5:$J$100,7,FALSE)</f>
        <v>2.2169144940795684</v>
      </c>
      <c r="L172" s="16">
        <f>VLOOKUP($D172,'Growth rate'!$B$3:$S$93,8,FALSE)*VLOOKUP($F172,BY_IND_Demand_Drivers!$B$5:$J$100,8,FALSE)</f>
        <v>0</v>
      </c>
      <c r="M172" s="16">
        <f>VLOOKUP($D172,'Growth rate'!$B$3:$S$93,8,FALSE)*VLOOKUP($F172,BY_IND_Demand_Drivers!$B$5:$J$100,9,FALSE)</f>
        <v>0</v>
      </c>
      <c r="N172" s="49">
        <f t="shared" si="16"/>
        <v>1</v>
      </c>
    </row>
    <row r="173" spans="1:14">
      <c r="A173" s="16">
        <f t="shared" si="15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 t="shared" si="12"/>
        <v>2.3039224463123329</v>
      </c>
      <c r="H173" s="16">
        <f t="shared" si="13"/>
        <v>0</v>
      </c>
      <c r="I173" s="16">
        <f t="shared" si="14"/>
        <v>0</v>
      </c>
      <c r="K173" s="16">
        <f>VLOOKUP($D173,'Growth rate'!$B$3:$S$93,8,FALSE)*VLOOKUP($F173,BY_IND_Demand_Drivers!$B$5:$J$100,7,FALSE)</f>
        <v>2.3039224463123329</v>
      </c>
      <c r="L173" s="16">
        <f>VLOOKUP($D173,'Growth rate'!$B$3:$S$93,8,FALSE)*VLOOKUP($F173,BY_IND_Demand_Drivers!$B$5:$J$100,8,FALSE)</f>
        <v>0</v>
      </c>
      <c r="M173" s="16">
        <f>VLOOKUP($D173,'Growth rate'!$B$3:$S$93,8,FALSE)*VLOOKUP($F173,BY_IND_Demand_Drivers!$B$5:$J$100,9,FALSE)</f>
        <v>0</v>
      </c>
      <c r="N173" s="49">
        <f t="shared" si="16"/>
        <v>1</v>
      </c>
    </row>
    <row r="174" spans="1:14">
      <c r="A174" s="16">
        <f t="shared" si="15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 t="shared" si="12"/>
        <v>2.1518373586905879</v>
      </c>
      <c r="H174" s="16">
        <f t="shared" si="13"/>
        <v>0</v>
      </c>
      <c r="I174" s="16">
        <f t="shared" si="14"/>
        <v>0</v>
      </c>
      <c r="K174" s="16">
        <f>VLOOKUP($D174,'Growth rate'!$B$3:$S$93,8,FALSE)*VLOOKUP($F174,BY_IND_Demand_Drivers!$B$5:$J$100,7,FALSE)</f>
        <v>2.3909303985450974</v>
      </c>
      <c r="L174" s="16">
        <f>VLOOKUP($D174,'Growth rate'!$B$3:$S$93,8,FALSE)*VLOOKUP($F174,BY_IND_Demand_Drivers!$B$5:$J$100,8,FALSE)</f>
        <v>0</v>
      </c>
      <c r="M174" s="16">
        <f>VLOOKUP($D174,'Growth rate'!$B$3:$S$93,8,FALSE)*VLOOKUP($F174,BY_IND_Demand_Drivers!$B$5:$J$100,9,FALSE)</f>
        <v>0</v>
      </c>
      <c r="N174" s="49">
        <f>N92</f>
        <v>0.9</v>
      </c>
    </row>
    <row r="175" spans="1:14">
      <c r="A175" s="16">
        <f t="shared" si="15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 t="shared" si="12"/>
        <v>2.2053651321922971</v>
      </c>
      <c r="H175" s="16">
        <f t="shared" si="13"/>
        <v>0</v>
      </c>
      <c r="I175" s="16">
        <f t="shared" si="14"/>
        <v>0</v>
      </c>
      <c r="K175" s="16">
        <f>VLOOKUP($D175,'Growth rate'!$B$3:$S$93,8,FALSE)*VLOOKUP($F175,BY_IND_Demand_Drivers!$B$5:$J$100,7,FALSE)</f>
        <v>2.4779383507778618</v>
      </c>
      <c r="L175" s="16">
        <f>VLOOKUP($D175,'Growth rate'!$B$3:$S$93,8,FALSE)*VLOOKUP($F175,BY_IND_Demand_Drivers!$B$5:$J$100,8,FALSE)</f>
        <v>0</v>
      </c>
      <c r="M175" s="16">
        <f>VLOOKUP($D175,'Growth rate'!$B$3:$S$93,8,FALSE)*VLOOKUP($F175,BY_IND_Demand_Drivers!$B$5:$J$100,9,FALSE)</f>
        <v>0</v>
      </c>
      <c r="N175" s="49">
        <f t="shared" ref="N175:N238" si="17">N93</f>
        <v>0.89</v>
      </c>
    </row>
    <row r="176" spans="1:14">
      <c r="A176" s="16">
        <f t="shared" si="15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 t="shared" si="12"/>
        <v>2.2571527466493517</v>
      </c>
      <c r="H176" s="16">
        <f t="shared" si="13"/>
        <v>0</v>
      </c>
      <c r="I176" s="16">
        <f t="shared" si="14"/>
        <v>0</v>
      </c>
      <c r="K176" s="16">
        <f>VLOOKUP($D176,'Growth rate'!$B$3:$S$93,8,FALSE)*VLOOKUP($F176,BY_IND_Demand_Drivers!$B$5:$J$100,7,FALSE)</f>
        <v>2.5649463030106268</v>
      </c>
      <c r="L176" s="16">
        <f>VLOOKUP($D176,'Growth rate'!$B$3:$S$93,8,FALSE)*VLOOKUP($F176,BY_IND_Demand_Drivers!$B$5:$J$100,8,FALSE)</f>
        <v>0</v>
      </c>
      <c r="M176" s="16">
        <f>VLOOKUP($D176,'Growth rate'!$B$3:$S$93,8,FALSE)*VLOOKUP($F176,BY_IND_Demand_Drivers!$B$5:$J$100,9,FALSE)</f>
        <v>0</v>
      </c>
      <c r="N176" s="49">
        <f t="shared" si="17"/>
        <v>0.88</v>
      </c>
    </row>
    <row r="177" spans="1:14">
      <c r="A177" s="16">
        <f t="shared" si="15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 t="shared" si="12"/>
        <v>2.3072002020617504</v>
      </c>
      <c r="H177" s="16">
        <f t="shared" si="13"/>
        <v>0</v>
      </c>
      <c r="I177" s="16">
        <f t="shared" si="14"/>
        <v>0</v>
      </c>
      <c r="K177" s="16">
        <f>VLOOKUP($D177,'Growth rate'!$B$3:$S$93,8,FALSE)*VLOOKUP($F177,BY_IND_Demand_Drivers!$B$5:$J$100,7,FALSE)</f>
        <v>2.6519542552433912</v>
      </c>
      <c r="L177" s="16">
        <f>VLOOKUP($D177,'Growth rate'!$B$3:$S$93,8,FALSE)*VLOOKUP($F177,BY_IND_Demand_Drivers!$B$5:$J$100,8,FALSE)</f>
        <v>0</v>
      </c>
      <c r="M177" s="16">
        <f>VLOOKUP($D177,'Growth rate'!$B$3:$S$93,8,FALSE)*VLOOKUP($F177,BY_IND_Demand_Drivers!$B$5:$J$100,9,FALSE)</f>
        <v>0</v>
      </c>
      <c r="N177" s="49">
        <f t="shared" si="17"/>
        <v>0.87</v>
      </c>
    </row>
    <row r="178" spans="1:14">
      <c r="A178" s="16">
        <f t="shared" si="15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 t="shared" si="12"/>
        <v>2.3555074984294939</v>
      </c>
      <c r="H178" s="16">
        <f t="shared" si="13"/>
        <v>0</v>
      </c>
      <c r="I178" s="16">
        <f t="shared" si="14"/>
        <v>0</v>
      </c>
      <c r="K178" s="16">
        <f>VLOOKUP($D178,'Growth rate'!$B$3:$S$93,8,FALSE)*VLOOKUP($F178,BY_IND_Demand_Drivers!$B$5:$J$100,7,FALSE)</f>
        <v>2.7389622074761557</v>
      </c>
      <c r="L178" s="16">
        <f>VLOOKUP($D178,'Growth rate'!$B$3:$S$93,8,FALSE)*VLOOKUP($F178,BY_IND_Demand_Drivers!$B$5:$J$100,8,FALSE)</f>
        <v>0</v>
      </c>
      <c r="M178" s="16">
        <f>VLOOKUP($D178,'Growth rate'!$B$3:$S$93,8,FALSE)*VLOOKUP($F178,BY_IND_Demand_Drivers!$B$5:$J$100,9,FALSE)</f>
        <v>0</v>
      </c>
      <c r="N178" s="49">
        <f t="shared" si="17"/>
        <v>0.86</v>
      </c>
    </row>
    <row r="179" spans="1:14">
      <c r="A179" s="16">
        <f t="shared" si="15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 t="shared" si="12"/>
        <v>2.402074635752582</v>
      </c>
      <c r="H179" s="16">
        <f t="shared" si="13"/>
        <v>0</v>
      </c>
      <c r="I179" s="16">
        <f t="shared" si="14"/>
        <v>0</v>
      </c>
      <c r="K179" s="16">
        <f>VLOOKUP($D179,'Growth rate'!$B$3:$S$93,8,FALSE)*VLOOKUP($F179,BY_IND_Demand_Drivers!$B$5:$J$100,7,FALSE)</f>
        <v>2.8259701597089202</v>
      </c>
      <c r="L179" s="16">
        <f>VLOOKUP($D179,'Growth rate'!$B$3:$S$93,8,FALSE)*VLOOKUP($F179,BY_IND_Demand_Drivers!$B$5:$J$100,8,FALSE)</f>
        <v>0</v>
      </c>
      <c r="M179" s="16">
        <f>VLOOKUP($D179,'Growth rate'!$B$3:$S$93,8,FALSE)*VLOOKUP($F179,BY_IND_Demand_Drivers!$B$5:$J$100,9,FALSE)</f>
        <v>0</v>
      </c>
      <c r="N179" s="49">
        <f t="shared" si="17"/>
        <v>0.85</v>
      </c>
    </row>
    <row r="180" spans="1:14">
      <c r="A180" s="16">
        <f t="shared" si="15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 t="shared" si="12"/>
        <v>2.4396191687511615</v>
      </c>
      <c r="H180" s="16">
        <f t="shared" si="13"/>
        <v>0</v>
      </c>
      <c r="I180" s="16">
        <f t="shared" si="14"/>
        <v>0</v>
      </c>
      <c r="K180" s="16">
        <f>VLOOKUP($D180,'Growth rate'!$B$3:$S$93,8,FALSE)*VLOOKUP($F180,BY_IND_Demand_Drivers!$B$5:$J$100,7,FALSE)</f>
        <v>2.9129781119416851</v>
      </c>
      <c r="L180" s="16">
        <f>VLOOKUP($D180,'Growth rate'!$B$3:$S$93,8,FALSE)*VLOOKUP($F180,BY_IND_Demand_Drivers!$B$5:$J$100,8,FALSE)</f>
        <v>0</v>
      </c>
      <c r="M180" s="16">
        <f>VLOOKUP($D180,'Growth rate'!$B$3:$S$93,8,FALSE)*VLOOKUP($F180,BY_IND_Demand_Drivers!$B$5:$J$100,9,FALSE)</f>
        <v>0</v>
      </c>
      <c r="N180" s="49">
        <f t="shared" si="17"/>
        <v>0.83750000000000002</v>
      </c>
    </row>
    <row r="181" spans="1:14">
      <c r="A181" s="16">
        <f t="shared" si="15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 t="shared" si="12"/>
        <v>2.4749885029439209</v>
      </c>
      <c r="H181" s="16">
        <f t="shared" si="13"/>
        <v>0</v>
      </c>
      <c r="I181" s="16">
        <f t="shared" si="14"/>
        <v>0</v>
      </c>
      <c r="K181" s="16">
        <f>VLOOKUP($D181,'Growth rate'!$B$3:$S$93,8,FALSE)*VLOOKUP($F181,BY_IND_Demand_Drivers!$B$5:$J$100,7,FALSE)</f>
        <v>2.99998606417445</v>
      </c>
      <c r="L181" s="16">
        <f>VLOOKUP($D181,'Growth rate'!$B$3:$S$93,8,FALSE)*VLOOKUP($F181,BY_IND_Demand_Drivers!$B$5:$J$100,8,FALSE)</f>
        <v>0</v>
      </c>
      <c r="M181" s="16">
        <f>VLOOKUP($D181,'Growth rate'!$B$3:$S$93,8,FALSE)*VLOOKUP($F181,BY_IND_Demand_Drivers!$B$5:$J$100,9,FALSE)</f>
        <v>0</v>
      </c>
      <c r="N181" s="49">
        <f t="shared" si="17"/>
        <v>0.82499999999999996</v>
      </c>
    </row>
    <row r="182" spans="1:14">
      <c r="A182" s="16">
        <f t="shared" si="15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 t="shared" si="12"/>
        <v>2.5081826383308616</v>
      </c>
      <c r="H182" s="16">
        <f t="shared" si="13"/>
        <v>0</v>
      </c>
      <c r="I182" s="16">
        <f t="shared" si="14"/>
        <v>0</v>
      </c>
      <c r="K182" s="16">
        <f>VLOOKUP($D182,'Growth rate'!$B$3:$S$93,8,FALSE)*VLOOKUP($F182,BY_IND_Demand_Drivers!$B$5:$J$100,7,FALSE)</f>
        <v>3.0869940164072145</v>
      </c>
      <c r="L182" s="16">
        <f>VLOOKUP($D182,'Growth rate'!$B$3:$S$93,8,FALSE)*VLOOKUP($F182,BY_IND_Demand_Drivers!$B$5:$J$100,8,FALSE)</f>
        <v>0</v>
      </c>
      <c r="M182" s="16">
        <f>VLOOKUP($D182,'Growth rate'!$B$3:$S$93,8,FALSE)*VLOOKUP($F182,BY_IND_Demand_Drivers!$B$5:$J$100,9,FALSE)</f>
        <v>0</v>
      </c>
      <c r="N182" s="49">
        <f t="shared" si="17"/>
        <v>0.8125</v>
      </c>
    </row>
    <row r="183" spans="1:14">
      <c r="A183" s="16">
        <f t="shared" si="15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 t="shared" si="12"/>
        <v>2.5392015749119832</v>
      </c>
      <c r="H183" s="16">
        <f t="shared" si="13"/>
        <v>0</v>
      </c>
      <c r="I183" s="16">
        <f t="shared" si="14"/>
        <v>0</v>
      </c>
      <c r="K183" s="16">
        <f>VLOOKUP($D183,'Growth rate'!$B$3:$S$93,8,FALSE)*VLOOKUP($F183,BY_IND_Demand_Drivers!$B$5:$J$100,7,FALSE)</f>
        <v>3.174001968639979</v>
      </c>
      <c r="L183" s="16">
        <f>VLOOKUP($D183,'Growth rate'!$B$3:$S$93,8,FALSE)*VLOOKUP($F183,BY_IND_Demand_Drivers!$B$5:$J$100,8,FALSE)</f>
        <v>0</v>
      </c>
      <c r="M183" s="16">
        <f>VLOOKUP($D183,'Growth rate'!$B$3:$S$93,8,FALSE)*VLOOKUP($F183,BY_IND_Demand_Drivers!$B$5:$J$100,9,FALSE)</f>
        <v>0</v>
      </c>
      <c r="N183" s="49">
        <f t="shared" si="17"/>
        <v>0.79999999999999993</v>
      </c>
    </row>
    <row r="184" spans="1:14">
      <c r="A184" s="16">
        <f t="shared" si="15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 t="shared" si="12"/>
        <v>2.5680453126872855</v>
      </c>
      <c r="H184" s="16">
        <f t="shared" si="13"/>
        <v>0</v>
      </c>
      <c r="I184" s="16">
        <f t="shared" si="14"/>
        <v>0</v>
      </c>
      <c r="K184" s="16">
        <f>VLOOKUP($D184,'Growth rate'!$B$3:$S$93,8,FALSE)*VLOOKUP($F184,BY_IND_Demand_Drivers!$B$5:$J$100,7,FALSE)</f>
        <v>3.2610099208727434</v>
      </c>
      <c r="L184" s="16">
        <f>VLOOKUP($D184,'Growth rate'!$B$3:$S$93,8,FALSE)*VLOOKUP($F184,BY_IND_Demand_Drivers!$B$5:$J$100,8,FALSE)</f>
        <v>0</v>
      </c>
      <c r="M184" s="16">
        <f>VLOOKUP($D184,'Growth rate'!$B$3:$S$93,8,FALSE)*VLOOKUP($F184,BY_IND_Demand_Drivers!$B$5:$J$100,9,FALSE)</f>
        <v>0</v>
      </c>
      <c r="N184" s="49">
        <f t="shared" si="17"/>
        <v>0.78749999999999998</v>
      </c>
    </row>
    <row r="185" spans="1:14">
      <c r="A185" s="16">
        <f t="shared" si="15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 t="shared" si="12"/>
        <v>2.5947138516567683</v>
      </c>
      <c r="H185" s="16">
        <f t="shared" si="13"/>
        <v>0</v>
      </c>
      <c r="I185" s="16">
        <f t="shared" si="14"/>
        <v>0</v>
      </c>
      <c r="K185" s="16">
        <f>VLOOKUP($D185,'Growth rate'!$B$3:$S$93,8,FALSE)*VLOOKUP($F185,BY_IND_Demand_Drivers!$B$5:$J$100,7,FALSE)</f>
        <v>3.3480178731055079</v>
      </c>
      <c r="L185" s="16">
        <f>VLOOKUP($D185,'Growth rate'!$B$3:$S$93,8,FALSE)*VLOOKUP($F185,BY_IND_Demand_Drivers!$B$5:$J$100,8,FALSE)</f>
        <v>0</v>
      </c>
      <c r="M185" s="16">
        <f>VLOOKUP($D185,'Growth rate'!$B$3:$S$93,8,FALSE)*VLOOKUP($F185,BY_IND_Demand_Drivers!$B$5:$J$100,9,FALSE)</f>
        <v>0</v>
      </c>
      <c r="N185" s="49">
        <f t="shared" si="17"/>
        <v>0.77499999999999991</v>
      </c>
    </row>
    <row r="186" spans="1:14">
      <c r="A186" s="16">
        <f t="shared" si="15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 t="shared" si="12"/>
        <v>2.6192071918204327</v>
      </c>
      <c r="H186" s="16">
        <f t="shared" si="13"/>
        <v>0</v>
      </c>
      <c r="I186" s="16">
        <f t="shared" si="14"/>
        <v>0</v>
      </c>
      <c r="K186" s="16">
        <f>VLOOKUP($D186,'Growth rate'!$B$3:$S$93,8,FALSE)*VLOOKUP($F186,BY_IND_Demand_Drivers!$B$5:$J$100,7,FALSE)</f>
        <v>3.4350258253382728</v>
      </c>
      <c r="L186" s="16">
        <f>VLOOKUP($D186,'Growth rate'!$B$3:$S$93,8,FALSE)*VLOOKUP($F186,BY_IND_Demand_Drivers!$B$5:$J$100,8,FALSE)</f>
        <v>0</v>
      </c>
      <c r="M186" s="16">
        <f>VLOOKUP($D186,'Growth rate'!$B$3:$S$93,8,FALSE)*VLOOKUP($F186,BY_IND_Demand_Drivers!$B$5:$J$100,9,FALSE)</f>
        <v>0</v>
      </c>
      <c r="N186" s="49">
        <f t="shared" si="17"/>
        <v>0.76249999999999996</v>
      </c>
    </row>
    <row r="187" spans="1:14">
      <c r="A187" s="16">
        <f t="shared" si="15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 t="shared" si="12"/>
        <v>2.641525333178278</v>
      </c>
      <c r="H187" s="16">
        <f t="shared" si="13"/>
        <v>0</v>
      </c>
      <c r="I187" s="16">
        <f t="shared" si="14"/>
        <v>0</v>
      </c>
      <c r="K187" s="16">
        <f>VLOOKUP($D187,'Growth rate'!$B$3:$S$93,8,FALSE)*VLOOKUP($F187,BY_IND_Demand_Drivers!$B$5:$J$100,7,FALSE)</f>
        <v>3.5220337775710373</v>
      </c>
      <c r="L187" s="16">
        <f>VLOOKUP($D187,'Growth rate'!$B$3:$S$93,8,FALSE)*VLOOKUP($F187,BY_IND_Demand_Drivers!$B$5:$J$100,8,FALSE)</f>
        <v>0</v>
      </c>
      <c r="M187" s="16">
        <f>VLOOKUP($D187,'Growth rate'!$B$3:$S$93,8,FALSE)*VLOOKUP($F187,BY_IND_Demand_Drivers!$B$5:$J$100,9,FALSE)</f>
        <v>0</v>
      </c>
      <c r="N187" s="49">
        <f t="shared" si="17"/>
        <v>0.75</v>
      </c>
    </row>
    <row r="188" spans="1:14">
      <c r="A188" s="16">
        <f t="shared" si="15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 t="shared" si="12"/>
        <v>2.6616682757303036</v>
      </c>
      <c r="H188" s="16">
        <f t="shared" si="13"/>
        <v>0</v>
      </c>
      <c r="I188" s="16">
        <f t="shared" si="14"/>
        <v>0</v>
      </c>
      <c r="K188" s="16">
        <f>VLOOKUP($D188,'Growth rate'!$B$3:$S$93,8,FALSE)*VLOOKUP($F188,BY_IND_Demand_Drivers!$B$5:$J$100,7,FALSE)</f>
        <v>3.6090417298038018</v>
      </c>
      <c r="L188" s="16">
        <f>VLOOKUP($D188,'Growth rate'!$B$3:$S$93,8,FALSE)*VLOOKUP($F188,BY_IND_Demand_Drivers!$B$5:$J$100,8,FALSE)</f>
        <v>0</v>
      </c>
      <c r="M188" s="16">
        <f>VLOOKUP($D188,'Growth rate'!$B$3:$S$93,8,FALSE)*VLOOKUP($F188,BY_IND_Demand_Drivers!$B$5:$J$100,9,FALSE)</f>
        <v>0</v>
      </c>
      <c r="N188" s="49">
        <f t="shared" si="17"/>
        <v>0.73749999999999993</v>
      </c>
    </row>
    <row r="189" spans="1:14">
      <c r="A189" s="16">
        <f t="shared" si="15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 t="shared" si="12"/>
        <v>2.679636019476511</v>
      </c>
      <c r="H189" s="16">
        <f t="shared" si="13"/>
        <v>0</v>
      </c>
      <c r="I189" s="16">
        <f t="shared" si="14"/>
        <v>0</v>
      </c>
      <c r="K189" s="16">
        <f>VLOOKUP($D189,'Growth rate'!$B$3:$S$93,8,FALSE)*VLOOKUP($F189,BY_IND_Demand_Drivers!$B$5:$J$100,7,FALSE)</f>
        <v>3.6960496820365667</v>
      </c>
      <c r="L189" s="16">
        <f>VLOOKUP($D189,'Growth rate'!$B$3:$S$93,8,FALSE)*VLOOKUP($F189,BY_IND_Demand_Drivers!$B$5:$J$100,8,FALSE)</f>
        <v>0</v>
      </c>
      <c r="M189" s="16">
        <f>VLOOKUP($D189,'Growth rate'!$B$3:$S$93,8,FALSE)*VLOOKUP($F189,BY_IND_Demand_Drivers!$B$5:$J$100,9,FALSE)</f>
        <v>0</v>
      </c>
      <c r="N189" s="49">
        <f t="shared" si="17"/>
        <v>0.72499999999999998</v>
      </c>
    </row>
    <row r="190" spans="1:14">
      <c r="A190" s="16">
        <f t="shared" si="15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 t="shared" si="12"/>
        <v>2.6954285644168974</v>
      </c>
      <c r="H190" s="16">
        <f t="shared" si="13"/>
        <v>0</v>
      </c>
      <c r="I190" s="16">
        <f t="shared" si="14"/>
        <v>0</v>
      </c>
      <c r="K190" s="16">
        <f>VLOOKUP($D190,'Growth rate'!$B$3:$S$93,8,FALSE)*VLOOKUP($F190,BY_IND_Demand_Drivers!$B$5:$J$100,7,FALSE)</f>
        <v>3.7830576342693303</v>
      </c>
      <c r="L190" s="16">
        <f>VLOOKUP($D190,'Growth rate'!$B$3:$S$93,8,FALSE)*VLOOKUP($F190,BY_IND_Demand_Drivers!$B$5:$J$100,8,FALSE)</f>
        <v>0</v>
      </c>
      <c r="M190" s="16">
        <f>VLOOKUP($D190,'Growth rate'!$B$3:$S$93,8,FALSE)*VLOOKUP($F190,BY_IND_Demand_Drivers!$B$5:$J$100,9,FALSE)</f>
        <v>0</v>
      </c>
      <c r="N190" s="49">
        <f t="shared" si="17"/>
        <v>0.71249999999999991</v>
      </c>
    </row>
    <row r="191" spans="1:14">
      <c r="A191" s="16">
        <f t="shared" si="15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 t="shared" si="12"/>
        <v>2.7090459105514673</v>
      </c>
      <c r="H191" s="16">
        <f t="shared" si="13"/>
        <v>0</v>
      </c>
      <c r="I191" s="16">
        <f t="shared" si="14"/>
        <v>0</v>
      </c>
      <c r="K191" s="16">
        <f>VLOOKUP($D191,'Growth rate'!$B$3:$S$93,8,FALSE)*VLOOKUP($F191,BY_IND_Demand_Drivers!$B$5:$J$100,7,FALSE)</f>
        <v>3.8700655865020961</v>
      </c>
      <c r="L191" s="16">
        <f>VLOOKUP($D191,'Growth rate'!$B$3:$S$93,8,FALSE)*VLOOKUP($F191,BY_IND_Demand_Drivers!$B$5:$J$100,8,FALSE)</f>
        <v>0</v>
      </c>
      <c r="M191" s="16">
        <f>VLOOKUP($D191,'Growth rate'!$B$3:$S$93,8,FALSE)*VLOOKUP($F191,BY_IND_Demand_Drivers!$B$5:$J$100,9,FALSE)</f>
        <v>0</v>
      </c>
      <c r="N191" s="49">
        <f t="shared" si="17"/>
        <v>0.7</v>
      </c>
    </row>
    <row r="192" spans="1:14">
      <c r="A192" s="16">
        <f t="shared" si="15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 t="shared" si="12"/>
        <v>2.7204880578802166</v>
      </c>
      <c r="H192" s="16">
        <f t="shared" si="13"/>
        <v>0</v>
      </c>
      <c r="I192" s="16">
        <f t="shared" si="14"/>
        <v>0</v>
      </c>
      <c r="K192" s="16">
        <f>VLOOKUP($D192,'Growth rate'!$B$3:$S$93,8,FALSE)*VLOOKUP($F192,BY_IND_Demand_Drivers!$B$5:$J$100,7,FALSE)</f>
        <v>3.9570735387348606</v>
      </c>
      <c r="L192" s="16">
        <f>VLOOKUP($D192,'Growth rate'!$B$3:$S$93,8,FALSE)*VLOOKUP($F192,BY_IND_Demand_Drivers!$B$5:$J$100,8,FALSE)</f>
        <v>0</v>
      </c>
      <c r="M192" s="16">
        <f>VLOOKUP($D192,'Growth rate'!$B$3:$S$93,8,FALSE)*VLOOKUP($F192,BY_IND_Demand_Drivers!$B$5:$J$100,9,FALSE)</f>
        <v>0</v>
      </c>
      <c r="N192" s="49">
        <f t="shared" si="17"/>
        <v>0.6875</v>
      </c>
    </row>
    <row r="193" spans="1:14">
      <c r="A193" s="16">
        <f t="shared" si="15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 t="shared" si="12"/>
        <v>2.7297550064031468</v>
      </c>
      <c r="H193" s="16">
        <f t="shared" si="13"/>
        <v>0</v>
      </c>
      <c r="I193" s="16">
        <f t="shared" si="14"/>
        <v>0</v>
      </c>
      <c r="K193" s="16">
        <f>VLOOKUP($D193,'Growth rate'!$B$3:$S$93,8,FALSE)*VLOOKUP($F193,BY_IND_Demand_Drivers!$B$5:$J$100,7,FALSE)</f>
        <v>4.044081490967625</v>
      </c>
      <c r="L193" s="16">
        <f>VLOOKUP($D193,'Growth rate'!$B$3:$S$93,8,FALSE)*VLOOKUP($F193,BY_IND_Demand_Drivers!$B$5:$J$100,8,FALSE)</f>
        <v>0</v>
      </c>
      <c r="M193" s="16">
        <f>VLOOKUP($D193,'Growth rate'!$B$3:$S$93,8,FALSE)*VLOOKUP($F193,BY_IND_Demand_Drivers!$B$5:$J$100,9,FALSE)</f>
        <v>0</v>
      </c>
      <c r="N193" s="49">
        <f t="shared" si="17"/>
        <v>0.67499999999999993</v>
      </c>
    </row>
    <row r="194" spans="1:14">
      <c r="A194" s="16">
        <f t="shared" si="15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 t="shared" si="12"/>
        <v>2.7368467561202579</v>
      </c>
      <c r="H194" s="16">
        <f t="shared" si="13"/>
        <v>0</v>
      </c>
      <c r="I194" s="16">
        <f t="shared" si="14"/>
        <v>0</v>
      </c>
      <c r="K194" s="16">
        <f>VLOOKUP($D194,'Growth rate'!$B$3:$S$93,8,FALSE)*VLOOKUP($F194,BY_IND_Demand_Drivers!$B$5:$J$100,7,FALSE)</f>
        <v>4.1310894432003895</v>
      </c>
      <c r="L194" s="16">
        <f>VLOOKUP($D194,'Growth rate'!$B$3:$S$93,8,FALSE)*VLOOKUP($F194,BY_IND_Demand_Drivers!$B$5:$J$100,8,FALSE)</f>
        <v>0</v>
      </c>
      <c r="M194" s="16">
        <f>VLOOKUP($D194,'Growth rate'!$B$3:$S$93,8,FALSE)*VLOOKUP($F194,BY_IND_Demand_Drivers!$B$5:$J$100,9,FALSE)</f>
        <v>0</v>
      </c>
      <c r="N194" s="49">
        <f t="shared" si="17"/>
        <v>0.66249999999999998</v>
      </c>
    </row>
    <row r="195" spans="1:14">
      <c r="A195" s="16">
        <f t="shared" si="15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 t="shared" si="12"/>
        <v>2.7417633070315497</v>
      </c>
      <c r="H195" s="16">
        <f t="shared" si="13"/>
        <v>0</v>
      </c>
      <c r="I195" s="16">
        <f t="shared" si="14"/>
        <v>0</v>
      </c>
      <c r="K195" s="16">
        <f>VLOOKUP($D195,'Growth rate'!$B$3:$S$93,8,FALSE)*VLOOKUP($F195,BY_IND_Demand_Drivers!$B$5:$J$100,7,FALSE)</f>
        <v>4.218097395433154</v>
      </c>
      <c r="L195" s="16">
        <f>VLOOKUP($D195,'Growth rate'!$B$3:$S$93,8,FALSE)*VLOOKUP($F195,BY_IND_Demand_Drivers!$B$5:$J$100,8,FALSE)</f>
        <v>0</v>
      </c>
      <c r="M195" s="16">
        <f>VLOOKUP($D195,'Growth rate'!$B$3:$S$93,8,FALSE)*VLOOKUP($F195,BY_IND_Demand_Drivers!$B$5:$J$100,9,FALSE)</f>
        <v>0</v>
      </c>
      <c r="N195" s="49">
        <f t="shared" si="17"/>
        <v>0.64999999999999991</v>
      </c>
    </row>
    <row r="196" spans="1:14">
      <c r="A196" s="16">
        <f t="shared" si="15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 t="shared" si="12"/>
        <v>2.7445046591370228</v>
      </c>
      <c r="H196" s="16">
        <f t="shared" si="13"/>
        <v>0</v>
      </c>
      <c r="I196" s="16">
        <f t="shared" si="14"/>
        <v>0</v>
      </c>
      <c r="K196" s="16">
        <f>VLOOKUP($D196,'Growth rate'!$B$3:$S$93,8,FALSE)*VLOOKUP($F196,BY_IND_Demand_Drivers!$B$5:$J$100,7,FALSE)</f>
        <v>4.3051053476659185</v>
      </c>
      <c r="L196" s="16">
        <f>VLOOKUP($D196,'Growth rate'!$B$3:$S$93,8,FALSE)*VLOOKUP($F196,BY_IND_Demand_Drivers!$B$5:$J$100,8,FALSE)</f>
        <v>0</v>
      </c>
      <c r="M196" s="16">
        <f>VLOOKUP($D196,'Growth rate'!$B$3:$S$93,8,FALSE)*VLOOKUP($F196,BY_IND_Demand_Drivers!$B$5:$J$100,9,FALSE)</f>
        <v>0</v>
      </c>
      <c r="N196" s="49">
        <f t="shared" si="17"/>
        <v>0.63749999999999996</v>
      </c>
    </row>
    <row r="197" spans="1:14">
      <c r="A197" s="16">
        <f t="shared" si="15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 t="shared" ref="G197:G260" si="18">K197*$N197</f>
        <v>2.7450708124366767</v>
      </c>
      <c r="H197" s="16">
        <f t="shared" ref="H197:H260" si="19">L197*$N197</f>
        <v>0</v>
      </c>
      <c r="I197" s="16">
        <f t="shared" ref="I197:I260" si="20">M197*$N197</f>
        <v>0</v>
      </c>
      <c r="K197" s="16">
        <f>VLOOKUP($D197,'Growth rate'!$B$3:$S$93,8,FALSE)*VLOOKUP($F197,BY_IND_Demand_Drivers!$B$5:$J$100,7,FALSE)</f>
        <v>4.3921132998986829</v>
      </c>
      <c r="L197" s="16">
        <f>VLOOKUP($D197,'Growth rate'!$B$3:$S$93,8,FALSE)*VLOOKUP($F197,BY_IND_Demand_Drivers!$B$5:$J$100,8,FALSE)</f>
        <v>0</v>
      </c>
      <c r="M197" s="16">
        <f>VLOOKUP($D197,'Growth rate'!$B$3:$S$93,8,FALSE)*VLOOKUP($F197,BY_IND_Demand_Drivers!$B$5:$J$100,9,FALSE)</f>
        <v>0</v>
      </c>
      <c r="N197" s="49">
        <f t="shared" si="17"/>
        <v>0.625</v>
      </c>
    </row>
    <row r="198" spans="1:14">
      <c r="A198" s="16">
        <f t="shared" si="15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 t="shared" si="18"/>
        <v>2.743461766930511</v>
      </c>
      <c r="H198" s="16">
        <f t="shared" si="19"/>
        <v>0</v>
      </c>
      <c r="I198" s="16">
        <f t="shared" si="20"/>
        <v>0</v>
      </c>
      <c r="K198" s="16">
        <f>VLOOKUP($D198,'Growth rate'!$B$3:$S$93,8,FALSE)*VLOOKUP($F198,BY_IND_Demand_Drivers!$B$5:$J$100,7,FALSE)</f>
        <v>4.4791212521314474</v>
      </c>
      <c r="L198" s="16">
        <f>VLOOKUP($D198,'Growth rate'!$B$3:$S$93,8,FALSE)*VLOOKUP($F198,BY_IND_Demand_Drivers!$B$5:$J$100,8,FALSE)</f>
        <v>0</v>
      </c>
      <c r="M198" s="16">
        <f>VLOOKUP($D198,'Growth rate'!$B$3:$S$93,8,FALSE)*VLOOKUP($F198,BY_IND_Demand_Drivers!$B$5:$J$100,9,FALSE)</f>
        <v>0</v>
      </c>
      <c r="N198" s="49">
        <f t="shared" si="17"/>
        <v>0.61249999999999993</v>
      </c>
    </row>
    <row r="199" spans="1:14">
      <c r="A199" s="16">
        <f t="shared" si="15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 t="shared" si="18"/>
        <v>2.7396775226185275</v>
      </c>
      <c r="H199" s="16">
        <f t="shared" si="19"/>
        <v>0</v>
      </c>
      <c r="I199" s="16">
        <f t="shared" si="20"/>
        <v>0</v>
      </c>
      <c r="K199" s="16">
        <f>VLOOKUP($D199,'Growth rate'!$B$3:$S$93,8,FALSE)*VLOOKUP($F199,BY_IND_Demand_Drivers!$B$5:$J$100,7,FALSE)</f>
        <v>4.5661292043642128</v>
      </c>
      <c r="L199" s="16">
        <f>VLOOKUP($D199,'Growth rate'!$B$3:$S$93,8,FALSE)*VLOOKUP($F199,BY_IND_Demand_Drivers!$B$5:$J$100,8,FALSE)</f>
        <v>0</v>
      </c>
      <c r="M199" s="16">
        <f>VLOOKUP($D199,'Growth rate'!$B$3:$S$93,8,FALSE)*VLOOKUP($F199,BY_IND_Demand_Drivers!$B$5:$J$100,9,FALSE)</f>
        <v>0</v>
      </c>
      <c r="N199" s="49">
        <f t="shared" si="17"/>
        <v>0.6</v>
      </c>
    </row>
    <row r="200" spans="1:14">
      <c r="A200" s="16">
        <f t="shared" si="15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 t="shared" si="18"/>
        <v>2.7835123629804239</v>
      </c>
      <c r="H200" s="16">
        <f t="shared" si="19"/>
        <v>0</v>
      </c>
      <c r="I200" s="16">
        <f t="shared" si="20"/>
        <v>0</v>
      </c>
      <c r="K200" s="16">
        <f>VLOOKUP($D200,'Growth rate'!$B$3:$S$93,8,FALSE)*VLOOKUP($F200,BY_IND_Demand_Drivers!$B$5:$J$100,7,FALSE)</f>
        <v>4.6391872716340403</v>
      </c>
      <c r="L200" s="16">
        <f>VLOOKUP($D200,'Growth rate'!$B$3:$S$93,8,FALSE)*VLOOKUP($F200,BY_IND_Demand_Drivers!$B$5:$J$100,8,FALSE)</f>
        <v>0</v>
      </c>
      <c r="M200" s="16">
        <f>VLOOKUP($D200,'Growth rate'!$B$3:$S$93,8,FALSE)*VLOOKUP($F200,BY_IND_Demand_Drivers!$B$5:$J$100,9,FALSE)</f>
        <v>0</v>
      </c>
      <c r="N200" s="49">
        <f t="shared" si="17"/>
        <v>0.6</v>
      </c>
    </row>
    <row r="201" spans="1:14">
      <c r="A201" s="16">
        <f t="shared" si="15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 t="shared" si="18"/>
        <v>2.828048560788111</v>
      </c>
      <c r="H201" s="16">
        <f t="shared" si="19"/>
        <v>0</v>
      </c>
      <c r="I201" s="16">
        <f t="shared" si="20"/>
        <v>0</v>
      </c>
      <c r="K201" s="16">
        <f>VLOOKUP($D201,'Growth rate'!$B$3:$S$93,8,FALSE)*VLOOKUP($F201,BY_IND_Demand_Drivers!$B$5:$J$100,7,FALSE)</f>
        <v>4.7134142679801849</v>
      </c>
      <c r="L201" s="16">
        <f>VLOOKUP($D201,'Growth rate'!$B$3:$S$93,8,FALSE)*VLOOKUP($F201,BY_IND_Demand_Drivers!$B$5:$J$100,8,FALSE)</f>
        <v>0</v>
      </c>
      <c r="M201" s="16">
        <f>VLOOKUP($D201,'Growth rate'!$B$3:$S$93,8,FALSE)*VLOOKUP($F201,BY_IND_Demand_Drivers!$B$5:$J$100,9,FALSE)</f>
        <v>0</v>
      </c>
      <c r="N201" s="49">
        <f t="shared" si="17"/>
        <v>0.6</v>
      </c>
    </row>
    <row r="202" spans="1:14">
      <c r="A202" s="16">
        <f t="shared" si="15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 t="shared" si="18"/>
        <v>2.8732973377607203</v>
      </c>
      <c r="H202" s="16">
        <f t="shared" si="19"/>
        <v>0</v>
      </c>
      <c r="I202" s="16">
        <f t="shared" si="20"/>
        <v>0</v>
      </c>
      <c r="K202" s="16">
        <f>VLOOKUP($D202,'Growth rate'!$B$3:$S$93,8,FALSE)*VLOOKUP($F202,BY_IND_Demand_Drivers!$B$5:$J$100,7,FALSE)</f>
        <v>4.7888288962678676</v>
      </c>
      <c r="L202" s="16">
        <f>VLOOKUP($D202,'Growth rate'!$B$3:$S$93,8,FALSE)*VLOOKUP($F202,BY_IND_Demand_Drivers!$B$5:$J$100,8,FALSE)</f>
        <v>0</v>
      </c>
      <c r="M202" s="16">
        <f>VLOOKUP($D202,'Growth rate'!$B$3:$S$93,8,FALSE)*VLOOKUP($F202,BY_IND_Demand_Drivers!$B$5:$J$100,9,FALSE)</f>
        <v>0</v>
      </c>
      <c r="N202" s="49">
        <f t="shared" si="17"/>
        <v>0.6</v>
      </c>
    </row>
    <row r="203" spans="1:14">
      <c r="A203" s="16">
        <f t="shared" si="15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 t="shared" si="18"/>
        <v>2.9192700951648924</v>
      </c>
      <c r="H203" s="16">
        <f t="shared" si="19"/>
        <v>0</v>
      </c>
      <c r="I203" s="16">
        <f t="shared" si="20"/>
        <v>0</v>
      </c>
      <c r="K203" s="16">
        <f>VLOOKUP($D203,'Growth rate'!$B$3:$S$93,8,FALSE)*VLOOKUP($F203,BY_IND_Demand_Drivers!$B$5:$J$100,7,FALSE)</f>
        <v>4.8654501586081542</v>
      </c>
      <c r="L203" s="16">
        <f>VLOOKUP($D203,'Growth rate'!$B$3:$S$93,8,FALSE)*VLOOKUP($F203,BY_IND_Demand_Drivers!$B$5:$J$100,8,FALSE)</f>
        <v>0</v>
      </c>
      <c r="M203" s="16">
        <f>VLOOKUP($D203,'Growth rate'!$B$3:$S$93,8,FALSE)*VLOOKUP($F203,BY_IND_Demand_Drivers!$B$5:$J$100,9,FALSE)</f>
        <v>0</v>
      </c>
      <c r="N203" s="49">
        <f t="shared" si="17"/>
        <v>0.6</v>
      </c>
    </row>
    <row r="204" spans="1:14">
      <c r="A204" s="16">
        <f t="shared" si="15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 t="shared" si="18"/>
        <v>2.96597841668753</v>
      </c>
      <c r="H204" s="16">
        <f t="shared" si="19"/>
        <v>0</v>
      </c>
      <c r="I204" s="16">
        <f t="shared" si="20"/>
        <v>0</v>
      </c>
      <c r="K204" s="16">
        <f>VLOOKUP($D204,'Growth rate'!$B$3:$S$93,8,FALSE)*VLOOKUP($F204,BY_IND_Demand_Drivers!$B$5:$J$100,7,FALSE)</f>
        <v>4.9432973611458833</v>
      </c>
      <c r="L204" s="16">
        <f>VLOOKUP($D204,'Growth rate'!$B$3:$S$93,8,FALSE)*VLOOKUP($F204,BY_IND_Demand_Drivers!$B$5:$J$100,8,FALSE)</f>
        <v>0</v>
      </c>
      <c r="M204" s="16">
        <f>VLOOKUP($D204,'Growth rate'!$B$3:$S$93,8,FALSE)*VLOOKUP($F204,BY_IND_Demand_Drivers!$B$5:$J$100,9,FALSE)</f>
        <v>0</v>
      </c>
      <c r="N204" s="49">
        <f t="shared" si="17"/>
        <v>0.6</v>
      </c>
    </row>
    <row r="205" spans="1:14">
      <c r="A205" s="16">
        <f t="shared" si="15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 t="shared" si="18"/>
        <v>3.0134340713545305</v>
      </c>
      <c r="H205" s="16">
        <f t="shared" si="19"/>
        <v>0</v>
      </c>
      <c r="I205" s="16">
        <f t="shared" si="20"/>
        <v>0</v>
      </c>
      <c r="K205" s="16">
        <f>VLOOKUP($D205,'Growth rate'!$B$3:$S$93,8,FALSE)*VLOOKUP($F205,BY_IND_Demand_Drivers!$B$5:$J$100,7,FALSE)</f>
        <v>5.0223901189242177</v>
      </c>
      <c r="L205" s="16">
        <f>VLOOKUP($D205,'Growth rate'!$B$3:$S$93,8,FALSE)*VLOOKUP($F205,BY_IND_Demand_Drivers!$B$5:$J$100,8,FALSE)</f>
        <v>0</v>
      </c>
      <c r="M205" s="16">
        <f>VLOOKUP($D205,'Growth rate'!$B$3:$S$93,8,FALSE)*VLOOKUP($F205,BY_IND_Demand_Drivers!$B$5:$J$100,9,FALSE)</f>
        <v>0</v>
      </c>
      <c r="N205" s="49">
        <f t="shared" si="17"/>
        <v>0.6</v>
      </c>
    </row>
    <row r="206" spans="1:14">
      <c r="A206" s="16">
        <f t="shared" si="15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 t="shared" si="18"/>
        <v>3.0616490164962031</v>
      </c>
      <c r="H206" s="16">
        <f t="shared" si="19"/>
        <v>0</v>
      </c>
      <c r="I206" s="16">
        <f t="shared" si="20"/>
        <v>0</v>
      </c>
      <c r="K206" s="16">
        <f>VLOOKUP($D206,'Growth rate'!$B$3:$S$93,8,FALSE)*VLOOKUP($F206,BY_IND_Demand_Drivers!$B$5:$J$100,7,FALSE)</f>
        <v>5.1027483608270057</v>
      </c>
      <c r="L206" s="16">
        <f>VLOOKUP($D206,'Growth rate'!$B$3:$S$93,8,FALSE)*VLOOKUP($F206,BY_IND_Demand_Drivers!$B$5:$J$100,8,FALSE)</f>
        <v>0</v>
      </c>
      <c r="M206" s="16">
        <f>VLOOKUP($D206,'Growth rate'!$B$3:$S$93,8,FALSE)*VLOOKUP($F206,BY_IND_Demand_Drivers!$B$5:$J$100,9,FALSE)</f>
        <v>0</v>
      </c>
      <c r="N206" s="49">
        <f t="shared" si="17"/>
        <v>0.6</v>
      </c>
    </row>
    <row r="207" spans="1:14">
      <c r="A207" s="16">
        <f t="shared" si="15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 t="shared" si="18"/>
        <v>3.1106354007601427</v>
      </c>
      <c r="H207" s="16">
        <f t="shared" si="19"/>
        <v>0</v>
      </c>
      <c r="I207" s="16">
        <f t="shared" si="20"/>
        <v>0</v>
      </c>
      <c r="K207" s="16">
        <f>VLOOKUP($D207,'Growth rate'!$B$3:$S$93,8,FALSE)*VLOOKUP($F207,BY_IND_Demand_Drivers!$B$5:$J$100,7,FALSE)</f>
        <v>5.1843923346002381</v>
      </c>
      <c r="L207" s="16">
        <f>VLOOKUP($D207,'Growth rate'!$B$3:$S$93,8,FALSE)*VLOOKUP($F207,BY_IND_Demand_Drivers!$B$5:$J$100,8,FALSE)</f>
        <v>0</v>
      </c>
      <c r="M207" s="16">
        <f>VLOOKUP($D207,'Growth rate'!$B$3:$S$93,8,FALSE)*VLOOKUP($F207,BY_IND_Demand_Drivers!$B$5:$J$100,9,FALSE)</f>
        <v>0</v>
      </c>
      <c r="N207" s="49">
        <f t="shared" si="17"/>
        <v>0.6</v>
      </c>
    </row>
    <row r="208" spans="1:14">
      <c r="A208" s="16">
        <f t="shared" si="15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 t="shared" si="18"/>
        <v>3.160405567172305</v>
      </c>
      <c r="H208" s="16">
        <f t="shared" si="19"/>
        <v>0</v>
      </c>
      <c r="I208" s="16">
        <f t="shared" si="20"/>
        <v>0</v>
      </c>
      <c r="K208" s="16">
        <f>VLOOKUP($D208,'Growth rate'!$B$3:$S$93,8,FALSE)*VLOOKUP($F208,BY_IND_Demand_Drivers!$B$5:$J$100,7,FALSE)</f>
        <v>5.2673426119538416</v>
      </c>
      <c r="L208" s="16">
        <f>VLOOKUP($D208,'Growth rate'!$B$3:$S$93,8,FALSE)*VLOOKUP($F208,BY_IND_Demand_Drivers!$B$5:$J$100,8,FALSE)</f>
        <v>0</v>
      </c>
      <c r="M208" s="16">
        <f>VLOOKUP($D208,'Growth rate'!$B$3:$S$93,8,FALSE)*VLOOKUP($F208,BY_IND_Demand_Drivers!$B$5:$J$100,9,FALSE)</f>
        <v>0</v>
      </c>
      <c r="N208" s="49">
        <f t="shared" si="17"/>
        <v>0.6</v>
      </c>
    </row>
    <row r="209" spans="1:14">
      <c r="A209" s="16">
        <f t="shared" si="15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 t="shared" si="18"/>
        <v>3.2109720562470616</v>
      </c>
      <c r="H209" s="16">
        <f t="shared" si="19"/>
        <v>0</v>
      </c>
      <c r="I209" s="16">
        <f t="shared" si="20"/>
        <v>0</v>
      </c>
      <c r="K209" s="16">
        <f>VLOOKUP($D209,'Growth rate'!$B$3:$S$93,8,FALSE)*VLOOKUP($F209,BY_IND_Demand_Drivers!$B$5:$J$100,7,FALSE)</f>
        <v>5.3516200937451028</v>
      </c>
      <c r="L209" s="16">
        <f>VLOOKUP($D209,'Growth rate'!$B$3:$S$93,8,FALSE)*VLOOKUP($F209,BY_IND_Demand_Drivers!$B$5:$J$100,8,FALSE)</f>
        <v>0</v>
      </c>
      <c r="M209" s="16">
        <f>VLOOKUP($D209,'Growth rate'!$B$3:$S$93,8,FALSE)*VLOOKUP($F209,BY_IND_Demand_Drivers!$B$5:$J$100,9,FALSE)</f>
        <v>0</v>
      </c>
      <c r="N209" s="49">
        <f t="shared" si="17"/>
        <v>0.6</v>
      </c>
    </row>
    <row r="210" spans="1:14">
      <c r="A210" s="16">
        <f t="shared" si="15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 t="shared" si="18"/>
        <v>3.2623476091470147</v>
      </c>
      <c r="H210" s="16">
        <f t="shared" si="19"/>
        <v>0</v>
      </c>
      <c r="I210" s="16">
        <f t="shared" si="20"/>
        <v>0</v>
      </c>
      <c r="K210" s="16">
        <f>VLOOKUP($D210,'Growth rate'!$B$3:$S$93,8,FALSE)*VLOOKUP($F210,BY_IND_Demand_Drivers!$B$5:$J$100,7,FALSE)</f>
        <v>5.4372460152450248</v>
      </c>
      <c r="L210" s="16">
        <f>VLOOKUP($D210,'Growth rate'!$B$3:$S$93,8,FALSE)*VLOOKUP($F210,BY_IND_Demand_Drivers!$B$5:$J$100,8,FALSE)</f>
        <v>0</v>
      </c>
      <c r="M210" s="16">
        <f>VLOOKUP($D210,'Growth rate'!$B$3:$S$93,8,FALSE)*VLOOKUP($F210,BY_IND_Demand_Drivers!$B$5:$J$100,9,FALSE)</f>
        <v>0</v>
      </c>
      <c r="N210" s="49">
        <f t="shared" si="17"/>
        <v>0.6</v>
      </c>
    </row>
    <row r="211" spans="1:14">
      <c r="A211" s="16">
        <f t="shared" si="15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 t="shared" si="18"/>
        <v>3.3145451708933673</v>
      </c>
      <c r="H211" s="16">
        <f t="shared" si="19"/>
        <v>0</v>
      </c>
      <c r="I211" s="16">
        <f t="shared" si="20"/>
        <v>0</v>
      </c>
      <c r="K211" s="16">
        <f>VLOOKUP($D211,'Growth rate'!$B$3:$S$93,8,FALSE)*VLOOKUP($F211,BY_IND_Demand_Drivers!$B$5:$J$100,7,FALSE)</f>
        <v>5.5242419514889454</v>
      </c>
      <c r="L211" s="16">
        <f>VLOOKUP($D211,'Growth rate'!$B$3:$S$93,8,FALSE)*VLOOKUP($F211,BY_IND_Demand_Drivers!$B$5:$J$100,8,FALSE)</f>
        <v>0</v>
      </c>
      <c r="M211" s="16">
        <f>VLOOKUP($D211,'Growth rate'!$B$3:$S$93,8,FALSE)*VLOOKUP($F211,BY_IND_Demand_Drivers!$B$5:$J$100,9,FALSE)</f>
        <v>0</v>
      </c>
      <c r="N211" s="49">
        <f t="shared" si="17"/>
        <v>0.6</v>
      </c>
    </row>
    <row r="212" spans="1:14">
      <c r="A212" s="16">
        <f t="shared" si="15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 t="shared" si="18"/>
        <v>3.367577893627661</v>
      </c>
      <c r="H212" s="16">
        <f t="shared" si="19"/>
        <v>0</v>
      </c>
      <c r="I212" s="16">
        <f t="shared" si="20"/>
        <v>0</v>
      </c>
      <c r="K212" s="16">
        <f>VLOOKUP($D212,'Growth rate'!$B$3:$S$93,8,FALSE)*VLOOKUP($F212,BY_IND_Demand_Drivers!$B$5:$J$100,7,FALSE)</f>
        <v>5.6126298227127682</v>
      </c>
      <c r="L212" s="16">
        <f>VLOOKUP($D212,'Growth rate'!$B$3:$S$93,8,FALSE)*VLOOKUP($F212,BY_IND_Demand_Drivers!$B$5:$J$100,8,FALSE)</f>
        <v>0</v>
      </c>
      <c r="M212" s="16">
        <f>VLOOKUP($D212,'Growth rate'!$B$3:$S$93,8,FALSE)*VLOOKUP($F212,BY_IND_Demand_Drivers!$B$5:$J$100,9,FALSE)</f>
        <v>0</v>
      </c>
      <c r="N212" s="49">
        <f t="shared" si="17"/>
        <v>0.6</v>
      </c>
    </row>
    <row r="213" spans="1:14">
      <c r="A213" s="16">
        <f t="shared" si="15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 t="shared" si="18"/>
        <v>3.4214591399257039</v>
      </c>
      <c r="H213" s="16">
        <f t="shared" si="19"/>
        <v>0</v>
      </c>
      <c r="I213" s="16">
        <f t="shared" si="20"/>
        <v>0</v>
      </c>
      <c r="K213" s="16">
        <f>VLOOKUP($D213,'Growth rate'!$B$3:$S$93,8,FALSE)*VLOOKUP($F213,BY_IND_Demand_Drivers!$B$5:$J$100,7,FALSE)</f>
        <v>5.7024318998761734</v>
      </c>
      <c r="L213" s="16">
        <f>VLOOKUP($D213,'Growth rate'!$B$3:$S$93,8,FALSE)*VLOOKUP($F213,BY_IND_Demand_Drivers!$B$5:$J$100,8,FALSE)</f>
        <v>0</v>
      </c>
      <c r="M213" s="16">
        <f>VLOOKUP($D213,'Growth rate'!$B$3:$S$93,8,FALSE)*VLOOKUP($F213,BY_IND_Demand_Drivers!$B$5:$J$100,9,FALSE)</f>
        <v>0</v>
      </c>
      <c r="N213" s="49">
        <f t="shared" si="17"/>
        <v>0.6</v>
      </c>
    </row>
    <row r="214" spans="1:14">
      <c r="A214" s="16">
        <f t="shared" si="15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 t="shared" si="18"/>
        <v>3.4762024861645151</v>
      </c>
      <c r="H214" s="16">
        <f t="shared" si="19"/>
        <v>0</v>
      </c>
      <c r="I214" s="16">
        <f t="shared" si="20"/>
        <v>0</v>
      </c>
      <c r="K214" s="16">
        <f>VLOOKUP($D214,'Growth rate'!$B$3:$S$93,8,FALSE)*VLOOKUP($F214,BY_IND_Demand_Drivers!$B$5:$J$100,7,FALSE)</f>
        <v>5.7936708102741923</v>
      </c>
      <c r="L214" s="16">
        <f>VLOOKUP($D214,'Growth rate'!$B$3:$S$93,8,FALSE)*VLOOKUP($F214,BY_IND_Demand_Drivers!$B$5:$J$100,8,FALSE)</f>
        <v>0</v>
      </c>
      <c r="M214" s="16">
        <f>VLOOKUP($D214,'Growth rate'!$B$3:$S$93,8,FALSE)*VLOOKUP($F214,BY_IND_Demand_Drivers!$B$5:$J$100,9,FALSE)</f>
        <v>0</v>
      </c>
      <c r="N214" s="49">
        <f t="shared" si="17"/>
        <v>0.6</v>
      </c>
    </row>
    <row r="215" spans="1:14">
      <c r="A215" s="16">
        <f t="shared" ref="A215:A278" si="21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 t="shared" si="18"/>
        <v>3.5318217259431472</v>
      </c>
      <c r="H215" s="16">
        <f t="shared" si="19"/>
        <v>0</v>
      </c>
      <c r="I215" s="16">
        <f t="shared" si="20"/>
        <v>0</v>
      </c>
      <c r="K215" s="16">
        <f>VLOOKUP($D215,'Growth rate'!$B$3:$S$93,8,FALSE)*VLOOKUP($F215,BY_IND_Demand_Drivers!$B$5:$J$100,7,FALSE)</f>
        <v>5.8863695432385787</v>
      </c>
      <c r="L215" s="16">
        <f>VLOOKUP($D215,'Growth rate'!$B$3:$S$93,8,FALSE)*VLOOKUP($F215,BY_IND_Demand_Drivers!$B$5:$J$100,8,FALSE)</f>
        <v>0</v>
      </c>
      <c r="M215" s="16">
        <f>VLOOKUP($D215,'Growth rate'!$B$3:$S$93,8,FALSE)*VLOOKUP($F215,BY_IND_Demand_Drivers!$B$5:$J$100,9,FALSE)</f>
        <v>0</v>
      </c>
      <c r="N215" s="49">
        <f t="shared" si="17"/>
        <v>0.6</v>
      </c>
    </row>
    <row r="216" spans="1:14">
      <c r="A216" s="16">
        <f t="shared" si="21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 t="shared" si="18"/>
        <v>3.5883308735582378</v>
      </c>
      <c r="H216" s="16">
        <f t="shared" si="19"/>
        <v>0</v>
      </c>
      <c r="I216" s="16">
        <f t="shared" si="20"/>
        <v>0</v>
      </c>
      <c r="K216" s="16">
        <f>VLOOKUP($D216,'Growth rate'!$B$3:$S$93,8,FALSE)*VLOOKUP($F216,BY_IND_Demand_Drivers!$B$5:$J$100,7,FALSE)</f>
        <v>5.9805514559303967</v>
      </c>
      <c r="L216" s="16">
        <f>VLOOKUP($D216,'Growth rate'!$B$3:$S$93,8,FALSE)*VLOOKUP($F216,BY_IND_Demand_Drivers!$B$5:$J$100,8,FALSE)</f>
        <v>0</v>
      </c>
      <c r="M216" s="16">
        <f>VLOOKUP($D216,'Growth rate'!$B$3:$S$93,8,FALSE)*VLOOKUP($F216,BY_IND_Demand_Drivers!$B$5:$J$100,9,FALSE)</f>
        <v>0</v>
      </c>
      <c r="N216" s="49">
        <f t="shared" si="17"/>
        <v>0.6</v>
      </c>
    </row>
    <row r="217" spans="1:14">
      <c r="A217" s="16">
        <f t="shared" si="21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 t="shared" si="18"/>
        <v>3.6457441675351694</v>
      </c>
      <c r="H217" s="16">
        <f t="shared" si="19"/>
        <v>0</v>
      </c>
      <c r="I217" s="16">
        <f t="shared" si="20"/>
        <v>0</v>
      </c>
      <c r="K217" s="16">
        <f>VLOOKUP($D217,'Growth rate'!$B$3:$S$93,8,FALSE)*VLOOKUP($F217,BY_IND_Demand_Drivers!$B$5:$J$100,7,FALSE)</f>
        <v>6.0762402792252823</v>
      </c>
      <c r="L217" s="16">
        <f>VLOOKUP($D217,'Growth rate'!$B$3:$S$93,8,FALSE)*VLOOKUP($F217,BY_IND_Demand_Drivers!$B$5:$J$100,8,FALSE)</f>
        <v>0</v>
      </c>
      <c r="M217" s="16">
        <f>VLOOKUP($D217,'Growth rate'!$B$3:$S$93,8,FALSE)*VLOOKUP($F217,BY_IND_Demand_Drivers!$B$5:$J$100,9,FALSE)</f>
        <v>0</v>
      </c>
      <c r="N217" s="49">
        <f t="shared" si="17"/>
        <v>0.6</v>
      </c>
    </row>
    <row r="218" spans="1:14">
      <c r="A218" s="16">
        <f t="shared" si="21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 t="shared" si="18"/>
        <v>3.7040760742157324</v>
      </c>
      <c r="H218" s="16">
        <f t="shared" si="19"/>
        <v>0</v>
      </c>
      <c r="I218" s="16">
        <f t="shared" si="20"/>
        <v>0</v>
      </c>
      <c r="K218" s="16">
        <f>VLOOKUP($D218,'Growth rate'!$B$3:$S$93,8,FALSE)*VLOOKUP($F218,BY_IND_Demand_Drivers!$B$5:$J$100,7,FALSE)</f>
        <v>6.1734601236928874</v>
      </c>
      <c r="L218" s="16">
        <f>VLOOKUP($D218,'Growth rate'!$B$3:$S$93,8,FALSE)*VLOOKUP($F218,BY_IND_Demand_Drivers!$B$5:$J$100,8,FALSE)</f>
        <v>0</v>
      </c>
      <c r="M218" s="16">
        <f>VLOOKUP($D218,'Growth rate'!$B$3:$S$93,8,FALSE)*VLOOKUP($F218,BY_IND_Demand_Drivers!$B$5:$J$100,9,FALSE)</f>
        <v>0</v>
      </c>
      <c r="N218" s="49">
        <f t="shared" si="17"/>
        <v>0.6</v>
      </c>
    </row>
    <row r="219" spans="1:14">
      <c r="A219" s="16">
        <f t="shared" si="21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 t="shared" si="18"/>
        <v>3.7633412914031847</v>
      </c>
      <c r="H219" s="16">
        <f t="shared" si="19"/>
        <v>0</v>
      </c>
      <c r="I219" s="16">
        <f t="shared" si="20"/>
        <v>0</v>
      </c>
      <c r="K219" s="16">
        <f>VLOOKUP($D219,'Growth rate'!$B$3:$S$93,8,FALSE)*VLOOKUP($F219,BY_IND_Demand_Drivers!$B$5:$J$100,7,FALSE)</f>
        <v>6.2722354856719749</v>
      </c>
      <c r="L219" s="16">
        <f>VLOOKUP($D219,'Growth rate'!$B$3:$S$93,8,FALSE)*VLOOKUP($F219,BY_IND_Demand_Drivers!$B$5:$J$100,8,FALSE)</f>
        <v>0</v>
      </c>
      <c r="M219" s="16">
        <f>VLOOKUP($D219,'Growth rate'!$B$3:$S$93,8,FALSE)*VLOOKUP($F219,BY_IND_Demand_Drivers!$B$5:$J$100,9,FALSE)</f>
        <v>0</v>
      </c>
      <c r="N219" s="49">
        <f t="shared" si="17"/>
        <v>0.6</v>
      </c>
    </row>
    <row r="220" spans="1:14">
      <c r="A220" s="16">
        <f t="shared" si="21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 t="shared" si="18"/>
        <v>3.8235547520656357</v>
      </c>
      <c r="H220" s="16">
        <f t="shared" si="19"/>
        <v>0</v>
      </c>
      <c r="I220" s="16">
        <f t="shared" si="20"/>
        <v>0</v>
      </c>
      <c r="K220" s="16">
        <f>VLOOKUP($D220,'Growth rate'!$B$3:$S$93,8,FALSE)*VLOOKUP($F220,BY_IND_Demand_Drivers!$B$5:$J$100,7,FALSE)</f>
        <v>6.3725912534427263</v>
      </c>
      <c r="L220" s="16">
        <f>VLOOKUP($D220,'Growth rate'!$B$3:$S$93,8,FALSE)*VLOOKUP($F220,BY_IND_Demand_Drivers!$B$5:$J$100,8,FALSE)</f>
        <v>0</v>
      </c>
      <c r="M220" s="16">
        <f>VLOOKUP($D220,'Growth rate'!$B$3:$S$93,8,FALSE)*VLOOKUP($F220,BY_IND_Demand_Drivers!$B$5:$J$100,9,FALSE)</f>
        <v>0</v>
      </c>
      <c r="N220" s="49">
        <f t="shared" si="17"/>
        <v>0.6</v>
      </c>
    </row>
    <row r="221" spans="1:14">
      <c r="A221" s="16">
        <f t="shared" si="21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 t="shared" si="18"/>
        <v>3.884731628098685</v>
      </c>
      <c r="H221" s="16">
        <f t="shared" si="19"/>
        <v>0</v>
      </c>
      <c r="I221" s="16">
        <f t="shared" si="20"/>
        <v>0</v>
      </c>
      <c r="K221" s="16">
        <f>VLOOKUP($D221,'Growth rate'!$B$3:$S$93,8,FALSE)*VLOOKUP($F221,BY_IND_Demand_Drivers!$B$5:$J$100,7,FALSE)</f>
        <v>6.4745527134978085</v>
      </c>
      <c r="L221" s="16">
        <f>VLOOKUP($D221,'Growth rate'!$B$3:$S$93,8,FALSE)*VLOOKUP($F221,BY_IND_Demand_Drivers!$B$5:$J$100,8,FALSE)</f>
        <v>0</v>
      </c>
      <c r="M221" s="16">
        <f>VLOOKUP($D221,'Growth rate'!$B$3:$S$93,8,FALSE)*VLOOKUP($F221,BY_IND_Demand_Drivers!$B$5:$J$100,9,FALSE)</f>
        <v>0</v>
      </c>
      <c r="N221" s="49">
        <f t="shared" si="17"/>
        <v>0.6</v>
      </c>
    </row>
    <row r="222" spans="1:14">
      <c r="A222" s="16">
        <f t="shared" si="21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 t="shared" si="18"/>
        <v>3.946887334148264</v>
      </c>
      <c r="H222" s="16">
        <f t="shared" si="19"/>
        <v>0</v>
      </c>
      <c r="I222" s="16">
        <f t="shared" si="20"/>
        <v>0</v>
      </c>
      <c r="K222" s="16">
        <f>VLOOKUP($D222,'Growth rate'!$B$3:$S$93,8,FALSE)*VLOOKUP($F222,BY_IND_Demand_Drivers!$B$5:$J$100,7,FALSE)</f>
        <v>6.5781455569137739</v>
      </c>
      <c r="L222" s="16">
        <f>VLOOKUP($D222,'Growth rate'!$B$3:$S$93,8,FALSE)*VLOOKUP($F222,BY_IND_Demand_Drivers!$B$5:$J$100,8,FALSE)</f>
        <v>0</v>
      </c>
      <c r="M222" s="16">
        <f>VLOOKUP($D222,'Growth rate'!$B$3:$S$93,8,FALSE)*VLOOKUP($F222,BY_IND_Demand_Drivers!$B$5:$J$100,9,FALSE)</f>
        <v>0</v>
      </c>
      <c r="N222" s="49">
        <f t="shared" si="17"/>
        <v>0.6</v>
      </c>
    </row>
    <row r="223" spans="1:14">
      <c r="A223" s="16">
        <f t="shared" si="21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 t="shared" si="18"/>
        <v>4.0100375314946364</v>
      </c>
      <c r="H223" s="16">
        <f t="shared" si="19"/>
        <v>0</v>
      </c>
      <c r="I223" s="16">
        <f t="shared" si="20"/>
        <v>0</v>
      </c>
      <c r="K223" s="16">
        <f>VLOOKUP($D223,'Growth rate'!$B$3:$S$93,8,FALSE)*VLOOKUP($F223,BY_IND_Demand_Drivers!$B$5:$J$100,7,FALSE)</f>
        <v>6.6833958858243943</v>
      </c>
      <c r="L223" s="16">
        <f>VLOOKUP($D223,'Growth rate'!$B$3:$S$93,8,FALSE)*VLOOKUP($F223,BY_IND_Demand_Drivers!$B$5:$J$100,8,FALSE)</f>
        <v>0</v>
      </c>
      <c r="M223" s="16">
        <f>VLOOKUP($D223,'Growth rate'!$B$3:$S$93,8,FALSE)*VLOOKUP($F223,BY_IND_Demand_Drivers!$B$5:$J$100,9,FALSE)</f>
        <v>0</v>
      </c>
      <c r="N223" s="49">
        <f t="shared" si="17"/>
        <v>0.6</v>
      </c>
    </row>
    <row r="224" spans="1:14">
      <c r="A224" s="16">
        <f t="shared" si="21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 t="shared" si="18"/>
        <v>4.0741981319985499</v>
      </c>
      <c r="H224" s="16">
        <f t="shared" si="19"/>
        <v>0</v>
      </c>
      <c r="I224" s="16">
        <f t="shared" si="20"/>
        <v>0</v>
      </c>
      <c r="K224" s="16">
        <f>VLOOKUP($D224,'Growth rate'!$B$3:$S$93,8,FALSE)*VLOOKUP($F224,BY_IND_Demand_Drivers!$B$5:$J$100,7,FALSE)</f>
        <v>6.7903302199975828</v>
      </c>
      <c r="L224" s="16">
        <f>VLOOKUP($D224,'Growth rate'!$B$3:$S$93,8,FALSE)*VLOOKUP($F224,BY_IND_Demand_Drivers!$B$5:$J$100,8,FALSE)</f>
        <v>0</v>
      </c>
      <c r="M224" s="16">
        <f>VLOOKUP($D224,'Growth rate'!$B$3:$S$93,8,FALSE)*VLOOKUP($F224,BY_IND_Demand_Drivers!$B$5:$J$100,9,FALSE)</f>
        <v>0</v>
      </c>
      <c r="N224" s="49">
        <f t="shared" si="17"/>
        <v>0.6</v>
      </c>
    </row>
    <row r="225" spans="1:14">
      <c r="A225" s="16">
        <f t="shared" si="21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 t="shared" si="18"/>
        <v>4.1393853021105276</v>
      </c>
      <c r="H225" s="16">
        <f t="shared" si="19"/>
        <v>0</v>
      </c>
      <c r="I225" s="16">
        <f t="shared" si="20"/>
        <v>0</v>
      </c>
      <c r="K225" s="16">
        <f>VLOOKUP($D225,'Growth rate'!$B$3:$S$93,8,FALSE)*VLOOKUP($F225,BY_IND_Demand_Drivers!$B$5:$J$100,7,FALSE)</f>
        <v>6.898975503517546</v>
      </c>
      <c r="L225" s="16">
        <f>VLOOKUP($D225,'Growth rate'!$B$3:$S$93,8,FALSE)*VLOOKUP($F225,BY_IND_Demand_Drivers!$B$5:$J$100,8,FALSE)</f>
        <v>0</v>
      </c>
      <c r="M225" s="16">
        <f>VLOOKUP($D225,'Growth rate'!$B$3:$S$93,8,FALSE)*VLOOKUP($F225,BY_IND_Demand_Drivers!$B$5:$J$100,9,FALSE)</f>
        <v>0</v>
      </c>
      <c r="N225" s="49">
        <f t="shared" si="17"/>
        <v>0.6</v>
      </c>
    </row>
    <row r="226" spans="1:14">
      <c r="A226" s="16">
        <f t="shared" si="21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 t="shared" si="18"/>
        <v>4.2056154669442947</v>
      </c>
      <c r="H226" s="16">
        <f t="shared" si="19"/>
        <v>0</v>
      </c>
      <c r="I226" s="16">
        <f t="shared" si="20"/>
        <v>0</v>
      </c>
      <c r="K226" s="16">
        <f>VLOOKUP($D226,'Growth rate'!$B$3:$S$93,8,FALSE)*VLOOKUP($F226,BY_IND_Demand_Drivers!$B$5:$J$100,7,FALSE)</f>
        <v>7.0093591115738247</v>
      </c>
      <c r="L226" s="16">
        <f>VLOOKUP($D226,'Growth rate'!$B$3:$S$93,8,FALSE)*VLOOKUP($F226,BY_IND_Demand_Drivers!$B$5:$J$100,8,FALSE)</f>
        <v>0</v>
      </c>
      <c r="M226" s="16">
        <f>VLOOKUP($D226,'Growth rate'!$B$3:$S$93,8,FALSE)*VLOOKUP($F226,BY_IND_Demand_Drivers!$B$5:$J$100,9,FALSE)</f>
        <v>0</v>
      </c>
      <c r="N226" s="49">
        <f t="shared" si="17"/>
        <v>0.6</v>
      </c>
    </row>
    <row r="227" spans="1:14">
      <c r="A227" s="16">
        <f t="shared" si="21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 t="shared" si="18"/>
        <v>4.2729053144154046</v>
      </c>
      <c r="H227" s="16">
        <f t="shared" si="19"/>
        <v>0</v>
      </c>
      <c r="I227" s="16">
        <f t="shared" si="20"/>
        <v>0</v>
      </c>
      <c r="K227" s="16">
        <f>VLOOKUP($D227,'Growth rate'!$B$3:$S$93,8,FALSE)*VLOOKUP($F227,BY_IND_Demand_Drivers!$B$5:$J$100,7,FALSE)</f>
        <v>7.1215088573590073</v>
      </c>
      <c r="L227" s="16">
        <f>VLOOKUP($D227,'Growth rate'!$B$3:$S$93,8,FALSE)*VLOOKUP($F227,BY_IND_Demand_Drivers!$B$5:$J$100,8,FALSE)</f>
        <v>0</v>
      </c>
      <c r="M227" s="16">
        <f>VLOOKUP($D227,'Growth rate'!$B$3:$S$93,8,FALSE)*VLOOKUP($F227,BY_IND_Demand_Drivers!$B$5:$J$100,9,FALSE)</f>
        <v>0</v>
      </c>
      <c r="N227" s="49">
        <f t="shared" si="17"/>
        <v>0.6</v>
      </c>
    </row>
    <row r="228" spans="1:14">
      <c r="A228" s="16">
        <f t="shared" si="21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 t="shared" si="18"/>
        <v>4.3412717994460515</v>
      </c>
      <c r="H228" s="16">
        <f t="shared" si="19"/>
        <v>0</v>
      </c>
      <c r="I228" s="16">
        <f t="shared" si="20"/>
        <v>0</v>
      </c>
      <c r="K228" s="16">
        <f>VLOOKUP($D228,'Growth rate'!$B$3:$S$93,8,FALSE)*VLOOKUP($F228,BY_IND_Demand_Drivers!$B$5:$J$100,7,FALSE)</f>
        <v>7.2354529990767524</v>
      </c>
      <c r="L228" s="16">
        <f>VLOOKUP($D228,'Growth rate'!$B$3:$S$93,8,FALSE)*VLOOKUP($F228,BY_IND_Demand_Drivers!$B$5:$J$100,8,FALSE)</f>
        <v>0</v>
      </c>
      <c r="M228" s="16">
        <f>VLOOKUP($D228,'Growth rate'!$B$3:$S$93,8,FALSE)*VLOOKUP($F228,BY_IND_Demand_Drivers!$B$5:$J$100,9,FALSE)</f>
        <v>0</v>
      </c>
      <c r="N228" s="49">
        <f t="shared" si="17"/>
        <v>0.6</v>
      </c>
    </row>
    <row r="229" spans="1:14">
      <c r="A229" s="16">
        <f t="shared" si="21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 t="shared" si="18"/>
        <v>4.4107321482371882</v>
      </c>
      <c r="H229" s="16">
        <f t="shared" si="19"/>
        <v>0</v>
      </c>
      <c r="I229" s="16">
        <f t="shared" si="20"/>
        <v>0</v>
      </c>
      <c r="K229" s="16">
        <f>VLOOKUP($D229,'Growth rate'!$B$3:$S$93,8,FALSE)*VLOOKUP($F229,BY_IND_Demand_Drivers!$B$5:$J$100,7,FALSE)</f>
        <v>7.3512202470619803</v>
      </c>
      <c r="L229" s="16">
        <f>VLOOKUP($D229,'Growth rate'!$B$3:$S$93,8,FALSE)*VLOOKUP($F229,BY_IND_Demand_Drivers!$B$5:$J$100,8,FALSE)</f>
        <v>0</v>
      </c>
      <c r="M229" s="16">
        <f>VLOOKUP($D229,'Growth rate'!$B$3:$S$93,8,FALSE)*VLOOKUP($F229,BY_IND_Demand_Drivers!$B$5:$J$100,9,FALSE)</f>
        <v>0</v>
      </c>
      <c r="N229" s="49">
        <f t="shared" si="17"/>
        <v>0.6</v>
      </c>
    </row>
    <row r="230" spans="1:14">
      <c r="A230" s="16">
        <f t="shared" si="21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 t="shared" si="18"/>
        <v>4.4813038626089829</v>
      </c>
      <c r="H230" s="16">
        <f t="shared" si="19"/>
        <v>0</v>
      </c>
      <c r="I230" s="16">
        <f t="shared" si="20"/>
        <v>0</v>
      </c>
      <c r="K230" s="16">
        <f>VLOOKUP($D230,'Growth rate'!$B$3:$S$93,8,FALSE)*VLOOKUP($F230,BY_IND_Demand_Drivers!$B$5:$J$100,7,FALSE)</f>
        <v>7.4688397710149719</v>
      </c>
      <c r="L230" s="16">
        <f>VLOOKUP($D230,'Growth rate'!$B$3:$S$93,8,FALSE)*VLOOKUP($F230,BY_IND_Demand_Drivers!$B$5:$J$100,8,FALSE)</f>
        <v>0</v>
      </c>
      <c r="M230" s="16">
        <f>VLOOKUP($D230,'Growth rate'!$B$3:$S$93,8,FALSE)*VLOOKUP($F230,BY_IND_Demand_Drivers!$B$5:$J$100,9,FALSE)</f>
        <v>0</v>
      </c>
      <c r="N230" s="49">
        <f t="shared" si="17"/>
        <v>0.6</v>
      </c>
    </row>
    <row r="231" spans="1:14">
      <c r="A231" s="16">
        <f t="shared" si="21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 t="shared" si="18"/>
        <v>4.5530047244107275</v>
      </c>
      <c r="H231" s="16">
        <f t="shared" si="19"/>
        <v>0</v>
      </c>
      <c r="I231" s="16">
        <f t="shared" si="20"/>
        <v>0</v>
      </c>
      <c r="K231" s="16">
        <f>VLOOKUP($D231,'Growth rate'!$B$3:$S$93,8,FALSE)*VLOOKUP($F231,BY_IND_Demand_Drivers!$B$5:$J$100,7,FALSE)</f>
        <v>7.5883412073512124</v>
      </c>
      <c r="L231" s="16">
        <f>VLOOKUP($D231,'Growth rate'!$B$3:$S$93,8,FALSE)*VLOOKUP($F231,BY_IND_Demand_Drivers!$B$5:$J$100,8,FALSE)</f>
        <v>0</v>
      </c>
      <c r="M231" s="16">
        <f>VLOOKUP($D231,'Growth rate'!$B$3:$S$93,8,FALSE)*VLOOKUP($F231,BY_IND_Demand_Drivers!$B$5:$J$100,9,FALSE)</f>
        <v>0</v>
      </c>
      <c r="N231" s="49">
        <f t="shared" si="17"/>
        <v>0.6</v>
      </c>
    </row>
    <row r="232" spans="1:14">
      <c r="A232" s="16">
        <f t="shared" si="21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 t="shared" si="18"/>
        <v>4.6258528000012991</v>
      </c>
      <c r="H232" s="16">
        <f t="shared" si="19"/>
        <v>0</v>
      </c>
      <c r="I232" s="16">
        <f t="shared" si="20"/>
        <v>0</v>
      </c>
      <c r="K232" s="16">
        <f>VLOOKUP($D232,'Growth rate'!$B$3:$S$93,8,FALSE)*VLOOKUP($F232,BY_IND_Demand_Drivers!$B$5:$J$100,7,FALSE)</f>
        <v>7.7097546666688315</v>
      </c>
      <c r="L232" s="16">
        <f>VLOOKUP($D232,'Growth rate'!$B$3:$S$93,8,FALSE)*VLOOKUP($F232,BY_IND_Demand_Drivers!$B$5:$J$100,8,FALSE)</f>
        <v>0</v>
      </c>
      <c r="M232" s="16">
        <f>VLOOKUP($D232,'Growth rate'!$B$3:$S$93,8,FALSE)*VLOOKUP($F232,BY_IND_Demand_Drivers!$B$5:$J$100,9,FALSE)</f>
        <v>0</v>
      </c>
      <c r="N232" s="49">
        <f t="shared" si="17"/>
        <v>0.6</v>
      </c>
    </row>
    <row r="233" spans="1:14">
      <c r="A233" s="16">
        <f t="shared" si="21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 t="shared" si="18"/>
        <v>4.6998664448013194</v>
      </c>
      <c r="H233" s="16">
        <f t="shared" si="19"/>
        <v>0</v>
      </c>
      <c r="I233" s="16">
        <f t="shared" si="20"/>
        <v>0</v>
      </c>
      <c r="K233" s="16">
        <f>VLOOKUP($D233,'Growth rate'!$B$3:$S$93,8,FALSE)*VLOOKUP($F233,BY_IND_Demand_Drivers!$B$5:$J$100,7,FALSE)</f>
        <v>7.833110741335533</v>
      </c>
      <c r="L233" s="16">
        <f>VLOOKUP($D233,'Growth rate'!$B$3:$S$93,8,FALSE)*VLOOKUP($F233,BY_IND_Demand_Drivers!$B$5:$J$100,8,FALSE)</f>
        <v>0</v>
      </c>
      <c r="M233" s="16">
        <f>VLOOKUP($D233,'Growth rate'!$B$3:$S$93,8,FALSE)*VLOOKUP($F233,BY_IND_Demand_Drivers!$B$5:$J$100,9,FALSE)</f>
        <v>0</v>
      </c>
      <c r="N233" s="49">
        <f t="shared" si="17"/>
        <v>0.6</v>
      </c>
    </row>
    <row r="234" spans="1:14">
      <c r="A234" s="16">
        <f t="shared" si="21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 t="shared" si="18"/>
        <v>4.7750643079181403</v>
      </c>
      <c r="H234" s="16">
        <f t="shared" si="19"/>
        <v>0</v>
      </c>
      <c r="I234" s="16">
        <f t="shared" si="20"/>
        <v>0</v>
      </c>
      <c r="K234" s="16">
        <f>VLOOKUP($D234,'Growth rate'!$B$3:$S$93,8,FALSE)*VLOOKUP($F234,BY_IND_Demand_Drivers!$B$5:$J$100,7,FALSE)</f>
        <v>7.9584405131969014</v>
      </c>
      <c r="L234" s="16">
        <f>VLOOKUP($D234,'Growth rate'!$B$3:$S$93,8,FALSE)*VLOOKUP($F234,BY_IND_Demand_Drivers!$B$5:$J$100,8,FALSE)</f>
        <v>0</v>
      </c>
      <c r="M234" s="16">
        <f>VLOOKUP($D234,'Growth rate'!$B$3:$S$93,8,FALSE)*VLOOKUP($F234,BY_IND_Demand_Drivers!$B$5:$J$100,9,FALSE)</f>
        <v>0</v>
      </c>
      <c r="N234" s="49">
        <f t="shared" si="17"/>
        <v>0.6</v>
      </c>
    </row>
    <row r="235" spans="1:14">
      <c r="A235" s="16">
        <f t="shared" si="21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 t="shared" si="18"/>
        <v>4.8514653368448313</v>
      </c>
      <c r="H235" s="16">
        <f t="shared" si="19"/>
        <v>0</v>
      </c>
      <c r="I235" s="16">
        <f t="shared" si="20"/>
        <v>0</v>
      </c>
      <c r="K235" s="16">
        <f>VLOOKUP($D235,'Growth rate'!$B$3:$S$93,8,FALSE)*VLOOKUP($F235,BY_IND_Demand_Drivers!$B$5:$J$100,7,FALSE)</f>
        <v>8.0857755614080524</v>
      </c>
      <c r="L235" s="16">
        <f>VLOOKUP($D235,'Growth rate'!$B$3:$S$93,8,FALSE)*VLOOKUP($F235,BY_IND_Demand_Drivers!$B$5:$J$100,8,FALSE)</f>
        <v>0</v>
      </c>
      <c r="M235" s="16">
        <f>VLOOKUP($D235,'Growth rate'!$B$3:$S$93,8,FALSE)*VLOOKUP($F235,BY_IND_Demand_Drivers!$B$5:$J$100,9,FALSE)</f>
        <v>0</v>
      </c>
      <c r="N235" s="49">
        <f t="shared" si="17"/>
        <v>0.6</v>
      </c>
    </row>
    <row r="236" spans="1:14">
      <c r="A236" s="16">
        <f t="shared" si="21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 t="shared" si="18"/>
        <v>4.9290887822343477</v>
      </c>
      <c r="H236" s="16">
        <f t="shared" si="19"/>
        <v>0</v>
      </c>
      <c r="I236" s="16">
        <f t="shared" si="20"/>
        <v>0</v>
      </c>
      <c r="K236" s="16">
        <f>VLOOKUP($D236,'Growth rate'!$B$3:$S$93,8,FALSE)*VLOOKUP($F236,BY_IND_Demand_Drivers!$B$5:$J$100,7,FALSE)</f>
        <v>8.2151479703905803</v>
      </c>
      <c r="L236" s="16">
        <f>VLOOKUP($D236,'Growth rate'!$B$3:$S$93,8,FALSE)*VLOOKUP($F236,BY_IND_Demand_Drivers!$B$5:$J$100,8,FALSE)</f>
        <v>0</v>
      </c>
      <c r="M236" s="16">
        <f>VLOOKUP($D236,'Growth rate'!$B$3:$S$93,8,FALSE)*VLOOKUP($F236,BY_IND_Demand_Drivers!$B$5:$J$100,9,FALSE)</f>
        <v>0</v>
      </c>
      <c r="N236" s="49">
        <f t="shared" si="17"/>
        <v>0.6</v>
      </c>
    </row>
    <row r="237" spans="1:14">
      <c r="A237" s="16">
        <f t="shared" si="21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 t="shared" si="18"/>
        <v>5.0079542027500983</v>
      </c>
      <c r="H237" s="16">
        <f t="shared" si="19"/>
        <v>0</v>
      </c>
      <c r="I237" s="16">
        <f t="shared" si="20"/>
        <v>0</v>
      </c>
      <c r="K237" s="16">
        <f>VLOOKUP($D237,'Growth rate'!$B$3:$S$93,8,FALSE)*VLOOKUP($F237,BY_IND_Demand_Drivers!$B$5:$J$100,7,FALSE)</f>
        <v>8.3465903379168314</v>
      </c>
      <c r="L237" s="16">
        <f>VLOOKUP($D237,'Growth rate'!$B$3:$S$93,8,FALSE)*VLOOKUP($F237,BY_IND_Demand_Drivers!$B$5:$J$100,8,FALSE)</f>
        <v>0</v>
      </c>
      <c r="M237" s="16">
        <f>VLOOKUP($D237,'Growth rate'!$B$3:$S$93,8,FALSE)*VLOOKUP($F237,BY_IND_Demand_Drivers!$B$5:$J$100,9,FALSE)</f>
        <v>0</v>
      </c>
      <c r="N237" s="49">
        <f t="shared" si="17"/>
        <v>0.6</v>
      </c>
    </row>
    <row r="238" spans="1:14">
      <c r="A238" s="16">
        <f t="shared" si="21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 t="shared" si="18"/>
        <v>5.0880814699941004</v>
      </c>
      <c r="H238" s="16">
        <f t="shared" si="19"/>
        <v>0</v>
      </c>
      <c r="I238" s="16">
        <f t="shared" si="20"/>
        <v>0</v>
      </c>
      <c r="K238" s="16">
        <f>VLOOKUP($D238,'Growth rate'!$B$3:$S$93,8,FALSE)*VLOOKUP($F238,BY_IND_Demand_Drivers!$B$5:$J$100,7,FALSE)</f>
        <v>8.4801357833235009</v>
      </c>
      <c r="L238" s="16">
        <f>VLOOKUP($D238,'Growth rate'!$B$3:$S$93,8,FALSE)*VLOOKUP($F238,BY_IND_Demand_Drivers!$B$5:$J$100,8,FALSE)</f>
        <v>0</v>
      </c>
      <c r="M238" s="16">
        <f>VLOOKUP($D238,'Growth rate'!$B$3:$S$93,8,FALSE)*VLOOKUP($F238,BY_IND_Demand_Drivers!$B$5:$J$100,9,FALSE)</f>
        <v>0</v>
      </c>
      <c r="N238" s="49">
        <f t="shared" si="17"/>
        <v>0.6</v>
      </c>
    </row>
    <row r="239" spans="1:14">
      <c r="A239" s="16">
        <f t="shared" si="21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 t="shared" si="18"/>
        <v>5.1694907735140063</v>
      </c>
      <c r="H239" s="16">
        <f t="shared" si="19"/>
        <v>0</v>
      </c>
      <c r="I239" s="16">
        <f t="shared" si="20"/>
        <v>0</v>
      </c>
      <c r="K239" s="16">
        <f>VLOOKUP($D239,'Growth rate'!$B$3:$S$93,8,FALSE)*VLOOKUP($F239,BY_IND_Demand_Drivers!$B$5:$J$100,7,FALSE)</f>
        <v>8.6158179558566772</v>
      </c>
      <c r="L239" s="16">
        <f>VLOOKUP($D239,'Growth rate'!$B$3:$S$93,8,FALSE)*VLOOKUP($F239,BY_IND_Demand_Drivers!$B$5:$J$100,8,FALSE)</f>
        <v>0</v>
      </c>
      <c r="M239" s="16">
        <f>VLOOKUP($D239,'Growth rate'!$B$3:$S$93,8,FALSE)*VLOOKUP($F239,BY_IND_Demand_Drivers!$B$5:$J$100,9,FALSE)</f>
        <v>0</v>
      </c>
      <c r="N239" s="49">
        <f t="shared" ref="N239:N255" si="22">N157</f>
        <v>0.6</v>
      </c>
    </row>
    <row r="240" spans="1:14">
      <c r="A240" s="16">
        <f t="shared" si="21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 t="shared" si="18"/>
        <v>5.2522026258902308</v>
      </c>
      <c r="H240" s="16">
        <f t="shared" si="19"/>
        <v>0</v>
      </c>
      <c r="I240" s="16">
        <f t="shared" si="20"/>
        <v>0</v>
      </c>
      <c r="K240" s="16">
        <f>VLOOKUP($D240,'Growth rate'!$B$3:$S$93,8,FALSE)*VLOOKUP($F240,BY_IND_Demand_Drivers!$B$5:$J$100,7,FALSE)</f>
        <v>8.7536710431503852</v>
      </c>
      <c r="L240" s="16">
        <f>VLOOKUP($D240,'Growth rate'!$B$3:$S$93,8,FALSE)*VLOOKUP($F240,BY_IND_Demand_Drivers!$B$5:$J$100,8,FALSE)</f>
        <v>0</v>
      </c>
      <c r="M240" s="16">
        <f>VLOOKUP($D240,'Growth rate'!$B$3:$S$93,8,FALSE)*VLOOKUP($F240,BY_IND_Demand_Drivers!$B$5:$J$100,9,FALSE)</f>
        <v>0</v>
      </c>
      <c r="N240" s="49">
        <f t="shared" si="22"/>
        <v>0.6</v>
      </c>
    </row>
    <row r="241" spans="1:14">
      <c r="A241" s="16">
        <f t="shared" si="21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 t="shared" si="18"/>
        <v>5.3362378679044733</v>
      </c>
      <c r="H241" s="16">
        <f t="shared" si="19"/>
        <v>0</v>
      </c>
      <c r="I241" s="16">
        <f t="shared" si="20"/>
        <v>0</v>
      </c>
      <c r="K241" s="16">
        <f>VLOOKUP($D241,'Growth rate'!$B$3:$S$93,8,FALSE)*VLOOKUP($F241,BY_IND_Demand_Drivers!$B$5:$J$100,7,FALSE)</f>
        <v>8.8937297798407897</v>
      </c>
      <c r="L241" s="16">
        <f>VLOOKUP($D241,'Growth rate'!$B$3:$S$93,8,FALSE)*VLOOKUP($F241,BY_IND_Demand_Drivers!$B$5:$J$100,8,FALSE)</f>
        <v>0</v>
      </c>
      <c r="M241" s="16">
        <f>VLOOKUP($D241,'Growth rate'!$B$3:$S$93,8,FALSE)*VLOOKUP($F241,BY_IND_Demand_Drivers!$B$5:$J$100,9,FALSE)</f>
        <v>0</v>
      </c>
      <c r="N241" s="49">
        <f t="shared" si="22"/>
        <v>0.6</v>
      </c>
    </row>
    <row r="242" spans="1:14">
      <c r="A242" s="16">
        <f t="shared" si="21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 t="shared" si="18"/>
        <v>5.4216176737909469</v>
      </c>
      <c r="H242" s="16">
        <f t="shared" si="19"/>
        <v>0</v>
      </c>
      <c r="I242" s="16">
        <f t="shared" si="20"/>
        <v>0</v>
      </c>
      <c r="K242" s="16">
        <f>VLOOKUP($D242,'Growth rate'!$B$3:$S$93,8,FALSE)*VLOOKUP($F242,BY_IND_Demand_Drivers!$B$5:$J$100,7,FALSE)</f>
        <v>9.0360294563182446</v>
      </c>
      <c r="L242" s="16">
        <f>VLOOKUP($D242,'Growth rate'!$B$3:$S$93,8,FALSE)*VLOOKUP($F242,BY_IND_Demand_Drivers!$B$5:$J$100,8,FALSE)</f>
        <v>0</v>
      </c>
      <c r="M242" s="16">
        <f>VLOOKUP($D242,'Growth rate'!$B$3:$S$93,8,FALSE)*VLOOKUP($F242,BY_IND_Demand_Drivers!$B$5:$J$100,9,FALSE)</f>
        <v>0</v>
      </c>
      <c r="N242" s="49">
        <f t="shared" si="22"/>
        <v>0.6</v>
      </c>
    </row>
    <row r="243" spans="1:14">
      <c r="A243" s="16">
        <f t="shared" si="21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 t="shared" si="18"/>
        <v>5.5083635565716023</v>
      </c>
      <c r="H243" s="16">
        <f t="shared" si="19"/>
        <v>0</v>
      </c>
      <c r="I243" s="16">
        <f t="shared" si="20"/>
        <v>0</v>
      </c>
      <c r="K243" s="16">
        <f>VLOOKUP($D243,'Growth rate'!$B$3:$S$93,8,FALSE)*VLOOKUP($F243,BY_IND_Demand_Drivers!$B$5:$J$100,7,FALSE)</f>
        <v>9.1806059276193377</v>
      </c>
      <c r="L243" s="16">
        <f>VLOOKUP($D243,'Growth rate'!$B$3:$S$93,8,FALSE)*VLOOKUP($F243,BY_IND_Demand_Drivers!$B$5:$J$100,8,FALSE)</f>
        <v>0</v>
      </c>
      <c r="M243" s="16">
        <f>VLOOKUP($D243,'Growth rate'!$B$3:$S$93,8,FALSE)*VLOOKUP($F243,BY_IND_Demand_Drivers!$B$5:$J$100,9,FALSE)</f>
        <v>0</v>
      </c>
      <c r="N243" s="49">
        <f t="shared" si="22"/>
        <v>0.6</v>
      </c>
    </row>
    <row r="244" spans="1:14">
      <c r="A244" s="16">
        <f t="shared" si="21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 t="shared" si="18"/>
        <v>5.5964973734767476</v>
      </c>
      <c r="H244" s="16">
        <f t="shared" si="19"/>
        <v>0</v>
      </c>
      <c r="I244" s="16">
        <f t="shared" si="20"/>
        <v>0</v>
      </c>
      <c r="K244" s="16">
        <f>VLOOKUP($D244,'Growth rate'!$B$3:$S$93,8,FALSE)*VLOOKUP($F244,BY_IND_Demand_Drivers!$B$5:$J$100,7,FALSE)</f>
        <v>9.327495622461246</v>
      </c>
      <c r="L244" s="16">
        <f>VLOOKUP($D244,'Growth rate'!$B$3:$S$93,8,FALSE)*VLOOKUP($F244,BY_IND_Demand_Drivers!$B$5:$J$100,8,FALSE)</f>
        <v>0</v>
      </c>
      <c r="M244" s="16">
        <f>VLOOKUP($D244,'Growth rate'!$B$3:$S$93,8,FALSE)*VLOOKUP($F244,BY_IND_Demand_Drivers!$B$5:$J$100,9,FALSE)</f>
        <v>0</v>
      </c>
      <c r="N244" s="49">
        <f t="shared" si="22"/>
        <v>0.6</v>
      </c>
    </row>
    <row r="245" spans="1:14">
      <c r="A245" s="16">
        <f t="shared" si="21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 t="shared" si="18"/>
        <v>5.686041331452377</v>
      </c>
      <c r="H245" s="16">
        <f t="shared" si="19"/>
        <v>0</v>
      </c>
      <c r="I245" s="16">
        <f t="shared" si="20"/>
        <v>0</v>
      </c>
      <c r="K245" s="16">
        <f>VLOOKUP($D245,'Growth rate'!$B$3:$S$93,8,FALSE)*VLOOKUP($F245,BY_IND_Demand_Drivers!$B$5:$J$100,7,FALSE)</f>
        <v>9.476735552420628</v>
      </c>
      <c r="L245" s="16">
        <f>VLOOKUP($D245,'Growth rate'!$B$3:$S$93,8,FALSE)*VLOOKUP($F245,BY_IND_Demand_Drivers!$B$5:$J$100,8,FALSE)</f>
        <v>0</v>
      </c>
      <c r="M245" s="16">
        <f>VLOOKUP($D245,'Growth rate'!$B$3:$S$93,8,FALSE)*VLOOKUP($F245,BY_IND_Demand_Drivers!$B$5:$J$100,9,FALSE)</f>
        <v>0</v>
      </c>
      <c r="N245" s="49">
        <f t="shared" si="22"/>
        <v>0.6</v>
      </c>
    </row>
    <row r="246" spans="1:14">
      <c r="A246" s="16">
        <f t="shared" si="21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 t="shared" si="18"/>
        <v>5.7770179927556145</v>
      </c>
      <c r="H246" s="16">
        <f t="shared" si="19"/>
        <v>0</v>
      </c>
      <c r="I246" s="16">
        <f t="shared" si="20"/>
        <v>0</v>
      </c>
      <c r="K246" s="16">
        <f>VLOOKUP($D246,'Growth rate'!$B$3:$S$93,8,FALSE)*VLOOKUP($F246,BY_IND_Demand_Drivers!$B$5:$J$100,7,FALSE)</f>
        <v>9.6283633212593571</v>
      </c>
      <c r="L246" s="16">
        <f>VLOOKUP($D246,'Growth rate'!$B$3:$S$93,8,FALSE)*VLOOKUP($F246,BY_IND_Demand_Drivers!$B$5:$J$100,8,FALSE)</f>
        <v>0</v>
      </c>
      <c r="M246" s="16">
        <f>VLOOKUP($D246,'Growth rate'!$B$3:$S$93,8,FALSE)*VLOOKUP($F246,BY_IND_Demand_Drivers!$B$5:$J$100,9,FALSE)</f>
        <v>0</v>
      </c>
      <c r="N246" s="49">
        <f t="shared" si="22"/>
        <v>0.6</v>
      </c>
    </row>
    <row r="247" spans="1:14">
      <c r="A247" s="16">
        <f t="shared" si="21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 t="shared" si="18"/>
        <v>5.8694502806397031</v>
      </c>
      <c r="H247" s="16">
        <f t="shared" si="19"/>
        <v>0</v>
      </c>
      <c r="I247" s="16">
        <f t="shared" si="20"/>
        <v>0</v>
      </c>
      <c r="K247" s="16">
        <f>VLOOKUP($D247,'Growth rate'!$B$3:$S$93,8,FALSE)*VLOOKUP($F247,BY_IND_Demand_Drivers!$B$5:$J$100,7,FALSE)</f>
        <v>9.7824171343995054</v>
      </c>
      <c r="L247" s="16">
        <f>VLOOKUP($D247,'Growth rate'!$B$3:$S$93,8,FALSE)*VLOOKUP($F247,BY_IND_Demand_Drivers!$B$5:$J$100,8,FALSE)</f>
        <v>0</v>
      </c>
      <c r="M247" s="16">
        <f>VLOOKUP($D247,'Growth rate'!$B$3:$S$93,8,FALSE)*VLOOKUP($F247,BY_IND_Demand_Drivers!$B$5:$J$100,9,FALSE)</f>
        <v>0</v>
      </c>
      <c r="N247" s="49">
        <f t="shared" si="22"/>
        <v>0.6</v>
      </c>
    </row>
    <row r="248" spans="1:14">
      <c r="A248" s="16">
        <f t="shared" si="21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 t="shared" si="18"/>
        <v>5.9633614851299397</v>
      </c>
      <c r="H248" s="16">
        <f t="shared" si="19"/>
        <v>0</v>
      </c>
      <c r="I248" s="16">
        <f t="shared" si="20"/>
        <v>0</v>
      </c>
      <c r="K248" s="16">
        <f>VLOOKUP($D248,'Growth rate'!$B$3:$S$93,8,FALSE)*VLOOKUP($F248,BY_IND_Demand_Drivers!$B$5:$J$100,7,FALSE)</f>
        <v>9.9389358085498998</v>
      </c>
      <c r="L248" s="16">
        <f>VLOOKUP($D248,'Growth rate'!$B$3:$S$93,8,FALSE)*VLOOKUP($F248,BY_IND_Demand_Drivers!$B$5:$J$100,8,FALSE)</f>
        <v>0</v>
      </c>
      <c r="M248" s="16">
        <f>VLOOKUP($D248,'Growth rate'!$B$3:$S$93,8,FALSE)*VLOOKUP($F248,BY_IND_Demand_Drivers!$B$5:$J$100,9,FALSE)</f>
        <v>0</v>
      </c>
      <c r="N248" s="49">
        <f t="shared" si="22"/>
        <v>0.6</v>
      </c>
    </row>
    <row r="249" spans="1:14">
      <c r="A249" s="16">
        <f t="shared" si="21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 t="shared" si="18"/>
        <v>6.0587752688920196</v>
      </c>
      <c r="H249" s="16">
        <f t="shared" si="19"/>
        <v>0</v>
      </c>
      <c r="I249" s="16">
        <f t="shared" si="20"/>
        <v>0</v>
      </c>
      <c r="K249" s="16">
        <f>VLOOKUP($D249,'Growth rate'!$B$3:$S$93,8,FALSE)*VLOOKUP($F249,BY_IND_Demand_Drivers!$B$5:$J$100,7,FALSE)</f>
        <v>10.0979587814867</v>
      </c>
      <c r="L249" s="16">
        <f>VLOOKUP($D249,'Growth rate'!$B$3:$S$93,8,FALSE)*VLOOKUP($F249,BY_IND_Demand_Drivers!$B$5:$J$100,8,FALSE)</f>
        <v>0</v>
      </c>
      <c r="M249" s="16">
        <f>VLOOKUP($D249,'Growth rate'!$B$3:$S$93,8,FALSE)*VLOOKUP($F249,BY_IND_Demand_Drivers!$B$5:$J$100,9,FALSE)</f>
        <v>0</v>
      </c>
      <c r="N249" s="49">
        <f t="shared" si="22"/>
        <v>0.6</v>
      </c>
    </row>
    <row r="250" spans="1:14">
      <c r="A250" s="16">
        <f t="shared" si="21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 t="shared" si="18"/>
        <v>3.5720140277227701</v>
      </c>
      <c r="H250" s="16">
        <f t="shared" si="19"/>
        <v>0</v>
      </c>
      <c r="I250" s="16">
        <f t="shared" si="20"/>
        <v>0</v>
      </c>
      <c r="K250" s="16">
        <f>VLOOKUP($D250,'Growth rate'!$B$3:$S$93,8,FALSE)*VLOOKUP($F250,BY_IND_Demand_Drivers!$B$5:$J$100,7,FALSE)</f>
        <v>3.5720140277227701</v>
      </c>
      <c r="L250" s="16">
        <f>VLOOKUP($D250,'Growth rate'!$B$3:$S$93,8,FALSE)*VLOOKUP($F250,BY_IND_Demand_Drivers!$B$5:$J$100,8,FALSE)</f>
        <v>0</v>
      </c>
      <c r="M250" s="16">
        <f>VLOOKUP($D250,'Growth rate'!$B$3:$S$93,8,FALSE)*VLOOKUP($F250,BY_IND_Demand_Drivers!$B$5:$J$100,9,FALSE)</f>
        <v>0</v>
      </c>
      <c r="N250" s="49">
        <f t="shared" si="22"/>
        <v>1</v>
      </c>
    </row>
    <row r="251" spans="1:14">
      <c r="A251" s="16">
        <f t="shared" si="21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 t="shared" si="18"/>
        <v>3.7383131905159503</v>
      </c>
      <c r="H251" s="16">
        <f t="shared" si="19"/>
        <v>0</v>
      </c>
      <c r="I251" s="16">
        <f t="shared" si="20"/>
        <v>0</v>
      </c>
      <c r="K251" s="16">
        <f>VLOOKUP($D251,'Growth rate'!$B$3:$S$93,8,FALSE)*VLOOKUP($F251,BY_IND_Demand_Drivers!$B$5:$J$100,7,FALSE)</f>
        <v>3.7383131905159503</v>
      </c>
      <c r="L251" s="16">
        <f>VLOOKUP($D251,'Growth rate'!$B$3:$S$93,8,FALSE)*VLOOKUP($F251,BY_IND_Demand_Drivers!$B$5:$J$100,8,FALSE)</f>
        <v>0</v>
      </c>
      <c r="M251" s="16">
        <f>VLOOKUP($D251,'Growth rate'!$B$3:$S$93,8,FALSE)*VLOOKUP($F251,BY_IND_Demand_Drivers!$B$5:$J$100,9,FALSE)</f>
        <v>0</v>
      </c>
      <c r="N251" s="49">
        <f t="shared" si="22"/>
        <v>1</v>
      </c>
    </row>
    <row r="252" spans="1:14">
      <c r="A252" s="16">
        <f t="shared" si="21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 t="shared" si="18"/>
        <v>3.9046123533091306</v>
      </c>
      <c r="H252" s="16">
        <f t="shared" si="19"/>
        <v>0</v>
      </c>
      <c r="I252" s="16">
        <f t="shared" si="20"/>
        <v>0</v>
      </c>
      <c r="K252" s="16">
        <f>VLOOKUP($D252,'Growth rate'!$B$3:$S$93,8,FALSE)*VLOOKUP($F252,BY_IND_Demand_Drivers!$B$5:$J$100,7,FALSE)</f>
        <v>3.9046123533091306</v>
      </c>
      <c r="L252" s="16">
        <f>VLOOKUP($D252,'Growth rate'!$B$3:$S$93,8,FALSE)*VLOOKUP($F252,BY_IND_Demand_Drivers!$B$5:$J$100,8,FALSE)</f>
        <v>0</v>
      </c>
      <c r="M252" s="16">
        <f>VLOOKUP($D252,'Growth rate'!$B$3:$S$93,8,FALSE)*VLOOKUP($F252,BY_IND_Demand_Drivers!$B$5:$J$100,9,FALSE)</f>
        <v>0</v>
      </c>
      <c r="N252" s="49">
        <f t="shared" si="22"/>
        <v>1</v>
      </c>
    </row>
    <row r="253" spans="1:14">
      <c r="A253" s="16">
        <f t="shared" si="21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 t="shared" si="18"/>
        <v>4.0709115161023108</v>
      </c>
      <c r="H253" s="16">
        <f t="shared" si="19"/>
        <v>0</v>
      </c>
      <c r="I253" s="16">
        <f t="shared" si="20"/>
        <v>0</v>
      </c>
      <c r="K253" s="16">
        <f>VLOOKUP($D253,'Growth rate'!$B$3:$S$93,8,FALSE)*VLOOKUP($F253,BY_IND_Demand_Drivers!$B$5:$J$100,7,FALSE)</f>
        <v>4.0709115161023108</v>
      </c>
      <c r="L253" s="16">
        <f>VLOOKUP($D253,'Growth rate'!$B$3:$S$93,8,FALSE)*VLOOKUP($F253,BY_IND_Demand_Drivers!$B$5:$J$100,8,FALSE)</f>
        <v>0</v>
      </c>
      <c r="M253" s="16">
        <f>VLOOKUP($D253,'Growth rate'!$B$3:$S$93,8,FALSE)*VLOOKUP($F253,BY_IND_Demand_Drivers!$B$5:$J$100,9,FALSE)</f>
        <v>0</v>
      </c>
      <c r="N253" s="49">
        <f t="shared" si="22"/>
        <v>1</v>
      </c>
    </row>
    <row r="254" spans="1:14">
      <c r="A254" s="16">
        <f t="shared" si="21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 t="shared" si="18"/>
        <v>4.2372106788954911</v>
      </c>
      <c r="H254" s="16">
        <f t="shared" si="19"/>
        <v>0</v>
      </c>
      <c r="I254" s="16">
        <f t="shared" si="20"/>
        <v>0</v>
      </c>
      <c r="K254" s="16">
        <f>VLOOKUP($D254,'Growth rate'!$B$3:$S$93,8,FALSE)*VLOOKUP($F254,BY_IND_Demand_Drivers!$B$5:$J$100,7,FALSE)</f>
        <v>4.2372106788954911</v>
      </c>
      <c r="L254" s="16">
        <f>VLOOKUP($D254,'Growth rate'!$B$3:$S$93,8,FALSE)*VLOOKUP($F254,BY_IND_Demand_Drivers!$B$5:$J$100,8,FALSE)</f>
        <v>0</v>
      </c>
      <c r="M254" s="16">
        <f>VLOOKUP($D254,'Growth rate'!$B$3:$S$93,8,FALSE)*VLOOKUP($F254,BY_IND_Demand_Drivers!$B$5:$J$100,9,FALSE)</f>
        <v>0</v>
      </c>
      <c r="N254" s="49">
        <f t="shared" si="22"/>
        <v>1</v>
      </c>
    </row>
    <row r="255" spans="1:14">
      <c r="A255" s="16">
        <f t="shared" si="21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 t="shared" si="18"/>
        <v>4.4035098416886713</v>
      </c>
      <c r="H255" s="16">
        <f t="shared" si="19"/>
        <v>0</v>
      </c>
      <c r="I255" s="16">
        <f t="shared" si="20"/>
        <v>0</v>
      </c>
      <c r="K255" s="16">
        <f>VLOOKUP($D255,'Growth rate'!$B$3:$S$93,8,FALSE)*VLOOKUP($F255,BY_IND_Demand_Drivers!$B$5:$J$100,7,FALSE)</f>
        <v>4.4035098416886713</v>
      </c>
      <c r="L255" s="16">
        <f>VLOOKUP($D255,'Growth rate'!$B$3:$S$93,8,FALSE)*VLOOKUP($F255,BY_IND_Demand_Drivers!$B$5:$J$100,8,FALSE)</f>
        <v>0</v>
      </c>
      <c r="M255" s="16">
        <f>VLOOKUP($D255,'Growth rate'!$B$3:$S$93,8,FALSE)*VLOOKUP($F255,BY_IND_Demand_Drivers!$B$5:$J$100,9,FALSE)</f>
        <v>0</v>
      </c>
      <c r="N255" s="49">
        <f t="shared" si="22"/>
        <v>1</v>
      </c>
    </row>
    <row r="256" spans="1:14">
      <c r="A256" s="16">
        <f t="shared" si="21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 t="shared" si="18"/>
        <v>4.1128281040336656</v>
      </c>
      <c r="H256" s="16">
        <f t="shared" si="19"/>
        <v>0</v>
      </c>
      <c r="I256" s="16">
        <f t="shared" si="20"/>
        <v>0</v>
      </c>
      <c r="K256" s="16">
        <f>VLOOKUP($D256,'Growth rate'!$B$3:$S$93,8,FALSE)*VLOOKUP($F256,BY_IND_Demand_Drivers!$B$5:$J$100,7,FALSE)</f>
        <v>4.5698090044818507</v>
      </c>
      <c r="L256" s="16">
        <f>VLOOKUP($D256,'Growth rate'!$B$3:$S$93,8,FALSE)*VLOOKUP($F256,BY_IND_Demand_Drivers!$B$5:$J$100,8,FALSE)</f>
        <v>0</v>
      </c>
      <c r="M256" s="16">
        <f>VLOOKUP($D256,'Growth rate'!$B$3:$S$93,8,FALSE)*VLOOKUP($F256,BY_IND_Demand_Drivers!$B$5:$J$100,9,FALSE)</f>
        <v>0</v>
      </c>
      <c r="N256" s="49">
        <f>N174</f>
        <v>0.9</v>
      </c>
    </row>
    <row r="257" spans="1:14">
      <c r="A257" s="16">
        <f t="shared" si="21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 t="shared" si="18"/>
        <v>4.2151362688747778</v>
      </c>
      <c r="H257" s="16">
        <f t="shared" si="19"/>
        <v>0</v>
      </c>
      <c r="I257" s="16">
        <f t="shared" si="20"/>
        <v>0</v>
      </c>
      <c r="K257" s="16">
        <f>VLOOKUP($D257,'Growth rate'!$B$3:$S$93,8,FALSE)*VLOOKUP($F257,BY_IND_Demand_Drivers!$B$5:$J$100,7,FALSE)</f>
        <v>4.7361081672750309</v>
      </c>
      <c r="L257" s="16">
        <f>VLOOKUP($D257,'Growth rate'!$B$3:$S$93,8,FALSE)*VLOOKUP($F257,BY_IND_Demand_Drivers!$B$5:$J$100,8,FALSE)</f>
        <v>0</v>
      </c>
      <c r="M257" s="16">
        <f>VLOOKUP($D257,'Growth rate'!$B$3:$S$93,8,FALSE)*VLOOKUP($F257,BY_IND_Demand_Drivers!$B$5:$J$100,9,FALSE)</f>
        <v>0</v>
      </c>
      <c r="N257" s="49">
        <f t="shared" ref="N257:N320" si="23">N175</f>
        <v>0.89</v>
      </c>
    </row>
    <row r="258" spans="1:14">
      <c r="A258" s="16">
        <f t="shared" si="21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 t="shared" si="18"/>
        <v>4.3141184504600263</v>
      </c>
      <c r="H258" s="16">
        <f t="shared" si="19"/>
        <v>0</v>
      </c>
      <c r="I258" s="16">
        <f t="shared" si="20"/>
        <v>0</v>
      </c>
      <c r="K258" s="16">
        <f>VLOOKUP($D258,'Growth rate'!$B$3:$S$93,8,FALSE)*VLOOKUP($F258,BY_IND_Demand_Drivers!$B$5:$J$100,7,FALSE)</f>
        <v>4.9024073300682112</v>
      </c>
      <c r="L258" s="16">
        <f>VLOOKUP($D258,'Growth rate'!$B$3:$S$93,8,FALSE)*VLOOKUP($F258,BY_IND_Demand_Drivers!$B$5:$J$100,8,FALSE)</f>
        <v>0</v>
      </c>
      <c r="M258" s="16">
        <f>VLOOKUP($D258,'Growth rate'!$B$3:$S$93,8,FALSE)*VLOOKUP($F258,BY_IND_Demand_Drivers!$B$5:$J$100,9,FALSE)</f>
        <v>0</v>
      </c>
      <c r="N258" s="49">
        <f t="shared" si="23"/>
        <v>0.88</v>
      </c>
    </row>
    <row r="259" spans="1:14">
      <c r="A259" s="16">
        <f t="shared" si="21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 t="shared" si="18"/>
        <v>4.4097746487894103</v>
      </c>
      <c r="H259" s="16">
        <f t="shared" si="19"/>
        <v>0</v>
      </c>
      <c r="I259" s="16">
        <f t="shared" si="20"/>
        <v>0</v>
      </c>
      <c r="K259" s="16">
        <f>VLOOKUP($D259,'Growth rate'!$B$3:$S$93,8,FALSE)*VLOOKUP($F259,BY_IND_Demand_Drivers!$B$5:$J$100,7,FALSE)</f>
        <v>5.0687064928613914</v>
      </c>
      <c r="L259" s="16">
        <f>VLOOKUP($D259,'Growth rate'!$B$3:$S$93,8,FALSE)*VLOOKUP($F259,BY_IND_Demand_Drivers!$B$5:$J$100,8,FALSE)</f>
        <v>0</v>
      </c>
      <c r="M259" s="16">
        <f>VLOOKUP($D259,'Growth rate'!$B$3:$S$93,8,FALSE)*VLOOKUP($F259,BY_IND_Demand_Drivers!$B$5:$J$100,9,FALSE)</f>
        <v>0</v>
      </c>
      <c r="N259" s="49">
        <f t="shared" si="23"/>
        <v>0.87</v>
      </c>
    </row>
    <row r="260" spans="1:14">
      <c r="A260" s="16">
        <f t="shared" si="21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 t="shared" si="18"/>
        <v>4.5021048638629315</v>
      </c>
      <c r="H260" s="16">
        <f t="shared" si="19"/>
        <v>0</v>
      </c>
      <c r="I260" s="16">
        <f t="shared" si="20"/>
        <v>0</v>
      </c>
      <c r="K260" s="16">
        <f>VLOOKUP($D260,'Growth rate'!$B$3:$S$93,8,FALSE)*VLOOKUP($F260,BY_IND_Demand_Drivers!$B$5:$J$100,7,FALSE)</f>
        <v>5.2350056556545717</v>
      </c>
      <c r="L260" s="16">
        <f>VLOOKUP($D260,'Growth rate'!$B$3:$S$93,8,FALSE)*VLOOKUP($F260,BY_IND_Demand_Drivers!$B$5:$J$100,8,FALSE)</f>
        <v>0</v>
      </c>
      <c r="M260" s="16">
        <f>VLOOKUP($D260,'Growth rate'!$B$3:$S$93,8,FALSE)*VLOOKUP($F260,BY_IND_Demand_Drivers!$B$5:$J$100,9,FALSE)</f>
        <v>0</v>
      </c>
      <c r="N260" s="49">
        <f t="shared" si="23"/>
        <v>0.86</v>
      </c>
    </row>
    <row r="261" spans="1:14">
      <c r="A261" s="16">
        <f t="shared" si="21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 t="shared" ref="G261:G324" si="24">K261*$N261</f>
        <v>4.5911090956805891</v>
      </c>
      <c r="H261" s="16">
        <f t="shared" ref="H261:H324" si="25">L261*$N261</f>
        <v>0</v>
      </c>
      <c r="I261" s="16">
        <f t="shared" ref="I261:I324" si="26">M261*$N261</f>
        <v>0</v>
      </c>
      <c r="K261" s="16">
        <f>VLOOKUP($D261,'Growth rate'!$B$3:$S$93,8,FALSE)*VLOOKUP($F261,BY_IND_Demand_Drivers!$B$5:$J$100,7,FALSE)</f>
        <v>5.4013048184477519</v>
      </c>
      <c r="L261" s="16">
        <f>VLOOKUP($D261,'Growth rate'!$B$3:$S$93,8,FALSE)*VLOOKUP($F261,BY_IND_Demand_Drivers!$B$5:$J$100,8,FALSE)</f>
        <v>0</v>
      </c>
      <c r="M261" s="16">
        <f>VLOOKUP($D261,'Growth rate'!$B$3:$S$93,8,FALSE)*VLOOKUP($F261,BY_IND_Demand_Drivers!$B$5:$J$100,9,FALSE)</f>
        <v>0</v>
      </c>
      <c r="N261" s="49">
        <f t="shared" si="23"/>
        <v>0.85</v>
      </c>
    </row>
    <row r="262" spans="1:14">
      <c r="A262" s="16">
        <f t="shared" si="21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 t="shared" si="24"/>
        <v>4.6628683342892812</v>
      </c>
      <c r="H262" s="16">
        <f t="shared" si="25"/>
        <v>0</v>
      </c>
      <c r="I262" s="16">
        <f t="shared" si="26"/>
        <v>0</v>
      </c>
      <c r="K262" s="16">
        <f>VLOOKUP($D262,'Growth rate'!$B$3:$S$93,8,FALSE)*VLOOKUP($F262,BY_IND_Demand_Drivers!$B$5:$J$100,7,FALSE)</f>
        <v>5.567603981240933</v>
      </c>
      <c r="L262" s="16">
        <f>VLOOKUP($D262,'Growth rate'!$B$3:$S$93,8,FALSE)*VLOOKUP($F262,BY_IND_Demand_Drivers!$B$5:$J$100,8,FALSE)</f>
        <v>0</v>
      </c>
      <c r="M262" s="16">
        <f>VLOOKUP($D262,'Growth rate'!$B$3:$S$93,8,FALSE)*VLOOKUP($F262,BY_IND_Demand_Drivers!$B$5:$J$100,9,FALSE)</f>
        <v>0</v>
      </c>
      <c r="N262" s="49">
        <f t="shared" si="23"/>
        <v>0.83750000000000002</v>
      </c>
    </row>
    <row r="263" spans="1:14">
      <c r="A263" s="16">
        <f t="shared" si="21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 t="shared" si="24"/>
        <v>4.730470093828143</v>
      </c>
      <c r="H263" s="16">
        <f t="shared" si="25"/>
        <v>0</v>
      </c>
      <c r="I263" s="16">
        <f t="shared" si="26"/>
        <v>0</v>
      </c>
      <c r="K263" s="16">
        <f>VLOOKUP($D263,'Growth rate'!$B$3:$S$93,8,FALSE)*VLOOKUP($F263,BY_IND_Demand_Drivers!$B$5:$J$100,7,FALSE)</f>
        <v>5.7339031440341133</v>
      </c>
      <c r="L263" s="16">
        <f>VLOOKUP($D263,'Growth rate'!$B$3:$S$93,8,FALSE)*VLOOKUP($F263,BY_IND_Demand_Drivers!$B$5:$J$100,8,FALSE)</f>
        <v>0</v>
      </c>
      <c r="M263" s="16">
        <f>VLOOKUP($D263,'Growth rate'!$B$3:$S$93,8,FALSE)*VLOOKUP($F263,BY_IND_Demand_Drivers!$B$5:$J$100,9,FALSE)</f>
        <v>0</v>
      </c>
      <c r="N263" s="49">
        <f t="shared" si="23"/>
        <v>0.82499999999999996</v>
      </c>
    </row>
    <row r="264" spans="1:14">
      <c r="A264" s="16">
        <f t="shared" si="21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 t="shared" si="24"/>
        <v>4.7939143742971764</v>
      </c>
      <c r="H264" s="16">
        <f t="shared" si="25"/>
        <v>0</v>
      </c>
      <c r="I264" s="16">
        <f t="shared" si="26"/>
        <v>0</v>
      </c>
      <c r="K264" s="16">
        <f>VLOOKUP($D264,'Growth rate'!$B$3:$S$93,8,FALSE)*VLOOKUP($F264,BY_IND_Demand_Drivers!$B$5:$J$100,7,FALSE)</f>
        <v>5.9002023068272935</v>
      </c>
      <c r="L264" s="16">
        <f>VLOOKUP($D264,'Growth rate'!$B$3:$S$93,8,FALSE)*VLOOKUP($F264,BY_IND_Demand_Drivers!$B$5:$J$100,8,FALSE)</f>
        <v>0</v>
      </c>
      <c r="M264" s="16">
        <f>VLOOKUP($D264,'Growth rate'!$B$3:$S$93,8,FALSE)*VLOOKUP($F264,BY_IND_Demand_Drivers!$B$5:$J$100,9,FALSE)</f>
        <v>0</v>
      </c>
      <c r="N264" s="49">
        <f t="shared" si="23"/>
        <v>0.8125</v>
      </c>
    </row>
    <row r="265" spans="1:14">
      <c r="A265" s="16">
        <f t="shared" si="21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 t="shared" si="24"/>
        <v>4.8532011756963778</v>
      </c>
      <c r="H265" s="16">
        <f t="shared" si="25"/>
        <v>0</v>
      </c>
      <c r="I265" s="16">
        <f t="shared" si="26"/>
        <v>0</v>
      </c>
      <c r="K265" s="16">
        <f>VLOOKUP($D265,'Growth rate'!$B$3:$S$93,8,FALSE)*VLOOKUP($F265,BY_IND_Demand_Drivers!$B$5:$J$100,7,FALSE)</f>
        <v>6.0665014696204729</v>
      </c>
      <c r="L265" s="16">
        <f>VLOOKUP($D265,'Growth rate'!$B$3:$S$93,8,FALSE)*VLOOKUP($F265,BY_IND_Demand_Drivers!$B$5:$J$100,8,FALSE)</f>
        <v>0</v>
      </c>
      <c r="M265" s="16">
        <f>VLOOKUP($D265,'Growth rate'!$B$3:$S$93,8,FALSE)*VLOOKUP($F265,BY_IND_Demand_Drivers!$B$5:$J$100,9,FALSE)</f>
        <v>0</v>
      </c>
      <c r="N265" s="49">
        <f t="shared" si="23"/>
        <v>0.79999999999999993</v>
      </c>
    </row>
    <row r="266" spans="1:14">
      <c r="A266" s="16">
        <f t="shared" si="21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 t="shared" si="24"/>
        <v>4.9083304980257516</v>
      </c>
      <c r="H266" s="16">
        <f t="shared" si="25"/>
        <v>0</v>
      </c>
      <c r="I266" s="16">
        <f t="shared" si="26"/>
        <v>0</v>
      </c>
      <c r="K266" s="16">
        <f>VLOOKUP($D266,'Growth rate'!$B$3:$S$93,8,FALSE)*VLOOKUP($F266,BY_IND_Demand_Drivers!$B$5:$J$100,7,FALSE)</f>
        <v>6.2328006324136531</v>
      </c>
      <c r="L266" s="16">
        <f>VLOOKUP($D266,'Growth rate'!$B$3:$S$93,8,FALSE)*VLOOKUP($F266,BY_IND_Demand_Drivers!$B$5:$J$100,8,FALSE)</f>
        <v>0</v>
      </c>
      <c r="M266" s="16">
        <f>VLOOKUP($D266,'Growth rate'!$B$3:$S$93,8,FALSE)*VLOOKUP($F266,BY_IND_Demand_Drivers!$B$5:$J$100,9,FALSE)</f>
        <v>0</v>
      </c>
      <c r="N266" s="49">
        <f t="shared" si="23"/>
        <v>0.78749999999999998</v>
      </c>
    </row>
    <row r="267" spans="1:14">
      <c r="A267" s="16">
        <f t="shared" si="21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 t="shared" si="24"/>
        <v>4.9593023412852952</v>
      </c>
      <c r="H267" s="16">
        <f t="shared" si="25"/>
        <v>0</v>
      </c>
      <c r="I267" s="16">
        <f t="shared" si="26"/>
        <v>0</v>
      </c>
      <c r="K267" s="16">
        <f>VLOOKUP($D267,'Growth rate'!$B$3:$S$93,8,FALSE)*VLOOKUP($F267,BY_IND_Demand_Drivers!$B$5:$J$100,7,FALSE)</f>
        <v>6.3990997952068334</v>
      </c>
      <c r="L267" s="16">
        <f>VLOOKUP($D267,'Growth rate'!$B$3:$S$93,8,FALSE)*VLOOKUP($F267,BY_IND_Demand_Drivers!$B$5:$J$100,8,FALSE)</f>
        <v>0</v>
      </c>
      <c r="M267" s="16">
        <f>VLOOKUP($D267,'Growth rate'!$B$3:$S$93,8,FALSE)*VLOOKUP($F267,BY_IND_Demand_Drivers!$B$5:$J$100,9,FALSE)</f>
        <v>0</v>
      </c>
      <c r="N267" s="49">
        <f t="shared" si="23"/>
        <v>0.77499999999999991</v>
      </c>
    </row>
    <row r="268" spans="1:14">
      <c r="A268" s="16">
        <f t="shared" si="21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 t="shared" si="24"/>
        <v>5.0061167054750104</v>
      </c>
      <c r="H268" s="16">
        <f t="shared" si="25"/>
        <v>0</v>
      </c>
      <c r="I268" s="16">
        <f t="shared" si="26"/>
        <v>0</v>
      </c>
      <c r="K268" s="16">
        <f>VLOOKUP($D268,'Growth rate'!$B$3:$S$93,8,FALSE)*VLOOKUP($F268,BY_IND_Demand_Drivers!$B$5:$J$100,7,FALSE)</f>
        <v>6.5653989580000136</v>
      </c>
      <c r="L268" s="16">
        <f>VLOOKUP($D268,'Growth rate'!$B$3:$S$93,8,FALSE)*VLOOKUP($F268,BY_IND_Demand_Drivers!$B$5:$J$100,8,FALSE)</f>
        <v>0</v>
      </c>
      <c r="M268" s="16">
        <f>VLOOKUP($D268,'Growth rate'!$B$3:$S$93,8,FALSE)*VLOOKUP($F268,BY_IND_Demand_Drivers!$B$5:$J$100,9,FALSE)</f>
        <v>0</v>
      </c>
      <c r="N268" s="49">
        <f t="shared" si="23"/>
        <v>0.76249999999999996</v>
      </c>
    </row>
    <row r="269" spans="1:14">
      <c r="A269" s="16">
        <f t="shared" si="21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 t="shared" si="24"/>
        <v>5.0487735905948954</v>
      </c>
      <c r="H269" s="16">
        <f t="shared" si="25"/>
        <v>0</v>
      </c>
      <c r="I269" s="16">
        <f t="shared" si="26"/>
        <v>0</v>
      </c>
      <c r="K269" s="16">
        <f>VLOOKUP($D269,'Growth rate'!$B$3:$S$93,8,FALSE)*VLOOKUP($F269,BY_IND_Demand_Drivers!$B$5:$J$100,7,FALSE)</f>
        <v>6.7316981207931939</v>
      </c>
      <c r="L269" s="16">
        <f>VLOOKUP($D269,'Growth rate'!$B$3:$S$93,8,FALSE)*VLOOKUP($F269,BY_IND_Demand_Drivers!$B$5:$J$100,8,FALSE)</f>
        <v>0</v>
      </c>
      <c r="M269" s="16">
        <f>VLOOKUP($D269,'Growth rate'!$B$3:$S$93,8,FALSE)*VLOOKUP($F269,BY_IND_Demand_Drivers!$B$5:$J$100,9,FALSE)</f>
        <v>0</v>
      </c>
      <c r="N269" s="49">
        <f t="shared" si="23"/>
        <v>0.75</v>
      </c>
    </row>
    <row r="270" spans="1:14">
      <c r="A270" s="16">
        <f t="shared" si="21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 t="shared" si="24"/>
        <v>5.0872729966449501</v>
      </c>
      <c r="H270" s="16">
        <f t="shared" si="25"/>
        <v>0</v>
      </c>
      <c r="I270" s="16">
        <f t="shared" si="26"/>
        <v>0</v>
      </c>
      <c r="K270" s="16">
        <f>VLOOKUP($D270,'Growth rate'!$B$3:$S$93,8,FALSE)*VLOOKUP($F270,BY_IND_Demand_Drivers!$B$5:$J$100,7,FALSE)</f>
        <v>6.8979972835863741</v>
      </c>
      <c r="L270" s="16">
        <f>VLOOKUP($D270,'Growth rate'!$B$3:$S$93,8,FALSE)*VLOOKUP($F270,BY_IND_Demand_Drivers!$B$5:$J$100,8,FALSE)</f>
        <v>0</v>
      </c>
      <c r="M270" s="16">
        <f>VLOOKUP($D270,'Growth rate'!$B$3:$S$93,8,FALSE)*VLOOKUP($F270,BY_IND_Demand_Drivers!$B$5:$J$100,9,FALSE)</f>
        <v>0</v>
      </c>
      <c r="N270" s="49">
        <f t="shared" si="23"/>
        <v>0.73749999999999993</v>
      </c>
    </row>
    <row r="271" spans="1:14">
      <c r="A271" s="16">
        <f t="shared" si="21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 t="shared" si="24"/>
        <v>5.1216149236251773</v>
      </c>
      <c r="H271" s="16">
        <f t="shared" si="25"/>
        <v>0</v>
      </c>
      <c r="I271" s="16">
        <f t="shared" si="26"/>
        <v>0</v>
      </c>
      <c r="K271" s="16">
        <f>VLOOKUP($D271,'Growth rate'!$B$3:$S$93,8,FALSE)*VLOOKUP($F271,BY_IND_Demand_Drivers!$B$5:$J$100,7,FALSE)</f>
        <v>7.0642964463795552</v>
      </c>
      <c r="L271" s="16">
        <f>VLOOKUP($D271,'Growth rate'!$B$3:$S$93,8,FALSE)*VLOOKUP($F271,BY_IND_Demand_Drivers!$B$5:$J$100,8,FALSE)</f>
        <v>0</v>
      </c>
      <c r="M271" s="16">
        <f>VLOOKUP($D271,'Growth rate'!$B$3:$S$93,8,FALSE)*VLOOKUP($F271,BY_IND_Demand_Drivers!$B$5:$J$100,9,FALSE)</f>
        <v>0</v>
      </c>
      <c r="N271" s="49">
        <f t="shared" si="23"/>
        <v>0.72499999999999998</v>
      </c>
    </row>
    <row r="272" spans="1:14">
      <c r="A272" s="16">
        <f t="shared" si="21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 t="shared" si="24"/>
        <v>5.1517993715355725</v>
      </c>
      <c r="H272" s="16">
        <f t="shared" si="25"/>
        <v>0</v>
      </c>
      <c r="I272" s="16">
        <f t="shared" si="26"/>
        <v>0</v>
      </c>
      <c r="K272" s="16">
        <f>VLOOKUP($D272,'Growth rate'!$B$3:$S$93,8,FALSE)*VLOOKUP($F272,BY_IND_Demand_Drivers!$B$5:$J$100,7,FALSE)</f>
        <v>7.2305956091727337</v>
      </c>
      <c r="L272" s="16">
        <f>VLOOKUP($D272,'Growth rate'!$B$3:$S$93,8,FALSE)*VLOOKUP($F272,BY_IND_Demand_Drivers!$B$5:$J$100,8,FALSE)</f>
        <v>0</v>
      </c>
      <c r="M272" s="16">
        <f>VLOOKUP($D272,'Growth rate'!$B$3:$S$93,8,FALSE)*VLOOKUP($F272,BY_IND_Demand_Drivers!$B$5:$J$100,9,FALSE)</f>
        <v>0</v>
      </c>
      <c r="N272" s="49">
        <f t="shared" si="23"/>
        <v>0.71249999999999991</v>
      </c>
    </row>
    <row r="273" spans="1:14">
      <c r="A273" s="16">
        <f t="shared" si="21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 t="shared" si="24"/>
        <v>5.1778263403761411</v>
      </c>
      <c r="H273" s="16">
        <f t="shared" si="25"/>
        <v>0</v>
      </c>
      <c r="I273" s="16">
        <f t="shared" si="26"/>
        <v>0</v>
      </c>
      <c r="K273" s="16">
        <f>VLOOKUP($D273,'Growth rate'!$B$3:$S$93,8,FALSE)*VLOOKUP($F273,BY_IND_Demand_Drivers!$B$5:$J$100,7,FALSE)</f>
        <v>7.3968947719659157</v>
      </c>
      <c r="L273" s="16">
        <f>VLOOKUP($D273,'Growth rate'!$B$3:$S$93,8,FALSE)*VLOOKUP($F273,BY_IND_Demand_Drivers!$B$5:$J$100,8,FALSE)</f>
        <v>0</v>
      </c>
      <c r="M273" s="16">
        <f>VLOOKUP($D273,'Growth rate'!$B$3:$S$93,8,FALSE)*VLOOKUP($F273,BY_IND_Demand_Drivers!$B$5:$J$100,9,FALSE)</f>
        <v>0</v>
      </c>
      <c r="N273" s="49">
        <f t="shared" si="23"/>
        <v>0.7</v>
      </c>
    </row>
    <row r="274" spans="1:14">
      <c r="A274" s="16">
        <f t="shared" si="21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 t="shared" si="24"/>
        <v>5.1996958301468776</v>
      </c>
      <c r="H274" s="16">
        <f t="shared" si="25"/>
        <v>0</v>
      </c>
      <c r="I274" s="16">
        <f t="shared" si="26"/>
        <v>0</v>
      </c>
      <c r="K274" s="16">
        <f>VLOOKUP($D274,'Growth rate'!$B$3:$S$93,8,FALSE)*VLOOKUP($F274,BY_IND_Demand_Drivers!$B$5:$J$100,7,FALSE)</f>
        <v>7.5631939347590951</v>
      </c>
      <c r="L274" s="16">
        <f>VLOOKUP($D274,'Growth rate'!$B$3:$S$93,8,FALSE)*VLOOKUP($F274,BY_IND_Demand_Drivers!$B$5:$J$100,8,FALSE)</f>
        <v>0</v>
      </c>
      <c r="M274" s="16">
        <f>VLOOKUP($D274,'Growth rate'!$B$3:$S$93,8,FALSE)*VLOOKUP($F274,BY_IND_Demand_Drivers!$B$5:$J$100,9,FALSE)</f>
        <v>0</v>
      </c>
      <c r="N274" s="49">
        <f t="shared" si="23"/>
        <v>0.6875</v>
      </c>
    </row>
    <row r="275" spans="1:14">
      <c r="A275" s="16">
        <f t="shared" si="21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 t="shared" si="24"/>
        <v>5.2174078408477857</v>
      </c>
      <c r="H275" s="16">
        <f t="shared" si="25"/>
        <v>0</v>
      </c>
      <c r="I275" s="16">
        <f t="shared" si="26"/>
        <v>0</v>
      </c>
      <c r="K275" s="16">
        <f>VLOOKUP($D275,'Growth rate'!$B$3:$S$93,8,FALSE)*VLOOKUP($F275,BY_IND_Demand_Drivers!$B$5:$J$100,7,FALSE)</f>
        <v>7.7294930975522753</v>
      </c>
      <c r="L275" s="16">
        <f>VLOOKUP($D275,'Growth rate'!$B$3:$S$93,8,FALSE)*VLOOKUP($F275,BY_IND_Demand_Drivers!$B$5:$J$100,8,FALSE)</f>
        <v>0</v>
      </c>
      <c r="M275" s="16">
        <f>VLOOKUP($D275,'Growth rate'!$B$3:$S$93,8,FALSE)*VLOOKUP($F275,BY_IND_Demand_Drivers!$B$5:$J$100,9,FALSE)</f>
        <v>0</v>
      </c>
      <c r="N275" s="49">
        <f t="shared" si="23"/>
        <v>0.67499999999999993</v>
      </c>
    </row>
    <row r="276" spans="1:14">
      <c r="A276" s="16">
        <f t="shared" si="21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 t="shared" si="24"/>
        <v>5.2309623724788645</v>
      </c>
      <c r="H276" s="16">
        <f t="shared" si="25"/>
        <v>0</v>
      </c>
      <c r="I276" s="16">
        <f t="shared" si="26"/>
        <v>0</v>
      </c>
      <c r="K276" s="16">
        <f>VLOOKUP($D276,'Growth rate'!$B$3:$S$93,8,FALSE)*VLOOKUP($F276,BY_IND_Demand_Drivers!$B$5:$J$100,7,FALSE)</f>
        <v>7.8957922603454556</v>
      </c>
      <c r="L276" s="16">
        <f>VLOOKUP($D276,'Growth rate'!$B$3:$S$93,8,FALSE)*VLOOKUP($F276,BY_IND_Demand_Drivers!$B$5:$J$100,8,FALSE)</f>
        <v>0</v>
      </c>
      <c r="M276" s="16">
        <f>VLOOKUP($D276,'Growth rate'!$B$3:$S$93,8,FALSE)*VLOOKUP($F276,BY_IND_Demand_Drivers!$B$5:$J$100,9,FALSE)</f>
        <v>0</v>
      </c>
      <c r="N276" s="49">
        <f t="shared" si="23"/>
        <v>0.66249999999999998</v>
      </c>
    </row>
    <row r="277" spans="1:14">
      <c r="A277" s="16">
        <f t="shared" si="21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 t="shared" si="24"/>
        <v>5.2403594250401122</v>
      </c>
      <c r="H277" s="16">
        <f t="shared" si="25"/>
        <v>0</v>
      </c>
      <c r="I277" s="16">
        <f t="shared" si="26"/>
        <v>0</v>
      </c>
      <c r="K277" s="16">
        <f>VLOOKUP($D277,'Growth rate'!$B$3:$S$93,8,FALSE)*VLOOKUP($F277,BY_IND_Demand_Drivers!$B$5:$J$100,7,FALSE)</f>
        <v>8.0620914231386358</v>
      </c>
      <c r="L277" s="16">
        <f>VLOOKUP($D277,'Growth rate'!$B$3:$S$93,8,FALSE)*VLOOKUP($F277,BY_IND_Demand_Drivers!$B$5:$J$100,8,FALSE)</f>
        <v>0</v>
      </c>
      <c r="M277" s="16">
        <f>VLOOKUP($D277,'Growth rate'!$B$3:$S$93,8,FALSE)*VLOOKUP($F277,BY_IND_Demand_Drivers!$B$5:$J$100,9,FALSE)</f>
        <v>0</v>
      </c>
      <c r="N277" s="49">
        <f t="shared" si="23"/>
        <v>0.64999999999999991</v>
      </c>
    </row>
    <row r="278" spans="1:14">
      <c r="A278" s="16">
        <f t="shared" si="21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 t="shared" si="24"/>
        <v>5.2455989985315323</v>
      </c>
      <c r="H278" s="16">
        <f t="shared" si="25"/>
        <v>0</v>
      </c>
      <c r="I278" s="16">
        <f t="shared" si="26"/>
        <v>0</v>
      </c>
      <c r="K278" s="16">
        <f>VLOOKUP($D278,'Growth rate'!$B$3:$S$93,8,FALSE)*VLOOKUP($F278,BY_IND_Demand_Drivers!$B$5:$J$100,7,FALSE)</f>
        <v>8.228390585931816</v>
      </c>
      <c r="L278" s="16">
        <f>VLOOKUP($D278,'Growth rate'!$B$3:$S$93,8,FALSE)*VLOOKUP($F278,BY_IND_Demand_Drivers!$B$5:$J$100,8,FALSE)</f>
        <v>0</v>
      </c>
      <c r="M278" s="16">
        <f>VLOOKUP($D278,'Growth rate'!$B$3:$S$93,8,FALSE)*VLOOKUP($F278,BY_IND_Demand_Drivers!$B$5:$J$100,9,FALSE)</f>
        <v>0</v>
      </c>
      <c r="N278" s="49">
        <f t="shared" si="23"/>
        <v>0.63749999999999996</v>
      </c>
    </row>
    <row r="279" spans="1:14">
      <c r="A279" s="16">
        <f t="shared" ref="A279:A342" si="27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 t="shared" si="24"/>
        <v>5.2466810929531231</v>
      </c>
      <c r="H279" s="16">
        <f t="shared" si="25"/>
        <v>0</v>
      </c>
      <c r="I279" s="16">
        <f t="shared" si="26"/>
        <v>0</v>
      </c>
      <c r="K279" s="16">
        <f>VLOOKUP($D279,'Growth rate'!$B$3:$S$93,8,FALSE)*VLOOKUP($F279,BY_IND_Demand_Drivers!$B$5:$J$100,7,FALSE)</f>
        <v>8.3946897487249963</v>
      </c>
      <c r="L279" s="16">
        <f>VLOOKUP($D279,'Growth rate'!$B$3:$S$93,8,FALSE)*VLOOKUP($F279,BY_IND_Demand_Drivers!$B$5:$J$100,8,FALSE)</f>
        <v>0</v>
      </c>
      <c r="M279" s="16">
        <f>VLOOKUP($D279,'Growth rate'!$B$3:$S$93,8,FALSE)*VLOOKUP($F279,BY_IND_Demand_Drivers!$B$5:$J$100,9,FALSE)</f>
        <v>0</v>
      </c>
      <c r="N279" s="49">
        <f t="shared" si="23"/>
        <v>0.625</v>
      </c>
    </row>
    <row r="280" spans="1:14">
      <c r="A280" s="16">
        <f t="shared" si="27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 t="shared" si="24"/>
        <v>5.2436057083048828</v>
      </c>
      <c r="H280" s="16">
        <f t="shared" si="25"/>
        <v>0</v>
      </c>
      <c r="I280" s="16">
        <f t="shared" si="26"/>
        <v>0</v>
      </c>
      <c r="K280" s="16">
        <f>VLOOKUP($D280,'Growth rate'!$B$3:$S$93,8,FALSE)*VLOOKUP($F280,BY_IND_Demand_Drivers!$B$5:$J$100,7,FALSE)</f>
        <v>8.5609889115181765</v>
      </c>
      <c r="L280" s="16">
        <f>VLOOKUP($D280,'Growth rate'!$B$3:$S$93,8,FALSE)*VLOOKUP($F280,BY_IND_Demand_Drivers!$B$5:$J$100,8,FALSE)</f>
        <v>0</v>
      </c>
      <c r="M280" s="16">
        <f>VLOOKUP($D280,'Growth rate'!$B$3:$S$93,8,FALSE)*VLOOKUP($F280,BY_IND_Demand_Drivers!$B$5:$J$100,9,FALSE)</f>
        <v>0</v>
      </c>
      <c r="N280" s="49">
        <f t="shared" si="23"/>
        <v>0.61249999999999993</v>
      </c>
    </row>
    <row r="281" spans="1:14">
      <c r="A281" s="16">
        <f t="shared" si="27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 t="shared" si="24"/>
        <v>5.2363728445868141</v>
      </c>
      <c r="H281" s="16">
        <f t="shared" si="25"/>
        <v>0</v>
      </c>
      <c r="I281" s="16">
        <f t="shared" si="26"/>
        <v>0</v>
      </c>
      <c r="K281" s="16">
        <f>VLOOKUP($D281,'Growth rate'!$B$3:$S$93,8,FALSE)*VLOOKUP($F281,BY_IND_Demand_Drivers!$B$5:$J$100,7,FALSE)</f>
        <v>8.7272880743113568</v>
      </c>
      <c r="L281" s="16">
        <f>VLOOKUP($D281,'Growth rate'!$B$3:$S$93,8,FALSE)*VLOOKUP($F281,BY_IND_Demand_Drivers!$B$5:$J$100,8,FALSE)</f>
        <v>0</v>
      </c>
      <c r="M281" s="16">
        <f>VLOOKUP($D281,'Growth rate'!$B$3:$S$93,8,FALSE)*VLOOKUP($F281,BY_IND_Demand_Drivers!$B$5:$J$100,9,FALSE)</f>
        <v>0</v>
      </c>
      <c r="N281" s="49">
        <f t="shared" si="23"/>
        <v>0.6</v>
      </c>
    </row>
    <row r="282" spans="1:14">
      <c r="A282" s="16">
        <f t="shared" si="27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 t="shared" si="24"/>
        <v>5.3201548101002025</v>
      </c>
      <c r="H282" s="16">
        <f t="shared" si="25"/>
        <v>0</v>
      </c>
      <c r="I282" s="16">
        <f t="shared" si="26"/>
        <v>0</v>
      </c>
      <c r="K282" s="16">
        <f>VLOOKUP($D282,'Growth rate'!$B$3:$S$93,8,FALSE)*VLOOKUP($F282,BY_IND_Demand_Drivers!$B$5:$J$100,7,FALSE)</f>
        <v>8.8669246835003381</v>
      </c>
      <c r="L282" s="16">
        <f>VLOOKUP($D282,'Growth rate'!$B$3:$S$93,8,FALSE)*VLOOKUP($F282,BY_IND_Demand_Drivers!$B$5:$J$100,8,FALSE)</f>
        <v>0</v>
      </c>
      <c r="M282" s="16">
        <f>VLOOKUP($D282,'Growth rate'!$B$3:$S$93,8,FALSE)*VLOOKUP($F282,BY_IND_Demand_Drivers!$B$5:$J$100,9,FALSE)</f>
        <v>0</v>
      </c>
      <c r="N282" s="49">
        <f t="shared" si="23"/>
        <v>0.6</v>
      </c>
    </row>
    <row r="283" spans="1:14">
      <c r="A283" s="16">
        <f t="shared" si="27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 t="shared" si="24"/>
        <v>5.4052772870618062</v>
      </c>
      <c r="H283" s="16">
        <f t="shared" si="25"/>
        <v>0</v>
      </c>
      <c r="I283" s="16">
        <f t="shared" si="26"/>
        <v>0</v>
      </c>
      <c r="K283" s="16">
        <f>VLOOKUP($D283,'Growth rate'!$B$3:$S$93,8,FALSE)*VLOOKUP($F283,BY_IND_Demand_Drivers!$B$5:$J$100,7,FALSE)</f>
        <v>9.008795478436344</v>
      </c>
      <c r="L283" s="16">
        <f>VLOOKUP($D283,'Growth rate'!$B$3:$S$93,8,FALSE)*VLOOKUP($F283,BY_IND_Demand_Drivers!$B$5:$J$100,8,FALSE)</f>
        <v>0</v>
      </c>
      <c r="M283" s="16">
        <f>VLOOKUP($D283,'Growth rate'!$B$3:$S$93,8,FALSE)*VLOOKUP($F283,BY_IND_Demand_Drivers!$B$5:$J$100,9,FALSE)</f>
        <v>0</v>
      </c>
      <c r="N283" s="49">
        <f t="shared" si="23"/>
        <v>0.6</v>
      </c>
    </row>
    <row r="284" spans="1:14">
      <c r="A284" s="16">
        <f t="shared" si="27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 t="shared" si="24"/>
        <v>5.4917617236547951</v>
      </c>
      <c r="H284" s="16">
        <f t="shared" si="25"/>
        <v>0</v>
      </c>
      <c r="I284" s="16">
        <f t="shared" si="26"/>
        <v>0</v>
      </c>
      <c r="K284" s="16">
        <f>VLOOKUP($D284,'Growth rate'!$B$3:$S$93,8,FALSE)*VLOOKUP($F284,BY_IND_Demand_Drivers!$B$5:$J$100,7,FALSE)</f>
        <v>9.1529362060913257</v>
      </c>
      <c r="L284" s="16">
        <f>VLOOKUP($D284,'Growth rate'!$B$3:$S$93,8,FALSE)*VLOOKUP($F284,BY_IND_Demand_Drivers!$B$5:$J$100,8,FALSE)</f>
        <v>0</v>
      </c>
      <c r="M284" s="16">
        <f>VLOOKUP($D284,'Growth rate'!$B$3:$S$93,8,FALSE)*VLOOKUP($F284,BY_IND_Demand_Drivers!$B$5:$J$100,9,FALSE)</f>
        <v>0</v>
      </c>
      <c r="N284" s="49">
        <f t="shared" si="23"/>
        <v>0.6</v>
      </c>
    </row>
    <row r="285" spans="1:14">
      <c r="A285" s="16">
        <f t="shared" si="27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 t="shared" si="24"/>
        <v>5.5796299112332726</v>
      </c>
      <c r="H285" s="16">
        <f t="shared" si="25"/>
        <v>0</v>
      </c>
      <c r="I285" s="16">
        <f t="shared" si="26"/>
        <v>0</v>
      </c>
      <c r="K285" s="16">
        <f>VLOOKUP($D285,'Growth rate'!$B$3:$S$93,8,FALSE)*VLOOKUP($F285,BY_IND_Demand_Drivers!$B$5:$J$100,7,FALSE)</f>
        <v>9.2993831853887876</v>
      </c>
      <c r="L285" s="16">
        <f>VLOOKUP($D285,'Growth rate'!$B$3:$S$93,8,FALSE)*VLOOKUP($F285,BY_IND_Demand_Drivers!$B$5:$J$100,8,FALSE)</f>
        <v>0</v>
      </c>
      <c r="M285" s="16">
        <f>VLOOKUP($D285,'Growth rate'!$B$3:$S$93,8,FALSE)*VLOOKUP($F285,BY_IND_Demand_Drivers!$B$5:$J$100,9,FALSE)</f>
        <v>0</v>
      </c>
      <c r="N285" s="49">
        <f t="shared" si="23"/>
        <v>0.6</v>
      </c>
    </row>
    <row r="286" spans="1:14">
      <c r="A286" s="16">
        <f t="shared" si="27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 t="shared" si="24"/>
        <v>5.6689039898130043</v>
      </c>
      <c r="H286" s="16">
        <f t="shared" si="25"/>
        <v>0</v>
      </c>
      <c r="I286" s="16">
        <f t="shared" si="26"/>
        <v>0</v>
      </c>
      <c r="K286" s="16">
        <f>VLOOKUP($D286,'Growth rate'!$B$3:$S$93,8,FALSE)*VLOOKUP($F286,BY_IND_Demand_Drivers!$B$5:$J$100,7,FALSE)</f>
        <v>9.4481733163550068</v>
      </c>
      <c r="L286" s="16">
        <f>VLOOKUP($D286,'Growth rate'!$B$3:$S$93,8,FALSE)*VLOOKUP($F286,BY_IND_Demand_Drivers!$B$5:$J$100,8,FALSE)</f>
        <v>0</v>
      </c>
      <c r="M286" s="16">
        <f>VLOOKUP($D286,'Growth rate'!$B$3:$S$93,8,FALSE)*VLOOKUP($F286,BY_IND_Demand_Drivers!$B$5:$J$100,9,FALSE)</f>
        <v>0</v>
      </c>
      <c r="N286" s="49">
        <f t="shared" si="23"/>
        <v>0.6</v>
      </c>
    </row>
    <row r="287" spans="1:14">
      <c r="A287" s="16">
        <f t="shared" si="27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 t="shared" si="24"/>
        <v>5.7596064536500116</v>
      </c>
      <c r="H287" s="16">
        <f t="shared" si="25"/>
        <v>0</v>
      </c>
      <c r="I287" s="16">
        <f t="shared" si="26"/>
        <v>0</v>
      </c>
      <c r="K287" s="16">
        <f>VLOOKUP($D287,'Growth rate'!$B$3:$S$93,8,FALSE)*VLOOKUP($F287,BY_IND_Demand_Drivers!$B$5:$J$100,7,FALSE)</f>
        <v>9.5993440894166859</v>
      </c>
      <c r="L287" s="16">
        <f>VLOOKUP($D287,'Growth rate'!$B$3:$S$93,8,FALSE)*VLOOKUP($F287,BY_IND_Demand_Drivers!$B$5:$J$100,8,FALSE)</f>
        <v>0</v>
      </c>
      <c r="M287" s="16">
        <f>VLOOKUP($D287,'Growth rate'!$B$3:$S$93,8,FALSE)*VLOOKUP($F287,BY_IND_Demand_Drivers!$B$5:$J$100,9,FALSE)</f>
        <v>0</v>
      </c>
      <c r="N287" s="49">
        <f t="shared" si="23"/>
        <v>0.6</v>
      </c>
    </row>
    <row r="288" spans="1:14">
      <c r="A288" s="16">
        <f t="shared" si="27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 t="shared" si="24"/>
        <v>5.8517601569084121</v>
      </c>
      <c r="H288" s="16">
        <f t="shared" si="25"/>
        <v>0</v>
      </c>
      <c r="I288" s="16">
        <f t="shared" si="26"/>
        <v>0</v>
      </c>
      <c r="K288" s="16">
        <f>VLOOKUP($D288,'Growth rate'!$B$3:$S$93,8,FALSE)*VLOOKUP($F288,BY_IND_Demand_Drivers!$B$5:$J$100,7,FALSE)</f>
        <v>9.7529335948473541</v>
      </c>
      <c r="L288" s="16">
        <f>VLOOKUP($D288,'Growth rate'!$B$3:$S$93,8,FALSE)*VLOOKUP($F288,BY_IND_Demand_Drivers!$B$5:$J$100,8,FALSE)</f>
        <v>0</v>
      </c>
      <c r="M288" s="16">
        <f>VLOOKUP($D288,'Growth rate'!$B$3:$S$93,8,FALSE)*VLOOKUP($F288,BY_IND_Demand_Drivers!$B$5:$J$100,9,FALSE)</f>
        <v>0</v>
      </c>
      <c r="N288" s="49">
        <f t="shared" si="23"/>
        <v>0.6</v>
      </c>
    </row>
    <row r="289" spans="1:14">
      <c r="A289" s="16">
        <f t="shared" si="27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 t="shared" si="24"/>
        <v>5.9453883194189476</v>
      </c>
      <c r="H289" s="16">
        <f t="shared" si="25"/>
        <v>0</v>
      </c>
      <c r="I289" s="16">
        <f t="shared" si="26"/>
        <v>0</v>
      </c>
      <c r="K289" s="16">
        <f>VLOOKUP($D289,'Growth rate'!$B$3:$S$93,8,FALSE)*VLOOKUP($F289,BY_IND_Demand_Drivers!$B$5:$J$100,7,FALSE)</f>
        <v>9.9089805323649127</v>
      </c>
      <c r="L289" s="16">
        <f>VLOOKUP($D289,'Growth rate'!$B$3:$S$93,8,FALSE)*VLOOKUP($F289,BY_IND_Demand_Drivers!$B$5:$J$100,8,FALSE)</f>
        <v>0</v>
      </c>
      <c r="M289" s="16">
        <f>VLOOKUP($D289,'Growth rate'!$B$3:$S$93,8,FALSE)*VLOOKUP($F289,BY_IND_Demand_Drivers!$B$5:$J$100,9,FALSE)</f>
        <v>0</v>
      </c>
      <c r="N289" s="49">
        <f t="shared" si="23"/>
        <v>0.6</v>
      </c>
    </row>
    <row r="290" spans="1:14">
      <c r="A290" s="16">
        <f t="shared" si="27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 t="shared" si="24"/>
        <v>6.0405145325296505</v>
      </c>
      <c r="H290" s="16">
        <f t="shared" si="25"/>
        <v>0</v>
      </c>
      <c r="I290" s="16">
        <f t="shared" si="26"/>
        <v>0</v>
      </c>
      <c r="K290" s="16">
        <f>VLOOKUP($D290,'Growth rate'!$B$3:$S$93,8,FALSE)*VLOOKUP($F290,BY_IND_Demand_Drivers!$B$5:$J$100,7,FALSE)</f>
        <v>10.067524220882751</v>
      </c>
      <c r="L290" s="16">
        <f>VLOOKUP($D290,'Growth rate'!$B$3:$S$93,8,FALSE)*VLOOKUP($F290,BY_IND_Demand_Drivers!$B$5:$J$100,8,FALSE)</f>
        <v>0</v>
      </c>
      <c r="M290" s="16">
        <f>VLOOKUP($D290,'Growth rate'!$B$3:$S$93,8,FALSE)*VLOOKUP($F290,BY_IND_Demand_Drivers!$B$5:$J$100,9,FALSE)</f>
        <v>0</v>
      </c>
      <c r="N290" s="49">
        <f t="shared" si="23"/>
        <v>0.6</v>
      </c>
    </row>
    <row r="291" spans="1:14">
      <c r="A291" s="16">
        <f t="shared" si="27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 t="shared" si="24"/>
        <v>6.1371627650501246</v>
      </c>
      <c r="H291" s="16">
        <f t="shared" si="25"/>
        <v>0</v>
      </c>
      <c r="I291" s="16">
        <f t="shared" si="26"/>
        <v>0</v>
      </c>
      <c r="K291" s="16">
        <f>VLOOKUP($D291,'Growth rate'!$B$3:$S$93,8,FALSE)*VLOOKUP($F291,BY_IND_Demand_Drivers!$B$5:$J$100,7,FALSE)</f>
        <v>10.228604608416875</v>
      </c>
      <c r="L291" s="16">
        <f>VLOOKUP($D291,'Growth rate'!$B$3:$S$93,8,FALSE)*VLOOKUP($F291,BY_IND_Demand_Drivers!$B$5:$J$100,8,FALSE)</f>
        <v>0</v>
      </c>
      <c r="M291" s="16">
        <f>VLOOKUP($D291,'Growth rate'!$B$3:$S$93,8,FALSE)*VLOOKUP($F291,BY_IND_Demand_Drivers!$B$5:$J$100,9,FALSE)</f>
        <v>0</v>
      </c>
      <c r="N291" s="49">
        <f t="shared" si="23"/>
        <v>0.6</v>
      </c>
    </row>
    <row r="292" spans="1:14">
      <c r="A292" s="16">
        <f t="shared" si="27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 t="shared" si="24"/>
        <v>6.2353573692909272</v>
      </c>
      <c r="H292" s="16">
        <f t="shared" si="25"/>
        <v>0</v>
      </c>
      <c r="I292" s="16">
        <f t="shared" si="26"/>
        <v>0</v>
      </c>
      <c r="K292" s="16">
        <f>VLOOKUP($D292,'Growth rate'!$B$3:$S$93,8,FALSE)*VLOOKUP($F292,BY_IND_Demand_Drivers!$B$5:$J$100,7,FALSE)</f>
        <v>10.392262282151545</v>
      </c>
      <c r="L292" s="16">
        <f>VLOOKUP($D292,'Growth rate'!$B$3:$S$93,8,FALSE)*VLOOKUP($F292,BY_IND_Demand_Drivers!$B$5:$J$100,8,FALSE)</f>
        <v>0</v>
      </c>
      <c r="M292" s="16">
        <f>VLOOKUP($D292,'Growth rate'!$B$3:$S$93,8,FALSE)*VLOOKUP($F292,BY_IND_Demand_Drivers!$B$5:$J$100,9,FALSE)</f>
        <v>0</v>
      </c>
      <c r="N292" s="49">
        <f t="shared" si="23"/>
        <v>0.6</v>
      </c>
    </row>
    <row r="293" spans="1:14">
      <c r="A293" s="16">
        <f t="shared" si="27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 t="shared" si="24"/>
        <v>6.3351230871995812</v>
      </c>
      <c r="H293" s="16">
        <f t="shared" si="25"/>
        <v>0</v>
      </c>
      <c r="I293" s="16">
        <f t="shared" si="26"/>
        <v>0</v>
      </c>
      <c r="K293" s="16">
        <f>VLOOKUP($D293,'Growth rate'!$B$3:$S$93,8,FALSE)*VLOOKUP($F293,BY_IND_Demand_Drivers!$B$5:$J$100,7,FALSE)</f>
        <v>10.55853847866597</v>
      </c>
      <c r="L293" s="16">
        <f>VLOOKUP($D293,'Growth rate'!$B$3:$S$93,8,FALSE)*VLOOKUP($F293,BY_IND_Demand_Drivers!$B$5:$J$100,8,FALSE)</f>
        <v>0</v>
      </c>
      <c r="M293" s="16">
        <f>VLOOKUP($D293,'Growth rate'!$B$3:$S$93,8,FALSE)*VLOOKUP($F293,BY_IND_Demand_Drivers!$B$5:$J$100,9,FALSE)</f>
        <v>0</v>
      </c>
      <c r="N293" s="49">
        <f t="shared" si="23"/>
        <v>0.6</v>
      </c>
    </row>
    <row r="294" spans="1:14">
      <c r="A294" s="16">
        <f t="shared" si="27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 t="shared" si="24"/>
        <v>6.4364850565947753</v>
      </c>
      <c r="H294" s="16">
        <f t="shared" si="25"/>
        <v>0</v>
      </c>
      <c r="I294" s="16">
        <f t="shared" si="26"/>
        <v>0</v>
      </c>
      <c r="K294" s="16">
        <f>VLOOKUP($D294,'Growth rate'!$B$3:$S$93,8,FALSE)*VLOOKUP($F294,BY_IND_Demand_Drivers!$B$5:$J$100,7,FALSE)</f>
        <v>10.727475094324626</v>
      </c>
      <c r="L294" s="16">
        <f>VLOOKUP($D294,'Growth rate'!$B$3:$S$93,8,FALSE)*VLOOKUP($F294,BY_IND_Demand_Drivers!$B$5:$J$100,8,FALSE)</f>
        <v>0</v>
      </c>
      <c r="M294" s="16">
        <f>VLOOKUP($D294,'Growth rate'!$B$3:$S$93,8,FALSE)*VLOOKUP($F294,BY_IND_Demand_Drivers!$B$5:$J$100,9,FALSE)</f>
        <v>0</v>
      </c>
      <c r="N294" s="49">
        <f t="shared" si="23"/>
        <v>0.6</v>
      </c>
    </row>
    <row r="295" spans="1:14">
      <c r="A295" s="16">
        <f t="shared" si="27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 t="shared" si="24"/>
        <v>6.5394688175002926</v>
      </c>
      <c r="H295" s="16">
        <f t="shared" si="25"/>
        <v>0</v>
      </c>
      <c r="I295" s="16">
        <f t="shared" si="26"/>
        <v>0</v>
      </c>
      <c r="K295" s="16">
        <f>VLOOKUP($D295,'Growth rate'!$B$3:$S$93,8,FALSE)*VLOOKUP($F295,BY_IND_Demand_Drivers!$B$5:$J$100,7,FALSE)</f>
        <v>10.899114695833822</v>
      </c>
      <c r="L295" s="16">
        <f>VLOOKUP($D295,'Growth rate'!$B$3:$S$93,8,FALSE)*VLOOKUP($F295,BY_IND_Demand_Drivers!$B$5:$J$100,8,FALSE)</f>
        <v>0</v>
      </c>
      <c r="M295" s="16">
        <f>VLOOKUP($D295,'Growth rate'!$B$3:$S$93,8,FALSE)*VLOOKUP($F295,BY_IND_Demand_Drivers!$B$5:$J$100,9,FALSE)</f>
        <v>0</v>
      </c>
      <c r="N295" s="49">
        <f t="shared" si="23"/>
        <v>0.6</v>
      </c>
    </row>
    <row r="296" spans="1:14">
      <c r="A296" s="16">
        <f t="shared" si="27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 t="shared" si="24"/>
        <v>6.6441003185802963</v>
      </c>
      <c r="H296" s="16">
        <f t="shared" si="25"/>
        <v>0</v>
      </c>
      <c r="I296" s="16">
        <f t="shared" si="26"/>
        <v>0</v>
      </c>
      <c r="K296" s="16">
        <f>VLOOKUP($D296,'Growth rate'!$B$3:$S$93,8,FALSE)*VLOOKUP($F296,BY_IND_Demand_Drivers!$B$5:$J$100,7,FALSE)</f>
        <v>11.073500530967161</v>
      </c>
      <c r="L296" s="16">
        <f>VLOOKUP($D296,'Growth rate'!$B$3:$S$93,8,FALSE)*VLOOKUP($F296,BY_IND_Demand_Drivers!$B$5:$J$100,8,FALSE)</f>
        <v>0</v>
      </c>
      <c r="M296" s="16">
        <f>VLOOKUP($D296,'Growth rate'!$B$3:$S$93,8,FALSE)*VLOOKUP($F296,BY_IND_Demand_Drivers!$B$5:$J$100,9,FALSE)</f>
        <v>0</v>
      </c>
      <c r="N296" s="49">
        <f t="shared" si="23"/>
        <v>0.6</v>
      </c>
    </row>
    <row r="297" spans="1:14">
      <c r="A297" s="16">
        <f t="shared" si="27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 t="shared" si="24"/>
        <v>6.7504059236775804</v>
      </c>
      <c r="H297" s="16">
        <f t="shared" si="25"/>
        <v>0</v>
      </c>
      <c r="I297" s="16">
        <f t="shared" si="26"/>
        <v>0</v>
      </c>
      <c r="K297" s="16">
        <f>VLOOKUP($D297,'Growth rate'!$B$3:$S$93,8,FALSE)*VLOOKUP($F297,BY_IND_Demand_Drivers!$B$5:$J$100,7,FALSE)</f>
        <v>11.250676539462635</v>
      </c>
      <c r="L297" s="16">
        <f>VLOOKUP($D297,'Growth rate'!$B$3:$S$93,8,FALSE)*VLOOKUP($F297,BY_IND_Demand_Drivers!$B$5:$J$100,8,FALSE)</f>
        <v>0</v>
      </c>
      <c r="M297" s="16">
        <f>VLOOKUP($D297,'Growth rate'!$B$3:$S$93,8,FALSE)*VLOOKUP($F297,BY_IND_Demand_Drivers!$B$5:$J$100,9,FALSE)</f>
        <v>0</v>
      </c>
      <c r="N297" s="49">
        <f t="shared" si="23"/>
        <v>0.6</v>
      </c>
    </row>
    <row r="298" spans="1:14">
      <c r="A298" s="16">
        <f t="shared" si="27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 t="shared" si="24"/>
        <v>6.8584124184564237</v>
      </c>
      <c r="H298" s="16">
        <f t="shared" si="25"/>
        <v>0</v>
      </c>
      <c r="I298" s="16">
        <f t="shared" si="26"/>
        <v>0</v>
      </c>
      <c r="K298" s="16">
        <f>VLOOKUP($D298,'Growth rate'!$B$3:$S$93,8,FALSE)*VLOOKUP($F298,BY_IND_Demand_Drivers!$B$5:$J$100,7,FALSE)</f>
        <v>11.430687364094039</v>
      </c>
      <c r="L298" s="16">
        <f>VLOOKUP($D298,'Growth rate'!$B$3:$S$93,8,FALSE)*VLOOKUP($F298,BY_IND_Demand_Drivers!$B$5:$J$100,8,FALSE)</f>
        <v>0</v>
      </c>
      <c r="M298" s="16">
        <f>VLOOKUP($D298,'Growth rate'!$B$3:$S$93,8,FALSE)*VLOOKUP($F298,BY_IND_Demand_Drivers!$B$5:$J$100,9,FALSE)</f>
        <v>0</v>
      </c>
      <c r="N298" s="49">
        <f t="shared" si="23"/>
        <v>0.6</v>
      </c>
    </row>
    <row r="299" spans="1:14">
      <c r="A299" s="16">
        <f t="shared" si="27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 t="shared" si="24"/>
        <v>6.9681470171517264</v>
      </c>
      <c r="H299" s="16">
        <f t="shared" si="25"/>
        <v>0</v>
      </c>
      <c r="I299" s="16">
        <f t="shared" si="26"/>
        <v>0</v>
      </c>
      <c r="K299" s="16">
        <f>VLOOKUP($D299,'Growth rate'!$B$3:$S$93,8,FALSE)*VLOOKUP($F299,BY_IND_Demand_Drivers!$B$5:$J$100,7,FALSE)</f>
        <v>11.613578361919544</v>
      </c>
      <c r="L299" s="16">
        <f>VLOOKUP($D299,'Growth rate'!$B$3:$S$93,8,FALSE)*VLOOKUP($F299,BY_IND_Demand_Drivers!$B$5:$J$100,8,FALSE)</f>
        <v>0</v>
      </c>
      <c r="M299" s="16">
        <f>VLOOKUP($D299,'Growth rate'!$B$3:$S$93,8,FALSE)*VLOOKUP($F299,BY_IND_Demand_Drivers!$B$5:$J$100,9,FALSE)</f>
        <v>0</v>
      </c>
      <c r="N299" s="49">
        <f t="shared" si="23"/>
        <v>0.6</v>
      </c>
    </row>
    <row r="300" spans="1:14">
      <c r="A300" s="16">
        <f t="shared" si="27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 t="shared" si="24"/>
        <v>7.0796373694261536</v>
      </c>
      <c r="H300" s="16">
        <f t="shared" si="25"/>
        <v>0</v>
      </c>
      <c r="I300" s="16">
        <f t="shared" si="26"/>
        <v>0</v>
      </c>
      <c r="K300" s="16">
        <f>VLOOKUP($D300,'Growth rate'!$B$3:$S$93,8,FALSE)*VLOOKUP($F300,BY_IND_Demand_Drivers!$B$5:$J$100,7,FALSE)</f>
        <v>11.799395615710257</v>
      </c>
      <c r="L300" s="16">
        <f>VLOOKUP($D300,'Growth rate'!$B$3:$S$93,8,FALSE)*VLOOKUP($F300,BY_IND_Demand_Drivers!$B$5:$J$100,8,FALSE)</f>
        <v>0</v>
      </c>
      <c r="M300" s="16">
        <f>VLOOKUP($D300,'Growth rate'!$B$3:$S$93,8,FALSE)*VLOOKUP($F300,BY_IND_Demand_Drivers!$B$5:$J$100,9,FALSE)</f>
        <v>0</v>
      </c>
      <c r="N300" s="49">
        <f t="shared" si="23"/>
        <v>0.6</v>
      </c>
    </row>
    <row r="301" spans="1:14">
      <c r="A301" s="16">
        <f t="shared" si="27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 t="shared" si="24"/>
        <v>7.1929115673369735</v>
      </c>
      <c r="H301" s="16">
        <f t="shared" si="25"/>
        <v>0</v>
      </c>
      <c r="I301" s="16">
        <f t="shared" si="26"/>
        <v>0</v>
      </c>
      <c r="K301" s="16">
        <f>VLOOKUP($D301,'Growth rate'!$B$3:$S$93,8,FALSE)*VLOOKUP($F301,BY_IND_Demand_Drivers!$B$5:$J$100,7,FALSE)</f>
        <v>11.988185945561623</v>
      </c>
      <c r="L301" s="16">
        <f>VLOOKUP($D301,'Growth rate'!$B$3:$S$93,8,FALSE)*VLOOKUP($F301,BY_IND_Demand_Drivers!$B$5:$J$100,8,FALSE)</f>
        <v>0</v>
      </c>
      <c r="M301" s="16">
        <f>VLOOKUP($D301,'Growth rate'!$B$3:$S$93,8,FALSE)*VLOOKUP($F301,BY_IND_Demand_Drivers!$B$5:$J$100,9,FALSE)</f>
        <v>0</v>
      </c>
      <c r="N301" s="49">
        <f t="shared" si="23"/>
        <v>0.6</v>
      </c>
    </row>
    <row r="302" spans="1:14">
      <c r="A302" s="16">
        <f t="shared" si="27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 t="shared" si="24"/>
        <v>7.3079981524143651</v>
      </c>
      <c r="H302" s="16">
        <f t="shared" si="25"/>
        <v>0</v>
      </c>
      <c r="I302" s="16">
        <f t="shared" si="26"/>
        <v>0</v>
      </c>
      <c r="K302" s="16">
        <f>VLOOKUP($D302,'Growth rate'!$B$3:$S$93,8,FALSE)*VLOOKUP($F302,BY_IND_Demand_Drivers!$B$5:$J$100,7,FALSE)</f>
        <v>12.179996920690609</v>
      </c>
      <c r="L302" s="16">
        <f>VLOOKUP($D302,'Growth rate'!$B$3:$S$93,8,FALSE)*VLOOKUP($F302,BY_IND_Demand_Drivers!$B$5:$J$100,8,FALSE)</f>
        <v>0</v>
      </c>
      <c r="M302" s="16">
        <f>VLOOKUP($D302,'Growth rate'!$B$3:$S$93,8,FALSE)*VLOOKUP($F302,BY_IND_Demand_Drivers!$B$5:$J$100,9,FALSE)</f>
        <v>0</v>
      </c>
      <c r="N302" s="49">
        <f t="shared" si="23"/>
        <v>0.6</v>
      </c>
    </row>
    <row r="303" spans="1:14">
      <c r="A303" s="16">
        <f t="shared" si="27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 t="shared" si="24"/>
        <v>7.4249261228529928</v>
      </c>
      <c r="H303" s="16">
        <f t="shared" si="25"/>
        <v>0</v>
      </c>
      <c r="I303" s="16">
        <f t="shared" si="26"/>
        <v>0</v>
      </c>
      <c r="K303" s="16">
        <f>VLOOKUP($D303,'Growth rate'!$B$3:$S$93,8,FALSE)*VLOOKUP($F303,BY_IND_Demand_Drivers!$B$5:$J$100,7,FALSE)</f>
        <v>12.374876871421655</v>
      </c>
      <c r="L303" s="16">
        <f>VLOOKUP($D303,'Growth rate'!$B$3:$S$93,8,FALSE)*VLOOKUP($F303,BY_IND_Demand_Drivers!$B$5:$J$100,8,FALSE)</f>
        <v>0</v>
      </c>
      <c r="M303" s="16">
        <f>VLOOKUP($D303,'Growth rate'!$B$3:$S$93,8,FALSE)*VLOOKUP($F303,BY_IND_Demand_Drivers!$B$5:$J$100,9,FALSE)</f>
        <v>0</v>
      </c>
      <c r="N303" s="49">
        <f t="shared" si="23"/>
        <v>0.6</v>
      </c>
    </row>
    <row r="304" spans="1:14">
      <c r="A304" s="16">
        <f t="shared" si="27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 t="shared" si="24"/>
        <v>7.5437249408186418</v>
      </c>
      <c r="H304" s="16">
        <f t="shared" si="25"/>
        <v>0</v>
      </c>
      <c r="I304" s="16">
        <f t="shared" si="26"/>
        <v>0</v>
      </c>
      <c r="K304" s="16">
        <f>VLOOKUP($D304,'Growth rate'!$B$3:$S$93,8,FALSE)*VLOOKUP($F304,BY_IND_Demand_Drivers!$B$5:$J$100,7,FALSE)</f>
        <v>12.572874901364404</v>
      </c>
      <c r="L304" s="16">
        <f>VLOOKUP($D304,'Growth rate'!$B$3:$S$93,8,FALSE)*VLOOKUP($F304,BY_IND_Demand_Drivers!$B$5:$J$100,8,FALSE)</f>
        <v>0</v>
      </c>
      <c r="M304" s="16">
        <f>VLOOKUP($D304,'Growth rate'!$B$3:$S$93,8,FALSE)*VLOOKUP($F304,BY_IND_Demand_Drivers!$B$5:$J$100,9,FALSE)</f>
        <v>0</v>
      </c>
      <c r="N304" s="49">
        <f t="shared" si="23"/>
        <v>0.6</v>
      </c>
    </row>
    <row r="305" spans="1:14">
      <c r="A305" s="16">
        <f t="shared" si="27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 t="shared" si="24"/>
        <v>7.6644245398717388</v>
      </c>
      <c r="H305" s="16">
        <f t="shared" si="25"/>
        <v>0</v>
      </c>
      <c r="I305" s="16">
        <f t="shared" si="26"/>
        <v>0</v>
      </c>
      <c r="K305" s="16">
        <f>VLOOKUP($D305,'Growth rate'!$B$3:$S$93,8,FALSE)*VLOOKUP($F305,BY_IND_Demand_Drivers!$B$5:$J$100,7,FALSE)</f>
        <v>12.774040899786232</v>
      </c>
      <c r="L305" s="16">
        <f>VLOOKUP($D305,'Growth rate'!$B$3:$S$93,8,FALSE)*VLOOKUP($F305,BY_IND_Demand_Drivers!$B$5:$J$100,8,FALSE)</f>
        <v>0</v>
      </c>
      <c r="M305" s="16">
        <f>VLOOKUP($D305,'Growth rate'!$B$3:$S$93,8,FALSE)*VLOOKUP($F305,BY_IND_Demand_Drivers!$B$5:$J$100,9,FALSE)</f>
        <v>0</v>
      </c>
      <c r="N305" s="49">
        <f t="shared" si="23"/>
        <v>0.6</v>
      </c>
    </row>
    <row r="306" spans="1:14">
      <c r="A306" s="16">
        <f t="shared" si="27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 t="shared" si="24"/>
        <v>7.7870553325096852</v>
      </c>
      <c r="H306" s="16">
        <f t="shared" si="25"/>
        <v>0</v>
      </c>
      <c r="I306" s="16">
        <f t="shared" si="26"/>
        <v>0</v>
      </c>
      <c r="K306" s="16">
        <f>VLOOKUP($D306,'Growth rate'!$B$3:$S$93,8,FALSE)*VLOOKUP($F306,BY_IND_Demand_Drivers!$B$5:$J$100,7,FALSE)</f>
        <v>12.97842555418281</v>
      </c>
      <c r="L306" s="16">
        <f>VLOOKUP($D306,'Growth rate'!$B$3:$S$93,8,FALSE)*VLOOKUP($F306,BY_IND_Demand_Drivers!$B$5:$J$100,8,FALSE)</f>
        <v>0</v>
      </c>
      <c r="M306" s="16">
        <f>VLOOKUP($D306,'Growth rate'!$B$3:$S$93,8,FALSE)*VLOOKUP($F306,BY_IND_Demand_Drivers!$B$5:$J$100,9,FALSE)</f>
        <v>0</v>
      </c>
      <c r="N306" s="49">
        <f t="shared" si="23"/>
        <v>0.6</v>
      </c>
    </row>
    <row r="307" spans="1:14">
      <c r="A307" s="16">
        <f t="shared" si="27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 t="shared" si="24"/>
        <v>7.9116482178298426</v>
      </c>
      <c r="H307" s="16">
        <f t="shared" si="25"/>
        <v>0</v>
      </c>
      <c r="I307" s="16">
        <f t="shared" si="26"/>
        <v>0</v>
      </c>
      <c r="K307" s="16">
        <f>VLOOKUP($D307,'Growth rate'!$B$3:$S$93,8,FALSE)*VLOOKUP($F307,BY_IND_Demand_Drivers!$B$5:$J$100,7,FALSE)</f>
        <v>13.186080363049738</v>
      </c>
      <c r="L307" s="16">
        <f>VLOOKUP($D307,'Growth rate'!$B$3:$S$93,8,FALSE)*VLOOKUP($F307,BY_IND_Demand_Drivers!$B$5:$J$100,8,FALSE)</f>
        <v>0</v>
      </c>
      <c r="M307" s="16">
        <f>VLOOKUP($D307,'Growth rate'!$B$3:$S$93,8,FALSE)*VLOOKUP($F307,BY_IND_Demand_Drivers!$B$5:$J$100,9,FALSE)</f>
        <v>0</v>
      </c>
      <c r="N307" s="49">
        <f t="shared" si="23"/>
        <v>0.6</v>
      </c>
    </row>
    <row r="308" spans="1:14">
      <c r="A308" s="16">
        <f t="shared" si="27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 t="shared" si="24"/>
        <v>8.0382345893151168</v>
      </c>
      <c r="H308" s="16">
        <f t="shared" si="25"/>
        <v>0</v>
      </c>
      <c r="I308" s="16">
        <f t="shared" si="26"/>
        <v>0</v>
      </c>
      <c r="K308" s="16">
        <f>VLOOKUP($D308,'Growth rate'!$B$3:$S$93,8,FALSE)*VLOOKUP($F308,BY_IND_Demand_Drivers!$B$5:$J$100,7,FALSE)</f>
        <v>13.39705764885853</v>
      </c>
      <c r="L308" s="16">
        <f>VLOOKUP($D308,'Growth rate'!$B$3:$S$93,8,FALSE)*VLOOKUP($F308,BY_IND_Demand_Drivers!$B$5:$J$100,8,FALSE)</f>
        <v>0</v>
      </c>
      <c r="M308" s="16">
        <f>VLOOKUP($D308,'Growth rate'!$B$3:$S$93,8,FALSE)*VLOOKUP($F308,BY_IND_Demand_Drivers!$B$5:$J$100,9,FALSE)</f>
        <v>0</v>
      </c>
      <c r="N308" s="49">
        <f t="shared" si="23"/>
        <v>0.6</v>
      </c>
    </row>
    <row r="309" spans="1:14">
      <c r="A309" s="16">
        <f t="shared" si="27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 t="shared" si="24"/>
        <v>8.1668463427441615</v>
      </c>
      <c r="H309" s="16">
        <f t="shared" si="25"/>
        <v>0</v>
      </c>
      <c r="I309" s="16">
        <f t="shared" si="26"/>
        <v>0</v>
      </c>
      <c r="K309" s="16">
        <f>VLOOKUP($D309,'Growth rate'!$B$3:$S$93,8,FALSE)*VLOOKUP($F309,BY_IND_Demand_Drivers!$B$5:$J$100,7,FALSE)</f>
        <v>13.611410571240269</v>
      </c>
      <c r="L309" s="16">
        <f>VLOOKUP($D309,'Growth rate'!$B$3:$S$93,8,FALSE)*VLOOKUP($F309,BY_IND_Demand_Drivers!$B$5:$J$100,8,FALSE)</f>
        <v>0</v>
      </c>
      <c r="M309" s="16">
        <f>VLOOKUP($D309,'Growth rate'!$B$3:$S$93,8,FALSE)*VLOOKUP($F309,BY_IND_Demand_Drivers!$B$5:$J$100,9,FALSE)</f>
        <v>0</v>
      </c>
      <c r="N309" s="49">
        <f t="shared" si="23"/>
        <v>0.6</v>
      </c>
    </row>
    <row r="310" spans="1:14">
      <c r="A310" s="16">
        <f t="shared" si="27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 t="shared" si="24"/>
        <v>8.2975158842280692</v>
      </c>
      <c r="H310" s="16">
        <f t="shared" si="25"/>
        <v>0</v>
      </c>
      <c r="I310" s="16">
        <f t="shared" si="26"/>
        <v>0</v>
      </c>
      <c r="K310" s="16">
        <f>VLOOKUP($D310,'Growth rate'!$B$3:$S$93,8,FALSE)*VLOOKUP($F310,BY_IND_Demand_Drivers!$B$5:$J$100,7,FALSE)</f>
        <v>13.829193140380116</v>
      </c>
      <c r="L310" s="16">
        <f>VLOOKUP($D310,'Growth rate'!$B$3:$S$93,8,FALSE)*VLOOKUP($F310,BY_IND_Demand_Drivers!$B$5:$J$100,8,FALSE)</f>
        <v>0</v>
      </c>
      <c r="M310" s="16">
        <f>VLOOKUP($D310,'Growth rate'!$B$3:$S$93,8,FALSE)*VLOOKUP($F310,BY_IND_Demand_Drivers!$B$5:$J$100,9,FALSE)</f>
        <v>0</v>
      </c>
      <c r="N310" s="49">
        <f t="shared" si="23"/>
        <v>0.6</v>
      </c>
    </row>
    <row r="311" spans="1:14">
      <c r="A311" s="16">
        <f t="shared" si="27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 t="shared" si="24"/>
        <v>8.4302761383757172</v>
      </c>
      <c r="H311" s="16">
        <f t="shared" si="25"/>
        <v>0</v>
      </c>
      <c r="I311" s="16">
        <f t="shared" si="26"/>
        <v>0</v>
      </c>
      <c r="K311" s="16">
        <f>VLOOKUP($D311,'Growth rate'!$B$3:$S$93,8,FALSE)*VLOOKUP($F311,BY_IND_Demand_Drivers!$B$5:$J$100,7,FALSE)</f>
        <v>14.050460230626197</v>
      </c>
      <c r="L311" s="16">
        <f>VLOOKUP($D311,'Growth rate'!$B$3:$S$93,8,FALSE)*VLOOKUP($F311,BY_IND_Demand_Drivers!$B$5:$J$100,8,FALSE)</f>
        <v>0</v>
      </c>
      <c r="M311" s="16">
        <f>VLOOKUP($D311,'Growth rate'!$B$3:$S$93,8,FALSE)*VLOOKUP($F311,BY_IND_Demand_Drivers!$B$5:$J$100,9,FALSE)</f>
        <v>0</v>
      </c>
      <c r="N311" s="49">
        <f t="shared" si="23"/>
        <v>0.6</v>
      </c>
    </row>
    <row r="312" spans="1:14">
      <c r="A312" s="16">
        <f t="shared" si="27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 t="shared" si="24"/>
        <v>8.5651605565897295</v>
      </c>
      <c r="H312" s="16">
        <f t="shared" si="25"/>
        <v>0</v>
      </c>
      <c r="I312" s="16">
        <f t="shared" si="26"/>
        <v>0</v>
      </c>
      <c r="K312" s="16">
        <f>VLOOKUP($D312,'Growth rate'!$B$3:$S$93,8,FALSE)*VLOOKUP($F312,BY_IND_Demand_Drivers!$B$5:$J$100,7,FALSE)</f>
        <v>14.275267594316217</v>
      </c>
      <c r="L312" s="16">
        <f>VLOOKUP($D312,'Growth rate'!$B$3:$S$93,8,FALSE)*VLOOKUP($F312,BY_IND_Demand_Drivers!$B$5:$J$100,8,FALSE)</f>
        <v>0</v>
      </c>
      <c r="M312" s="16">
        <f>VLOOKUP($D312,'Growth rate'!$B$3:$S$93,8,FALSE)*VLOOKUP($F312,BY_IND_Demand_Drivers!$B$5:$J$100,9,FALSE)</f>
        <v>0</v>
      </c>
      <c r="N312" s="49">
        <f t="shared" si="23"/>
        <v>0.6</v>
      </c>
    </row>
    <row r="313" spans="1:14">
      <c r="A313" s="16">
        <f t="shared" si="27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 t="shared" si="24"/>
        <v>8.7022031254951671</v>
      </c>
      <c r="H313" s="16">
        <f t="shared" si="25"/>
        <v>0</v>
      </c>
      <c r="I313" s="16">
        <f t="shared" si="26"/>
        <v>0</v>
      </c>
      <c r="K313" s="16">
        <f>VLOOKUP($D313,'Growth rate'!$B$3:$S$93,8,FALSE)*VLOOKUP($F313,BY_IND_Demand_Drivers!$B$5:$J$100,7,FALSE)</f>
        <v>14.503671875825278</v>
      </c>
      <c r="L313" s="16">
        <f>VLOOKUP($D313,'Growth rate'!$B$3:$S$93,8,FALSE)*VLOOKUP($F313,BY_IND_Demand_Drivers!$B$5:$J$100,8,FALSE)</f>
        <v>0</v>
      </c>
      <c r="M313" s="16">
        <f>VLOOKUP($D313,'Growth rate'!$B$3:$S$93,8,FALSE)*VLOOKUP($F313,BY_IND_Demand_Drivers!$B$5:$J$100,9,FALSE)</f>
        <v>0</v>
      </c>
      <c r="N313" s="49">
        <f t="shared" si="23"/>
        <v>0.6</v>
      </c>
    </row>
    <row r="314" spans="1:14">
      <c r="A314" s="16">
        <f t="shared" si="27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 t="shared" si="24"/>
        <v>8.8414383755030883</v>
      </c>
      <c r="H314" s="16">
        <f t="shared" si="25"/>
        <v>0</v>
      </c>
      <c r="I314" s="16">
        <f t="shared" si="26"/>
        <v>0</v>
      </c>
      <c r="K314" s="16">
        <f>VLOOKUP($D314,'Growth rate'!$B$3:$S$93,8,FALSE)*VLOOKUP($F314,BY_IND_Demand_Drivers!$B$5:$J$100,7,FALSE)</f>
        <v>14.735730625838482</v>
      </c>
      <c r="L314" s="16">
        <f>VLOOKUP($D314,'Growth rate'!$B$3:$S$93,8,FALSE)*VLOOKUP($F314,BY_IND_Demand_Drivers!$B$5:$J$100,8,FALSE)</f>
        <v>0</v>
      </c>
      <c r="M314" s="16">
        <f>VLOOKUP($D314,'Growth rate'!$B$3:$S$93,8,FALSE)*VLOOKUP($F314,BY_IND_Demand_Drivers!$B$5:$J$100,9,FALSE)</f>
        <v>0</v>
      </c>
      <c r="N314" s="49">
        <f t="shared" si="23"/>
        <v>0.6</v>
      </c>
    </row>
    <row r="315" spans="1:14">
      <c r="A315" s="16">
        <f t="shared" si="27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 t="shared" si="24"/>
        <v>8.982901389511138</v>
      </c>
      <c r="H315" s="16">
        <f t="shared" si="25"/>
        <v>0</v>
      </c>
      <c r="I315" s="16">
        <f t="shared" si="26"/>
        <v>0</v>
      </c>
      <c r="K315" s="16">
        <f>VLOOKUP($D315,'Growth rate'!$B$3:$S$93,8,FALSE)*VLOOKUP($F315,BY_IND_Demand_Drivers!$B$5:$J$100,7,FALSE)</f>
        <v>14.971502315851897</v>
      </c>
      <c r="L315" s="16">
        <f>VLOOKUP($D315,'Growth rate'!$B$3:$S$93,8,FALSE)*VLOOKUP($F315,BY_IND_Demand_Drivers!$B$5:$J$100,8,FALSE)</f>
        <v>0</v>
      </c>
      <c r="M315" s="16">
        <f>VLOOKUP($D315,'Growth rate'!$B$3:$S$93,8,FALSE)*VLOOKUP($F315,BY_IND_Demand_Drivers!$B$5:$J$100,9,FALSE)</f>
        <v>0</v>
      </c>
      <c r="N315" s="49">
        <f t="shared" si="23"/>
        <v>0.6</v>
      </c>
    </row>
    <row r="316" spans="1:14">
      <c r="A316" s="16">
        <f t="shared" si="27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 t="shared" si="24"/>
        <v>9.1266278117433171</v>
      </c>
      <c r="H316" s="16">
        <f t="shared" si="25"/>
        <v>0</v>
      </c>
      <c r="I316" s="16">
        <f t="shared" si="26"/>
        <v>0</v>
      </c>
      <c r="K316" s="16">
        <f>VLOOKUP($D316,'Growth rate'!$B$3:$S$93,8,FALSE)*VLOOKUP($F316,BY_IND_Demand_Drivers!$B$5:$J$100,7,FALSE)</f>
        <v>15.211046352905528</v>
      </c>
      <c r="L316" s="16">
        <f>VLOOKUP($D316,'Growth rate'!$B$3:$S$93,8,FALSE)*VLOOKUP($F316,BY_IND_Demand_Drivers!$B$5:$J$100,8,FALSE)</f>
        <v>0</v>
      </c>
      <c r="M316" s="16">
        <f>VLOOKUP($D316,'Growth rate'!$B$3:$S$93,8,FALSE)*VLOOKUP($F316,BY_IND_Demand_Drivers!$B$5:$J$100,9,FALSE)</f>
        <v>0</v>
      </c>
      <c r="N316" s="49">
        <f t="shared" si="23"/>
        <v>0.6</v>
      </c>
    </row>
    <row r="317" spans="1:14">
      <c r="A317" s="16">
        <f t="shared" si="27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 t="shared" si="24"/>
        <v>9.2726538567312105</v>
      </c>
      <c r="H317" s="16">
        <f t="shared" si="25"/>
        <v>0</v>
      </c>
      <c r="I317" s="16">
        <f t="shared" si="26"/>
        <v>0</v>
      </c>
      <c r="K317" s="16">
        <f>VLOOKUP($D317,'Growth rate'!$B$3:$S$93,8,FALSE)*VLOOKUP($F317,BY_IND_Demand_Drivers!$B$5:$J$100,7,FALSE)</f>
        <v>15.454423094552018</v>
      </c>
      <c r="L317" s="16">
        <f>VLOOKUP($D317,'Growth rate'!$B$3:$S$93,8,FALSE)*VLOOKUP($F317,BY_IND_Demand_Drivers!$B$5:$J$100,8,FALSE)</f>
        <v>0</v>
      </c>
      <c r="M317" s="16">
        <f>VLOOKUP($D317,'Growth rate'!$B$3:$S$93,8,FALSE)*VLOOKUP($F317,BY_IND_Demand_Drivers!$B$5:$J$100,9,FALSE)</f>
        <v>0</v>
      </c>
      <c r="N317" s="49">
        <f t="shared" si="23"/>
        <v>0.6</v>
      </c>
    </row>
    <row r="318" spans="1:14">
      <c r="A318" s="16">
        <f t="shared" si="27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 t="shared" si="24"/>
        <v>9.4210163184389089</v>
      </c>
      <c r="H318" s="16">
        <f t="shared" si="25"/>
        <v>0</v>
      </c>
      <c r="I318" s="16">
        <f t="shared" si="26"/>
        <v>0</v>
      </c>
      <c r="K318" s="16">
        <f>VLOOKUP($D318,'Growth rate'!$B$3:$S$93,8,FALSE)*VLOOKUP($F318,BY_IND_Demand_Drivers!$B$5:$J$100,7,FALSE)</f>
        <v>15.701693864064849</v>
      </c>
      <c r="L318" s="16">
        <f>VLOOKUP($D318,'Growth rate'!$B$3:$S$93,8,FALSE)*VLOOKUP($F318,BY_IND_Demand_Drivers!$B$5:$J$100,8,FALSE)</f>
        <v>0</v>
      </c>
      <c r="M318" s="16">
        <f>VLOOKUP($D318,'Growth rate'!$B$3:$S$93,8,FALSE)*VLOOKUP($F318,BY_IND_Demand_Drivers!$B$5:$J$100,9,FALSE)</f>
        <v>0</v>
      </c>
      <c r="N318" s="49">
        <f t="shared" si="23"/>
        <v>0.6</v>
      </c>
    </row>
    <row r="319" spans="1:14">
      <c r="A319" s="16">
        <f t="shared" si="27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 t="shared" si="24"/>
        <v>9.571752579533932</v>
      </c>
      <c r="H319" s="16">
        <f t="shared" si="25"/>
        <v>0</v>
      </c>
      <c r="I319" s="16">
        <f t="shared" si="26"/>
        <v>0</v>
      </c>
      <c r="K319" s="16">
        <f>VLOOKUP($D319,'Growth rate'!$B$3:$S$93,8,FALSE)*VLOOKUP($F319,BY_IND_Demand_Drivers!$B$5:$J$100,7,FALSE)</f>
        <v>15.952920965889888</v>
      </c>
      <c r="L319" s="16">
        <f>VLOOKUP($D319,'Growth rate'!$B$3:$S$93,8,FALSE)*VLOOKUP($F319,BY_IND_Demand_Drivers!$B$5:$J$100,8,FALSE)</f>
        <v>0</v>
      </c>
      <c r="M319" s="16">
        <f>VLOOKUP($D319,'Growth rate'!$B$3:$S$93,8,FALSE)*VLOOKUP($F319,BY_IND_Demand_Drivers!$B$5:$J$100,9,FALSE)</f>
        <v>0</v>
      </c>
      <c r="N319" s="49">
        <f t="shared" si="23"/>
        <v>0.6</v>
      </c>
    </row>
    <row r="320" spans="1:14">
      <c r="A320" s="16">
        <f t="shared" si="27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 t="shared" si="24"/>
        <v>9.7249006208064763</v>
      </c>
      <c r="H320" s="16">
        <f t="shared" si="25"/>
        <v>0</v>
      </c>
      <c r="I320" s="16">
        <f t="shared" si="26"/>
        <v>0</v>
      </c>
      <c r="K320" s="16">
        <f>VLOOKUP($D320,'Growth rate'!$B$3:$S$93,8,FALSE)*VLOOKUP($F320,BY_IND_Demand_Drivers!$B$5:$J$100,7,FALSE)</f>
        <v>16.208167701344127</v>
      </c>
      <c r="L320" s="16">
        <f>VLOOKUP($D320,'Growth rate'!$B$3:$S$93,8,FALSE)*VLOOKUP($F320,BY_IND_Demand_Drivers!$B$5:$J$100,8,FALSE)</f>
        <v>0</v>
      </c>
      <c r="M320" s="16">
        <f>VLOOKUP($D320,'Growth rate'!$B$3:$S$93,8,FALSE)*VLOOKUP($F320,BY_IND_Demand_Drivers!$B$5:$J$100,9,FALSE)</f>
        <v>0</v>
      </c>
      <c r="N320" s="49">
        <f t="shared" si="23"/>
        <v>0.6</v>
      </c>
    </row>
    <row r="321" spans="1:14">
      <c r="A321" s="16">
        <f t="shared" si="27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 t="shared" si="24"/>
        <v>9.8804990307393794</v>
      </c>
      <c r="H321" s="16">
        <f t="shared" si="25"/>
        <v>0</v>
      </c>
      <c r="I321" s="16">
        <f t="shared" si="26"/>
        <v>0</v>
      </c>
      <c r="K321" s="16">
        <f>VLOOKUP($D321,'Growth rate'!$B$3:$S$93,8,FALSE)*VLOOKUP($F321,BY_IND_Demand_Drivers!$B$5:$J$100,7,FALSE)</f>
        <v>16.467498384565634</v>
      </c>
      <c r="L321" s="16">
        <f>VLOOKUP($D321,'Growth rate'!$B$3:$S$93,8,FALSE)*VLOOKUP($F321,BY_IND_Demand_Drivers!$B$5:$J$100,8,FALSE)</f>
        <v>0</v>
      </c>
      <c r="M321" s="16">
        <f>VLOOKUP($D321,'Growth rate'!$B$3:$S$93,8,FALSE)*VLOOKUP($F321,BY_IND_Demand_Drivers!$B$5:$J$100,9,FALSE)</f>
        <v>0</v>
      </c>
      <c r="N321" s="49">
        <f t="shared" ref="N321:N337" si="28">N239</f>
        <v>0.6</v>
      </c>
    </row>
    <row r="322" spans="1:14">
      <c r="A322" s="16">
        <f t="shared" si="27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 t="shared" si="24"/>
        <v>10.03858701523121</v>
      </c>
      <c r="H322" s="16">
        <f t="shared" si="25"/>
        <v>0</v>
      </c>
      <c r="I322" s="16">
        <f t="shared" si="26"/>
        <v>0</v>
      </c>
      <c r="K322" s="16">
        <f>VLOOKUP($D322,'Growth rate'!$B$3:$S$93,8,FALSE)*VLOOKUP($F322,BY_IND_Demand_Drivers!$B$5:$J$100,7,FALSE)</f>
        <v>16.730978358718684</v>
      </c>
      <c r="L322" s="16">
        <f>VLOOKUP($D322,'Growth rate'!$B$3:$S$93,8,FALSE)*VLOOKUP($F322,BY_IND_Demand_Drivers!$B$5:$J$100,8,FALSE)</f>
        <v>0</v>
      </c>
      <c r="M322" s="16">
        <f>VLOOKUP($D322,'Growth rate'!$B$3:$S$93,8,FALSE)*VLOOKUP($F322,BY_IND_Demand_Drivers!$B$5:$J$100,9,FALSE)</f>
        <v>0</v>
      </c>
      <c r="N322" s="49">
        <f t="shared" si="28"/>
        <v>0.6</v>
      </c>
    </row>
    <row r="323" spans="1:14">
      <c r="A323" s="16">
        <f t="shared" si="27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 t="shared" si="24"/>
        <v>10.199204407474911</v>
      </c>
      <c r="H323" s="16">
        <f t="shared" si="25"/>
        <v>0</v>
      </c>
      <c r="I323" s="16">
        <f t="shared" si="26"/>
        <v>0</v>
      </c>
      <c r="K323" s="16">
        <f>VLOOKUP($D323,'Growth rate'!$B$3:$S$93,8,FALSE)*VLOOKUP($F323,BY_IND_Demand_Drivers!$B$5:$J$100,7,FALSE)</f>
        <v>16.998674012458185</v>
      </c>
      <c r="L323" s="16">
        <f>VLOOKUP($D323,'Growth rate'!$B$3:$S$93,8,FALSE)*VLOOKUP($F323,BY_IND_Demand_Drivers!$B$5:$J$100,8,FALSE)</f>
        <v>0</v>
      </c>
      <c r="M323" s="16">
        <f>VLOOKUP($D323,'Growth rate'!$B$3:$S$93,8,FALSE)*VLOOKUP($F323,BY_IND_Demand_Drivers!$B$5:$J$100,9,FALSE)</f>
        <v>0</v>
      </c>
      <c r="N323" s="49">
        <f t="shared" si="28"/>
        <v>0.6</v>
      </c>
    </row>
    <row r="324" spans="1:14">
      <c r="A324" s="16">
        <f t="shared" si="27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 t="shared" si="24"/>
        <v>10.362391677994511</v>
      </c>
      <c r="H324" s="16">
        <f t="shared" si="25"/>
        <v>0</v>
      </c>
      <c r="I324" s="16">
        <f t="shared" si="26"/>
        <v>0</v>
      </c>
      <c r="K324" s="16">
        <f>VLOOKUP($D324,'Growth rate'!$B$3:$S$93,8,FALSE)*VLOOKUP($F324,BY_IND_Demand_Drivers!$B$5:$J$100,7,FALSE)</f>
        <v>17.270652796657519</v>
      </c>
      <c r="L324" s="16">
        <f>VLOOKUP($D324,'Growth rate'!$B$3:$S$93,8,FALSE)*VLOOKUP($F324,BY_IND_Demand_Drivers!$B$5:$J$100,8,FALSE)</f>
        <v>0</v>
      </c>
      <c r="M324" s="16">
        <f>VLOOKUP($D324,'Growth rate'!$B$3:$S$93,8,FALSE)*VLOOKUP($F324,BY_IND_Demand_Drivers!$B$5:$J$100,9,FALSE)</f>
        <v>0</v>
      </c>
      <c r="N324" s="49">
        <f t="shared" si="28"/>
        <v>0.6</v>
      </c>
    </row>
    <row r="325" spans="1:14">
      <c r="A325" s="16">
        <f t="shared" si="27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 t="shared" ref="G325:G388" si="29">K325*$N325</f>
        <v>10.528189944842422</v>
      </c>
      <c r="H325" s="16">
        <f t="shared" ref="H325:H388" si="30">L325*$N325</f>
        <v>0</v>
      </c>
      <c r="I325" s="16">
        <f t="shared" ref="I325:I388" si="31">M325*$N325</f>
        <v>0</v>
      </c>
      <c r="K325" s="16">
        <f>VLOOKUP($D325,'Growth rate'!$B$3:$S$93,8,FALSE)*VLOOKUP($F325,BY_IND_Demand_Drivers!$B$5:$J$100,7,FALSE)</f>
        <v>17.546983241404039</v>
      </c>
      <c r="L325" s="16">
        <f>VLOOKUP($D325,'Growth rate'!$B$3:$S$93,8,FALSE)*VLOOKUP($F325,BY_IND_Demand_Drivers!$B$5:$J$100,8,FALSE)</f>
        <v>0</v>
      </c>
      <c r="M325" s="16">
        <f>VLOOKUP($D325,'Growth rate'!$B$3:$S$93,8,FALSE)*VLOOKUP($F325,BY_IND_Demand_Drivers!$B$5:$J$100,9,FALSE)</f>
        <v>0</v>
      </c>
      <c r="N325" s="49">
        <f t="shared" si="28"/>
        <v>0.6</v>
      </c>
    </row>
    <row r="326" spans="1:14">
      <c r="A326" s="16">
        <f t="shared" si="27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 t="shared" si="29"/>
        <v>10.696640983959901</v>
      </c>
      <c r="H326" s="16">
        <f t="shared" si="30"/>
        <v>0</v>
      </c>
      <c r="I326" s="16">
        <f t="shared" si="31"/>
        <v>0</v>
      </c>
      <c r="K326" s="16">
        <f>VLOOKUP($D326,'Growth rate'!$B$3:$S$93,8,FALSE)*VLOOKUP($F326,BY_IND_Demand_Drivers!$B$5:$J$100,7,FALSE)</f>
        <v>17.827734973266502</v>
      </c>
      <c r="L326" s="16">
        <f>VLOOKUP($D326,'Growth rate'!$B$3:$S$93,8,FALSE)*VLOOKUP($F326,BY_IND_Demand_Drivers!$B$5:$J$100,8,FALSE)</f>
        <v>0</v>
      </c>
      <c r="M326" s="16">
        <f>VLOOKUP($D326,'Growth rate'!$B$3:$S$93,8,FALSE)*VLOOKUP($F326,BY_IND_Demand_Drivers!$B$5:$J$100,9,FALSE)</f>
        <v>0</v>
      </c>
      <c r="N326" s="49">
        <f t="shared" si="28"/>
        <v>0.6</v>
      </c>
    </row>
    <row r="327" spans="1:14">
      <c r="A327" s="16">
        <f t="shared" si="27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 t="shared" si="29"/>
        <v>10.867787239703262</v>
      </c>
      <c r="H327" s="16">
        <f t="shared" si="30"/>
        <v>0</v>
      </c>
      <c r="I327" s="16">
        <f t="shared" si="31"/>
        <v>0</v>
      </c>
      <c r="K327" s="16">
        <f>VLOOKUP($D327,'Growth rate'!$B$3:$S$93,8,FALSE)*VLOOKUP($F327,BY_IND_Demand_Drivers!$B$5:$J$100,7,FALSE)</f>
        <v>18.112978732838769</v>
      </c>
      <c r="L327" s="16">
        <f>VLOOKUP($D327,'Growth rate'!$B$3:$S$93,8,FALSE)*VLOOKUP($F327,BY_IND_Demand_Drivers!$B$5:$J$100,8,FALSE)</f>
        <v>0</v>
      </c>
      <c r="M327" s="16">
        <f>VLOOKUP($D327,'Growth rate'!$B$3:$S$93,8,FALSE)*VLOOKUP($F327,BY_IND_Demand_Drivers!$B$5:$J$100,9,FALSE)</f>
        <v>0</v>
      </c>
      <c r="N327" s="49">
        <f t="shared" si="28"/>
        <v>0.6</v>
      </c>
    </row>
    <row r="328" spans="1:14">
      <c r="A328" s="16">
        <f t="shared" si="27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 t="shared" si="29"/>
        <v>11.041671835538512</v>
      </c>
      <c r="H328" s="16">
        <f t="shared" si="30"/>
        <v>0</v>
      </c>
      <c r="I328" s="16">
        <f t="shared" si="31"/>
        <v>0</v>
      </c>
      <c r="K328" s="16">
        <f>VLOOKUP($D328,'Growth rate'!$B$3:$S$93,8,FALSE)*VLOOKUP($F328,BY_IND_Demand_Drivers!$B$5:$J$100,7,FALSE)</f>
        <v>18.402786392564188</v>
      </c>
      <c r="L328" s="16">
        <f>VLOOKUP($D328,'Growth rate'!$B$3:$S$93,8,FALSE)*VLOOKUP($F328,BY_IND_Demand_Drivers!$B$5:$J$100,8,FALSE)</f>
        <v>0</v>
      </c>
      <c r="M328" s="16">
        <f>VLOOKUP($D328,'Growth rate'!$B$3:$S$93,8,FALSE)*VLOOKUP($F328,BY_IND_Demand_Drivers!$B$5:$J$100,9,FALSE)</f>
        <v>0</v>
      </c>
      <c r="N328" s="49">
        <f t="shared" si="28"/>
        <v>0.6</v>
      </c>
    </row>
    <row r="329" spans="1:14">
      <c r="A329" s="16">
        <f t="shared" si="27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 t="shared" si="29"/>
        <v>11.218338584907126</v>
      </c>
      <c r="H329" s="16">
        <f t="shared" si="30"/>
        <v>0</v>
      </c>
      <c r="I329" s="16">
        <f t="shared" si="31"/>
        <v>0</v>
      </c>
      <c r="K329" s="16">
        <f>VLOOKUP($D329,'Growth rate'!$B$3:$S$93,8,FALSE)*VLOOKUP($F329,BY_IND_Demand_Drivers!$B$5:$J$100,7,FALSE)</f>
        <v>18.697230974845212</v>
      </c>
      <c r="L329" s="16">
        <f>VLOOKUP($D329,'Growth rate'!$B$3:$S$93,8,FALSE)*VLOOKUP($F329,BY_IND_Demand_Drivers!$B$5:$J$100,8,FALSE)</f>
        <v>0</v>
      </c>
      <c r="M329" s="16">
        <f>VLOOKUP($D329,'Growth rate'!$B$3:$S$93,8,FALSE)*VLOOKUP($F329,BY_IND_Demand_Drivers!$B$5:$J$100,9,FALSE)</f>
        <v>0</v>
      </c>
      <c r="N329" s="49">
        <f t="shared" si="28"/>
        <v>0.6</v>
      </c>
    </row>
    <row r="330" spans="1:14">
      <c r="A330" s="16">
        <f t="shared" si="27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 t="shared" si="29"/>
        <v>11.397832002265645</v>
      </c>
      <c r="H330" s="16">
        <f t="shared" si="30"/>
        <v>0</v>
      </c>
      <c r="I330" s="16">
        <f t="shared" si="31"/>
        <v>0</v>
      </c>
      <c r="K330" s="16">
        <f>VLOOKUP($D330,'Growth rate'!$B$3:$S$93,8,FALSE)*VLOOKUP($F330,BY_IND_Demand_Drivers!$B$5:$J$100,7,FALSE)</f>
        <v>18.996386670442742</v>
      </c>
      <c r="L330" s="16">
        <f>VLOOKUP($D330,'Growth rate'!$B$3:$S$93,8,FALSE)*VLOOKUP($F330,BY_IND_Demand_Drivers!$B$5:$J$100,8,FALSE)</f>
        <v>0</v>
      </c>
      <c r="M330" s="16">
        <f>VLOOKUP($D330,'Growth rate'!$B$3:$S$93,8,FALSE)*VLOOKUP($F330,BY_IND_Demand_Drivers!$B$5:$J$100,9,FALSE)</f>
        <v>0</v>
      </c>
      <c r="N330" s="49">
        <f t="shared" si="28"/>
        <v>0.6</v>
      </c>
    </row>
    <row r="331" spans="1:14">
      <c r="A331" s="16">
        <f t="shared" si="27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 t="shared" si="29"/>
        <v>11.580197314301897</v>
      </c>
      <c r="H331" s="16">
        <f t="shared" si="30"/>
        <v>0</v>
      </c>
      <c r="I331" s="16">
        <f t="shared" si="31"/>
        <v>0</v>
      </c>
      <c r="K331" s="16">
        <f>VLOOKUP($D331,'Growth rate'!$B$3:$S$93,8,FALSE)*VLOOKUP($F331,BY_IND_Demand_Drivers!$B$5:$J$100,7,FALSE)</f>
        <v>19.300328857169827</v>
      </c>
      <c r="L331" s="16">
        <f>VLOOKUP($D331,'Growth rate'!$B$3:$S$93,8,FALSE)*VLOOKUP($F331,BY_IND_Demand_Drivers!$B$5:$J$100,8,FALSE)</f>
        <v>0</v>
      </c>
      <c r="M331" s="16">
        <f>VLOOKUP($D331,'Growth rate'!$B$3:$S$93,8,FALSE)*VLOOKUP($F331,BY_IND_Demand_Drivers!$B$5:$J$100,9,FALSE)</f>
        <v>0</v>
      </c>
      <c r="N331" s="49">
        <f t="shared" si="28"/>
        <v>0.6</v>
      </c>
    </row>
    <row r="332" spans="1:14">
      <c r="A332" s="16">
        <f t="shared" si="27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 t="shared" si="29"/>
        <v>17.585285417821801</v>
      </c>
      <c r="H332" s="16">
        <f t="shared" si="30"/>
        <v>0</v>
      </c>
      <c r="I332" s="16">
        <f t="shared" si="31"/>
        <v>0</v>
      </c>
      <c r="K332" s="16">
        <f>VLOOKUP($D332,'Growth rate'!$B$3:$S$93,8,FALSE)*VLOOKUP($F332,BY_IND_Demand_Drivers!$B$5:$J$100,7,FALSE)</f>
        <v>17.585285417821801</v>
      </c>
      <c r="L332" s="16">
        <f>VLOOKUP($D332,'Growth rate'!$B$3:$S$93,8,FALSE)*VLOOKUP($F332,BY_IND_Demand_Drivers!$B$5:$J$100,8,FALSE)</f>
        <v>0</v>
      </c>
      <c r="M332" s="16">
        <f>VLOOKUP($D332,'Growth rate'!$B$3:$S$93,8,FALSE)*VLOOKUP($F332,BY_IND_Demand_Drivers!$B$5:$J$100,9,FALSE)</f>
        <v>0</v>
      </c>
      <c r="N332" s="49">
        <f t="shared" si="28"/>
        <v>1</v>
      </c>
    </row>
    <row r="333" spans="1:14">
      <c r="A333" s="16">
        <f t="shared" si="27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 t="shared" si="29"/>
        <v>18.403988317577003</v>
      </c>
      <c r="H333" s="16">
        <f t="shared" si="30"/>
        <v>0</v>
      </c>
      <c r="I333" s="16">
        <f t="shared" si="31"/>
        <v>0</v>
      </c>
      <c r="K333" s="16">
        <f>VLOOKUP($D333,'Growth rate'!$B$3:$S$93,8,FALSE)*VLOOKUP($F333,BY_IND_Demand_Drivers!$B$5:$J$100,7,FALSE)</f>
        <v>18.403988317577003</v>
      </c>
      <c r="L333" s="16">
        <f>VLOOKUP($D333,'Growth rate'!$B$3:$S$93,8,FALSE)*VLOOKUP($F333,BY_IND_Demand_Drivers!$B$5:$J$100,8,FALSE)</f>
        <v>0</v>
      </c>
      <c r="M333" s="16">
        <f>VLOOKUP($D333,'Growth rate'!$B$3:$S$93,8,FALSE)*VLOOKUP($F333,BY_IND_Demand_Drivers!$B$5:$J$100,9,FALSE)</f>
        <v>0</v>
      </c>
      <c r="N333" s="49">
        <f t="shared" si="28"/>
        <v>1</v>
      </c>
    </row>
    <row r="334" spans="1:14">
      <c r="A334" s="16">
        <f t="shared" si="27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 t="shared" si="29"/>
        <v>19.222691217332201</v>
      </c>
      <c r="H334" s="16">
        <f t="shared" si="30"/>
        <v>0</v>
      </c>
      <c r="I334" s="16">
        <f t="shared" si="31"/>
        <v>0</v>
      </c>
      <c r="K334" s="16">
        <f>VLOOKUP($D334,'Growth rate'!$B$3:$S$93,8,FALSE)*VLOOKUP($F334,BY_IND_Demand_Drivers!$B$5:$J$100,7,FALSE)</f>
        <v>19.222691217332201</v>
      </c>
      <c r="L334" s="16">
        <f>VLOOKUP($D334,'Growth rate'!$B$3:$S$93,8,FALSE)*VLOOKUP($F334,BY_IND_Demand_Drivers!$B$5:$J$100,8,FALSE)</f>
        <v>0</v>
      </c>
      <c r="M334" s="16">
        <f>VLOOKUP($D334,'Growth rate'!$B$3:$S$93,8,FALSE)*VLOOKUP($F334,BY_IND_Demand_Drivers!$B$5:$J$100,9,FALSE)</f>
        <v>0</v>
      </c>
      <c r="N334" s="49">
        <f t="shared" si="28"/>
        <v>1</v>
      </c>
    </row>
    <row r="335" spans="1:14">
      <c r="A335" s="16">
        <f t="shared" si="27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 t="shared" si="29"/>
        <v>20.041394117087403</v>
      </c>
      <c r="H335" s="16">
        <f t="shared" si="30"/>
        <v>0</v>
      </c>
      <c r="I335" s="16">
        <f t="shared" si="31"/>
        <v>0</v>
      </c>
      <c r="K335" s="16">
        <f>VLOOKUP($D335,'Growth rate'!$B$3:$S$93,8,FALSE)*VLOOKUP($F335,BY_IND_Demand_Drivers!$B$5:$J$100,7,FALSE)</f>
        <v>20.041394117087403</v>
      </c>
      <c r="L335" s="16">
        <f>VLOOKUP($D335,'Growth rate'!$B$3:$S$93,8,FALSE)*VLOOKUP($F335,BY_IND_Demand_Drivers!$B$5:$J$100,8,FALSE)</f>
        <v>0</v>
      </c>
      <c r="M335" s="16">
        <f>VLOOKUP($D335,'Growth rate'!$B$3:$S$93,8,FALSE)*VLOOKUP($F335,BY_IND_Demand_Drivers!$B$5:$J$100,9,FALSE)</f>
        <v>0</v>
      </c>
      <c r="N335" s="49">
        <f t="shared" si="28"/>
        <v>1</v>
      </c>
    </row>
    <row r="336" spans="1:14">
      <c r="A336" s="16">
        <f t="shared" si="27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 t="shared" si="29"/>
        <v>20.860097016842602</v>
      </c>
      <c r="H336" s="16">
        <f t="shared" si="30"/>
        <v>0</v>
      </c>
      <c r="I336" s="16">
        <f t="shared" si="31"/>
        <v>0</v>
      </c>
      <c r="K336" s="16">
        <f>VLOOKUP($D336,'Growth rate'!$B$3:$S$93,8,FALSE)*VLOOKUP($F336,BY_IND_Demand_Drivers!$B$5:$J$100,7,FALSE)</f>
        <v>20.860097016842602</v>
      </c>
      <c r="L336" s="16">
        <f>VLOOKUP($D336,'Growth rate'!$B$3:$S$93,8,FALSE)*VLOOKUP($F336,BY_IND_Demand_Drivers!$B$5:$J$100,8,FALSE)</f>
        <v>0</v>
      </c>
      <c r="M336" s="16">
        <f>VLOOKUP($D336,'Growth rate'!$B$3:$S$93,8,FALSE)*VLOOKUP($F336,BY_IND_Demand_Drivers!$B$5:$J$100,9,FALSE)</f>
        <v>0</v>
      </c>
      <c r="N336" s="49">
        <f t="shared" si="28"/>
        <v>1</v>
      </c>
    </row>
    <row r="337" spans="1:14">
      <c r="A337" s="16">
        <f t="shared" si="27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 t="shared" si="29"/>
        <v>21.678799916597804</v>
      </c>
      <c r="H337" s="16">
        <f t="shared" si="30"/>
        <v>0</v>
      </c>
      <c r="I337" s="16">
        <f t="shared" si="31"/>
        <v>0</v>
      </c>
      <c r="K337" s="16">
        <f>VLOOKUP($D337,'Growth rate'!$B$3:$S$93,8,FALSE)*VLOOKUP($F337,BY_IND_Demand_Drivers!$B$5:$J$100,7,FALSE)</f>
        <v>21.678799916597804</v>
      </c>
      <c r="L337" s="16">
        <f>VLOOKUP($D337,'Growth rate'!$B$3:$S$93,8,FALSE)*VLOOKUP($F337,BY_IND_Demand_Drivers!$B$5:$J$100,8,FALSE)</f>
        <v>0</v>
      </c>
      <c r="M337" s="16">
        <f>VLOOKUP($D337,'Growth rate'!$B$3:$S$93,8,FALSE)*VLOOKUP($F337,BY_IND_Demand_Drivers!$B$5:$J$100,9,FALSE)</f>
        <v>0</v>
      </c>
      <c r="N337" s="49">
        <f t="shared" si="28"/>
        <v>1</v>
      </c>
    </row>
    <row r="338" spans="1:14">
      <c r="A338" s="16">
        <f t="shared" si="27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 t="shared" si="29"/>
        <v>20.247752534717701</v>
      </c>
      <c r="H338" s="16">
        <f t="shared" si="30"/>
        <v>0</v>
      </c>
      <c r="I338" s="16">
        <f t="shared" si="31"/>
        <v>0</v>
      </c>
      <c r="K338" s="16">
        <f>VLOOKUP($D338,'Growth rate'!$B$3:$S$93,8,FALSE)*VLOOKUP($F338,BY_IND_Demand_Drivers!$B$5:$J$100,7,FALSE)</f>
        <v>22.497502816353002</v>
      </c>
      <c r="L338" s="16">
        <f>VLOOKUP($D338,'Growth rate'!$B$3:$S$93,8,FALSE)*VLOOKUP($F338,BY_IND_Demand_Drivers!$B$5:$J$100,8,FALSE)</f>
        <v>0</v>
      </c>
      <c r="M338" s="16">
        <f>VLOOKUP($D338,'Growth rate'!$B$3:$S$93,8,FALSE)*VLOOKUP($F338,BY_IND_Demand_Drivers!$B$5:$J$100,9,FALSE)</f>
        <v>0</v>
      </c>
      <c r="N338" s="49">
        <f>N256</f>
        <v>0.9</v>
      </c>
    </row>
    <row r="339" spans="1:14">
      <c r="A339" s="16">
        <f t="shared" si="27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 t="shared" si="29"/>
        <v>20.751423087336303</v>
      </c>
      <c r="H339" s="16">
        <f t="shared" si="30"/>
        <v>0</v>
      </c>
      <c r="I339" s="16">
        <f t="shared" si="31"/>
        <v>0</v>
      </c>
      <c r="K339" s="16">
        <f>VLOOKUP($D339,'Growth rate'!$B$3:$S$93,8,FALSE)*VLOOKUP($F339,BY_IND_Demand_Drivers!$B$5:$J$100,7,FALSE)</f>
        <v>23.316205716108204</v>
      </c>
      <c r="L339" s="16">
        <f>VLOOKUP($D339,'Growth rate'!$B$3:$S$93,8,FALSE)*VLOOKUP($F339,BY_IND_Demand_Drivers!$B$5:$J$100,8,FALSE)</f>
        <v>0</v>
      </c>
      <c r="M339" s="16">
        <f>VLOOKUP($D339,'Growth rate'!$B$3:$S$93,8,FALSE)*VLOOKUP($F339,BY_IND_Demand_Drivers!$B$5:$J$100,9,FALSE)</f>
        <v>0</v>
      </c>
      <c r="N339" s="49">
        <f t="shared" ref="N339:N402" si="32">N257</f>
        <v>0.89</v>
      </c>
    </row>
    <row r="340" spans="1:14">
      <c r="A340" s="16">
        <f t="shared" si="27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 t="shared" si="29"/>
        <v>21.238719581959796</v>
      </c>
      <c r="H340" s="16">
        <f t="shared" si="30"/>
        <v>0</v>
      </c>
      <c r="I340" s="16">
        <f t="shared" si="31"/>
        <v>0</v>
      </c>
      <c r="K340" s="16">
        <f>VLOOKUP($D340,'Growth rate'!$B$3:$S$93,8,FALSE)*VLOOKUP($F340,BY_IND_Demand_Drivers!$B$5:$J$100,7,FALSE)</f>
        <v>24.134908615863406</v>
      </c>
      <c r="L340" s="16">
        <f>VLOOKUP($D340,'Growth rate'!$B$3:$S$93,8,FALSE)*VLOOKUP($F340,BY_IND_Demand_Drivers!$B$5:$J$100,8,FALSE)</f>
        <v>0</v>
      </c>
      <c r="M340" s="16">
        <f>VLOOKUP($D340,'Growth rate'!$B$3:$S$93,8,FALSE)*VLOOKUP($F340,BY_IND_Demand_Drivers!$B$5:$J$100,9,FALSE)</f>
        <v>0</v>
      </c>
      <c r="N340" s="49">
        <f t="shared" si="32"/>
        <v>0.88</v>
      </c>
    </row>
    <row r="341" spans="1:14">
      <c r="A341" s="16">
        <f t="shared" si="27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 t="shared" si="29"/>
        <v>21.709642018588184</v>
      </c>
      <c r="H341" s="16">
        <f t="shared" si="30"/>
        <v>0</v>
      </c>
      <c r="I341" s="16">
        <f t="shared" si="31"/>
        <v>0</v>
      </c>
      <c r="K341" s="16">
        <f>VLOOKUP($D341,'Growth rate'!$B$3:$S$93,8,FALSE)*VLOOKUP($F341,BY_IND_Demand_Drivers!$B$5:$J$100,7,FALSE)</f>
        <v>24.953611515618604</v>
      </c>
      <c r="L341" s="16">
        <f>VLOOKUP($D341,'Growth rate'!$B$3:$S$93,8,FALSE)*VLOOKUP($F341,BY_IND_Demand_Drivers!$B$5:$J$100,8,FALSE)</f>
        <v>0</v>
      </c>
      <c r="M341" s="16">
        <f>VLOOKUP($D341,'Growth rate'!$B$3:$S$93,8,FALSE)*VLOOKUP($F341,BY_IND_Demand_Drivers!$B$5:$J$100,9,FALSE)</f>
        <v>0</v>
      </c>
      <c r="N341" s="49">
        <f t="shared" si="32"/>
        <v>0.87</v>
      </c>
    </row>
    <row r="342" spans="1:14">
      <c r="A342" s="16">
        <f t="shared" si="27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 t="shared" si="29"/>
        <v>22.164190397221471</v>
      </c>
      <c r="H342" s="16">
        <f t="shared" si="30"/>
        <v>0</v>
      </c>
      <c r="I342" s="16">
        <f t="shared" si="31"/>
        <v>0</v>
      </c>
      <c r="K342" s="16">
        <f>VLOOKUP($D342,'Growth rate'!$B$3:$S$93,8,FALSE)*VLOOKUP($F342,BY_IND_Demand_Drivers!$B$5:$J$100,7,FALSE)</f>
        <v>25.772314415373806</v>
      </c>
      <c r="L342" s="16">
        <f>VLOOKUP($D342,'Growth rate'!$B$3:$S$93,8,FALSE)*VLOOKUP($F342,BY_IND_Demand_Drivers!$B$5:$J$100,8,FALSE)</f>
        <v>0</v>
      </c>
      <c r="M342" s="16">
        <f>VLOOKUP($D342,'Growth rate'!$B$3:$S$93,8,FALSE)*VLOOKUP($F342,BY_IND_Demand_Drivers!$B$5:$J$100,9,FALSE)</f>
        <v>0</v>
      </c>
      <c r="N342" s="49">
        <f t="shared" si="32"/>
        <v>0.86</v>
      </c>
    </row>
    <row r="343" spans="1:14">
      <c r="A343" s="16">
        <f t="shared" ref="A343:A406" si="33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 t="shared" si="29"/>
        <v>22.602364717859654</v>
      </c>
      <c r="H343" s="16">
        <f t="shared" si="30"/>
        <v>0</v>
      </c>
      <c r="I343" s="16">
        <f t="shared" si="31"/>
        <v>0</v>
      </c>
      <c r="K343" s="16">
        <f>VLOOKUP($D343,'Growth rate'!$B$3:$S$93,8,FALSE)*VLOOKUP($F343,BY_IND_Demand_Drivers!$B$5:$J$100,7,FALSE)</f>
        <v>26.591017315129005</v>
      </c>
      <c r="L343" s="16">
        <f>VLOOKUP($D343,'Growth rate'!$B$3:$S$93,8,FALSE)*VLOOKUP($F343,BY_IND_Demand_Drivers!$B$5:$J$100,8,FALSE)</f>
        <v>0</v>
      </c>
      <c r="M343" s="16">
        <f>VLOOKUP($D343,'Growth rate'!$B$3:$S$93,8,FALSE)*VLOOKUP($F343,BY_IND_Demand_Drivers!$B$5:$J$100,9,FALSE)</f>
        <v>0</v>
      </c>
      <c r="N343" s="49">
        <f t="shared" si="32"/>
        <v>0.85</v>
      </c>
    </row>
    <row r="344" spans="1:14">
      <c r="A344" s="16">
        <f t="shared" si="33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 t="shared" si="29"/>
        <v>22.955640679965526</v>
      </c>
      <c r="H344" s="16">
        <f t="shared" si="30"/>
        <v>0</v>
      </c>
      <c r="I344" s="16">
        <f t="shared" si="31"/>
        <v>0</v>
      </c>
      <c r="K344" s="16">
        <f>VLOOKUP($D344,'Growth rate'!$B$3:$S$93,8,FALSE)*VLOOKUP($F344,BY_IND_Demand_Drivers!$B$5:$J$100,7,FALSE)</f>
        <v>27.40972021488421</v>
      </c>
      <c r="L344" s="16">
        <f>VLOOKUP($D344,'Growth rate'!$B$3:$S$93,8,FALSE)*VLOOKUP($F344,BY_IND_Demand_Drivers!$B$5:$J$100,8,FALSE)</f>
        <v>0</v>
      </c>
      <c r="M344" s="16">
        <f>VLOOKUP($D344,'Growth rate'!$B$3:$S$93,8,FALSE)*VLOOKUP($F344,BY_IND_Demand_Drivers!$B$5:$J$100,9,FALSE)</f>
        <v>0</v>
      </c>
      <c r="N344" s="49">
        <f t="shared" si="32"/>
        <v>0.83750000000000002</v>
      </c>
    </row>
    <row r="345" spans="1:14">
      <c r="A345" s="16">
        <f t="shared" si="33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 t="shared" si="29"/>
        <v>23.288449069577513</v>
      </c>
      <c r="H345" s="16">
        <f t="shared" si="30"/>
        <v>0</v>
      </c>
      <c r="I345" s="16">
        <f t="shared" si="31"/>
        <v>0</v>
      </c>
      <c r="K345" s="16">
        <f>VLOOKUP($D345,'Growth rate'!$B$3:$S$93,8,FALSE)*VLOOKUP($F345,BY_IND_Demand_Drivers!$B$5:$J$100,7,FALSE)</f>
        <v>28.228423114639412</v>
      </c>
      <c r="L345" s="16">
        <f>VLOOKUP($D345,'Growth rate'!$B$3:$S$93,8,FALSE)*VLOOKUP($F345,BY_IND_Demand_Drivers!$B$5:$J$100,8,FALSE)</f>
        <v>0</v>
      </c>
      <c r="M345" s="16">
        <f>VLOOKUP($D345,'Growth rate'!$B$3:$S$93,8,FALSE)*VLOOKUP($F345,BY_IND_Demand_Drivers!$B$5:$J$100,9,FALSE)</f>
        <v>0</v>
      </c>
      <c r="N345" s="49">
        <f t="shared" si="32"/>
        <v>0.82499999999999996</v>
      </c>
    </row>
    <row r="346" spans="1:14">
      <c r="A346" s="16">
        <f t="shared" si="33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 t="shared" si="29"/>
        <v>23.600789886695622</v>
      </c>
      <c r="H346" s="16">
        <f t="shared" si="30"/>
        <v>0</v>
      </c>
      <c r="I346" s="16">
        <f t="shared" si="31"/>
        <v>0</v>
      </c>
      <c r="K346" s="16">
        <f>VLOOKUP($D346,'Growth rate'!$B$3:$S$93,8,FALSE)*VLOOKUP($F346,BY_IND_Demand_Drivers!$B$5:$J$100,7,FALSE)</f>
        <v>29.04712601439461</v>
      </c>
      <c r="L346" s="16">
        <f>VLOOKUP($D346,'Growth rate'!$B$3:$S$93,8,FALSE)*VLOOKUP($F346,BY_IND_Demand_Drivers!$B$5:$J$100,8,FALSE)</f>
        <v>0</v>
      </c>
      <c r="M346" s="16">
        <f>VLOOKUP($D346,'Growth rate'!$B$3:$S$93,8,FALSE)*VLOOKUP($F346,BY_IND_Demand_Drivers!$B$5:$J$100,9,FALSE)</f>
        <v>0</v>
      </c>
      <c r="N346" s="49">
        <f t="shared" si="32"/>
        <v>0.8125</v>
      </c>
    </row>
    <row r="347" spans="1:14">
      <c r="A347" s="16">
        <f t="shared" si="33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 t="shared" si="29"/>
        <v>23.892663131319846</v>
      </c>
      <c r="H347" s="16">
        <f t="shared" si="30"/>
        <v>0</v>
      </c>
      <c r="I347" s="16">
        <f t="shared" si="31"/>
        <v>0</v>
      </c>
      <c r="K347" s="16">
        <f>VLOOKUP($D347,'Growth rate'!$B$3:$S$93,8,FALSE)*VLOOKUP($F347,BY_IND_Demand_Drivers!$B$5:$J$100,7,FALSE)</f>
        <v>29.865828914149812</v>
      </c>
      <c r="L347" s="16">
        <f>VLOOKUP($D347,'Growth rate'!$B$3:$S$93,8,FALSE)*VLOOKUP($F347,BY_IND_Demand_Drivers!$B$5:$J$100,8,FALSE)</f>
        <v>0</v>
      </c>
      <c r="M347" s="16">
        <f>VLOOKUP($D347,'Growth rate'!$B$3:$S$93,8,FALSE)*VLOOKUP($F347,BY_IND_Demand_Drivers!$B$5:$J$100,9,FALSE)</f>
        <v>0</v>
      </c>
      <c r="N347" s="49">
        <f t="shared" si="32"/>
        <v>0.79999999999999993</v>
      </c>
    </row>
    <row r="348" spans="1:14">
      <c r="A348" s="16">
        <f t="shared" si="33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 t="shared" si="29"/>
        <v>24.164068803450196</v>
      </c>
      <c r="H348" s="16">
        <f t="shared" si="30"/>
        <v>0</v>
      </c>
      <c r="I348" s="16">
        <f t="shared" si="31"/>
        <v>0</v>
      </c>
      <c r="K348" s="16">
        <f>VLOOKUP($D348,'Growth rate'!$B$3:$S$93,8,FALSE)*VLOOKUP($F348,BY_IND_Demand_Drivers!$B$5:$J$100,7,FALSE)</f>
        <v>30.684531813905011</v>
      </c>
      <c r="L348" s="16">
        <f>VLOOKUP($D348,'Growth rate'!$B$3:$S$93,8,FALSE)*VLOOKUP($F348,BY_IND_Demand_Drivers!$B$5:$J$100,8,FALSE)</f>
        <v>0</v>
      </c>
      <c r="M348" s="16">
        <f>VLOOKUP($D348,'Growth rate'!$B$3:$S$93,8,FALSE)*VLOOKUP($F348,BY_IND_Demand_Drivers!$B$5:$J$100,9,FALSE)</f>
        <v>0</v>
      </c>
      <c r="N348" s="49">
        <f t="shared" si="32"/>
        <v>0.78749999999999998</v>
      </c>
    </row>
    <row r="349" spans="1:14">
      <c r="A349" s="16">
        <f t="shared" si="33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 t="shared" si="29"/>
        <v>24.415006903086663</v>
      </c>
      <c r="H349" s="16">
        <f t="shared" si="30"/>
        <v>0</v>
      </c>
      <c r="I349" s="16">
        <f t="shared" si="31"/>
        <v>0</v>
      </c>
      <c r="K349" s="16">
        <f>VLOOKUP($D349,'Growth rate'!$B$3:$S$93,8,FALSE)*VLOOKUP($F349,BY_IND_Demand_Drivers!$B$5:$J$100,7,FALSE)</f>
        <v>31.503234713660213</v>
      </c>
      <c r="L349" s="16">
        <f>VLOOKUP($D349,'Growth rate'!$B$3:$S$93,8,FALSE)*VLOOKUP($F349,BY_IND_Demand_Drivers!$B$5:$J$100,8,FALSE)</f>
        <v>0</v>
      </c>
      <c r="M349" s="16">
        <f>VLOOKUP($D349,'Growth rate'!$B$3:$S$93,8,FALSE)*VLOOKUP($F349,BY_IND_Demand_Drivers!$B$5:$J$100,9,FALSE)</f>
        <v>0</v>
      </c>
      <c r="N349" s="49">
        <f t="shared" si="32"/>
        <v>0.77499999999999991</v>
      </c>
    </row>
    <row r="350" spans="1:14">
      <c r="A350" s="16">
        <f t="shared" si="33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 t="shared" si="29"/>
        <v>24.645477430229253</v>
      </c>
      <c r="H350" s="16">
        <f t="shared" si="30"/>
        <v>0</v>
      </c>
      <c r="I350" s="16">
        <f t="shared" si="31"/>
        <v>0</v>
      </c>
      <c r="K350" s="16">
        <f>VLOOKUP($D350,'Growth rate'!$B$3:$S$93,8,FALSE)*VLOOKUP($F350,BY_IND_Demand_Drivers!$B$5:$J$100,7,FALSE)</f>
        <v>32.321937613415415</v>
      </c>
      <c r="L350" s="16">
        <f>VLOOKUP($D350,'Growth rate'!$B$3:$S$93,8,FALSE)*VLOOKUP($F350,BY_IND_Demand_Drivers!$B$5:$J$100,8,FALSE)</f>
        <v>0</v>
      </c>
      <c r="M350" s="16">
        <f>VLOOKUP($D350,'Growth rate'!$B$3:$S$93,8,FALSE)*VLOOKUP($F350,BY_IND_Demand_Drivers!$B$5:$J$100,9,FALSE)</f>
        <v>0</v>
      </c>
      <c r="N350" s="49">
        <f t="shared" si="32"/>
        <v>0.76249999999999996</v>
      </c>
    </row>
    <row r="351" spans="1:14">
      <c r="A351" s="16">
        <f t="shared" si="33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 t="shared" si="29"/>
        <v>24.855480384877964</v>
      </c>
      <c r="H351" s="16">
        <f t="shared" si="30"/>
        <v>0</v>
      </c>
      <c r="I351" s="16">
        <f t="shared" si="31"/>
        <v>0</v>
      </c>
      <c r="K351" s="16">
        <f>VLOOKUP($D351,'Growth rate'!$B$3:$S$93,8,FALSE)*VLOOKUP($F351,BY_IND_Demand_Drivers!$B$5:$J$100,7,FALSE)</f>
        <v>33.140640513170617</v>
      </c>
      <c r="L351" s="16">
        <f>VLOOKUP($D351,'Growth rate'!$B$3:$S$93,8,FALSE)*VLOOKUP($F351,BY_IND_Demand_Drivers!$B$5:$J$100,8,FALSE)</f>
        <v>0</v>
      </c>
      <c r="M351" s="16">
        <f>VLOOKUP($D351,'Growth rate'!$B$3:$S$93,8,FALSE)*VLOOKUP($F351,BY_IND_Demand_Drivers!$B$5:$J$100,9,FALSE)</f>
        <v>0</v>
      </c>
      <c r="N351" s="49">
        <f t="shared" si="32"/>
        <v>0.75</v>
      </c>
    </row>
    <row r="352" spans="1:14">
      <c r="A352" s="16">
        <f t="shared" si="33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 t="shared" si="29"/>
        <v>25.045015767032783</v>
      </c>
      <c r="H352" s="16">
        <f t="shared" si="30"/>
        <v>0</v>
      </c>
      <c r="I352" s="16">
        <f t="shared" si="31"/>
        <v>0</v>
      </c>
      <c r="K352" s="16">
        <f>VLOOKUP($D352,'Growth rate'!$B$3:$S$93,8,FALSE)*VLOOKUP($F352,BY_IND_Demand_Drivers!$B$5:$J$100,7,FALSE)</f>
        <v>33.959343412925811</v>
      </c>
      <c r="L352" s="16">
        <f>VLOOKUP($D352,'Growth rate'!$B$3:$S$93,8,FALSE)*VLOOKUP($F352,BY_IND_Demand_Drivers!$B$5:$J$100,8,FALSE)</f>
        <v>0</v>
      </c>
      <c r="M352" s="16">
        <f>VLOOKUP($D352,'Growth rate'!$B$3:$S$93,8,FALSE)*VLOOKUP($F352,BY_IND_Demand_Drivers!$B$5:$J$100,9,FALSE)</f>
        <v>0</v>
      </c>
      <c r="N352" s="49">
        <f t="shared" si="32"/>
        <v>0.73749999999999993</v>
      </c>
    </row>
    <row r="353" spans="1:14">
      <c r="A353" s="16">
        <f t="shared" si="33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 t="shared" si="29"/>
        <v>25.214083576693739</v>
      </c>
      <c r="H353" s="16">
        <f t="shared" si="30"/>
        <v>0</v>
      </c>
      <c r="I353" s="16">
        <f t="shared" si="31"/>
        <v>0</v>
      </c>
      <c r="K353" s="16">
        <f>VLOOKUP($D353,'Growth rate'!$B$3:$S$93,8,FALSE)*VLOOKUP($F353,BY_IND_Demand_Drivers!$B$5:$J$100,7,FALSE)</f>
        <v>34.77804631268102</v>
      </c>
      <c r="L353" s="16">
        <f>VLOOKUP($D353,'Growth rate'!$B$3:$S$93,8,FALSE)*VLOOKUP($F353,BY_IND_Demand_Drivers!$B$5:$J$100,8,FALSE)</f>
        <v>0</v>
      </c>
      <c r="M353" s="16">
        <f>VLOOKUP($D353,'Growth rate'!$B$3:$S$93,8,FALSE)*VLOOKUP($F353,BY_IND_Demand_Drivers!$B$5:$J$100,9,FALSE)</f>
        <v>0</v>
      </c>
      <c r="N353" s="49">
        <f t="shared" si="32"/>
        <v>0.72499999999999998</v>
      </c>
    </row>
    <row r="354" spans="1:14">
      <c r="A354" s="16">
        <f t="shared" si="33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 t="shared" si="29"/>
        <v>25.362683813860794</v>
      </c>
      <c r="H354" s="16">
        <f t="shared" si="30"/>
        <v>0</v>
      </c>
      <c r="I354" s="16">
        <f t="shared" si="31"/>
        <v>0</v>
      </c>
      <c r="K354" s="16">
        <f>VLOOKUP($D354,'Growth rate'!$B$3:$S$93,8,FALSE)*VLOOKUP($F354,BY_IND_Demand_Drivers!$B$5:$J$100,7,FALSE)</f>
        <v>35.596749212436208</v>
      </c>
      <c r="L354" s="16">
        <f>VLOOKUP($D354,'Growth rate'!$B$3:$S$93,8,FALSE)*VLOOKUP($F354,BY_IND_Demand_Drivers!$B$5:$J$100,8,FALSE)</f>
        <v>0</v>
      </c>
      <c r="M354" s="16">
        <f>VLOOKUP($D354,'Growth rate'!$B$3:$S$93,8,FALSE)*VLOOKUP($F354,BY_IND_Demand_Drivers!$B$5:$J$100,9,FALSE)</f>
        <v>0</v>
      </c>
      <c r="N354" s="49">
        <f t="shared" si="32"/>
        <v>0.71249999999999991</v>
      </c>
    </row>
    <row r="355" spans="1:14">
      <c r="A355" s="16">
        <f t="shared" si="33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 t="shared" si="29"/>
        <v>25.49081647853399</v>
      </c>
      <c r="H355" s="16">
        <f t="shared" si="30"/>
        <v>0</v>
      </c>
      <c r="I355" s="16">
        <f t="shared" si="31"/>
        <v>0</v>
      </c>
      <c r="K355" s="16">
        <f>VLOOKUP($D355,'Growth rate'!$B$3:$S$93,8,FALSE)*VLOOKUP($F355,BY_IND_Demand_Drivers!$B$5:$J$100,7,FALSE)</f>
        <v>36.415452112191417</v>
      </c>
      <c r="L355" s="16">
        <f>VLOOKUP($D355,'Growth rate'!$B$3:$S$93,8,FALSE)*VLOOKUP($F355,BY_IND_Demand_Drivers!$B$5:$J$100,8,FALSE)</f>
        <v>0</v>
      </c>
      <c r="M355" s="16">
        <f>VLOOKUP($D355,'Growth rate'!$B$3:$S$93,8,FALSE)*VLOOKUP($F355,BY_IND_Demand_Drivers!$B$5:$J$100,9,FALSE)</f>
        <v>0</v>
      </c>
      <c r="N355" s="49">
        <f t="shared" si="32"/>
        <v>0.7</v>
      </c>
    </row>
    <row r="356" spans="1:14">
      <c r="A356" s="16">
        <f t="shared" si="33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 t="shared" si="29"/>
        <v>25.5984815707133</v>
      </c>
      <c r="H356" s="16">
        <f t="shared" si="30"/>
        <v>0</v>
      </c>
      <c r="I356" s="16">
        <f t="shared" si="31"/>
        <v>0</v>
      </c>
      <c r="K356" s="16">
        <f>VLOOKUP($D356,'Growth rate'!$B$3:$S$93,8,FALSE)*VLOOKUP($F356,BY_IND_Demand_Drivers!$B$5:$J$100,7,FALSE)</f>
        <v>37.234155011946619</v>
      </c>
      <c r="L356" s="16">
        <f>VLOOKUP($D356,'Growth rate'!$B$3:$S$93,8,FALSE)*VLOOKUP($F356,BY_IND_Demand_Drivers!$B$5:$J$100,8,FALSE)</f>
        <v>0</v>
      </c>
      <c r="M356" s="16">
        <f>VLOOKUP($D356,'Growth rate'!$B$3:$S$93,8,FALSE)*VLOOKUP($F356,BY_IND_Demand_Drivers!$B$5:$J$100,9,FALSE)</f>
        <v>0</v>
      </c>
      <c r="N356" s="49">
        <f t="shared" si="32"/>
        <v>0.6875</v>
      </c>
    </row>
    <row r="357" spans="1:14">
      <c r="A357" s="16">
        <f t="shared" si="33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 t="shared" si="29"/>
        <v>25.685679090398725</v>
      </c>
      <c r="H357" s="16">
        <f t="shared" si="30"/>
        <v>0</v>
      </c>
      <c r="I357" s="16">
        <f t="shared" si="31"/>
        <v>0</v>
      </c>
      <c r="K357" s="16">
        <f>VLOOKUP($D357,'Growth rate'!$B$3:$S$93,8,FALSE)*VLOOKUP($F357,BY_IND_Demand_Drivers!$B$5:$J$100,7,FALSE)</f>
        <v>38.052857911701821</v>
      </c>
      <c r="L357" s="16">
        <f>VLOOKUP($D357,'Growth rate'!$B$3:$S$93,8,FALSE)*VLOOKUP($F357,BY_IND_Demand_Drivers!$B$5:$J$100,8,FALSE)</f>
        <v>0</v>
      </c>
      <c r="M357" s="16">
        <f>VLOOKUP($D357,'Growth rate'!$B$3:$S$93,8,FALSE)*VLOOKUP($F357,BY_IND_Demand_Drivers!$B$5:$J$100,9,FALSE)</f>
        <v>0</v>
      </c>
      <c r="N357" s="49">
        <f t="shared" si="32"/>
        <v>0.67499999999999993</v>
      </c>
    </row>
    <row r="358" spans="1:14">
      <c r="A358" s="16">
        <f t="shared" si="33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 t="shared" si="29"/>
        <v>25.752409037590276</v>
      </c>
      <c r="H358" s="16">
        <f t="shared" si="30"/>
        <v>0</v>
      </c>
      <c r="I358" s="16">
        <f t="shared" si="31"/>
        <v>0</v>
      </c>
      <c r="K358" s="16">
        <f>VLOOKUP($D358,'Growth rate'!$B$3:$S$93,8,FALSE)*VLOOKUP($F358,BY_IND_Demand_Drivers!$B$5:$J$100,7,FALSE)</f>
        <v>38.871560811457023</v>
      </c>
      <c r="L358" s="16">
        <f>VLOOKUP($D358,'Growth rate'!$B$3:$S$93,8,FALSE)*VLOOKUP($F358,BY_IND_Demand_Drivers!$B$5:$J$100,8,FALSE)</f>
        <v>0</v>
      </c>
      <c r="M358" s="16">
        <f>VLOOKUP($D358,'Growth rate'!$B$3:$S$93,8,FALSE)*VLOOKUP($F358,BY_IND_Demand_Drivers!$B$5:$J$100,9,FALSE)</f>
        <v>0</v>
      </c>
      <c r="N358" s="49">
        <f t="shared" si="32"/>
        <v>0.66249999999999998</v>
      </c>
    </row>
    <row r="359" spans="1:14">
      <c r="A359" s="16">
        <f t="shared" si="33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 t="shared" si="29"/>
        <v>25.798671412287938</v>
      </c>
      <c r="H359" s="16">
        <f t="shared" si="30"/>
        <v>0</v>
      </c>
      <c r="I359" s="16">
        <f t="shared" si="31"/>
        <v>0</v>
      </c>
      <c r="K359" s="16">
        <f>VLOOKUP($D359,'Growth rate'!$B$3:$S$93,8,FALSE)*VLOOKUP($F359,BY_IND_Demand_Drivers!$B$5:$J$100,7,FALSE)</f>
        <v>39.690263711212218</v>
      </c>
      <c r="L359" s="16">
        <f>VLOOKUP($D359,'Growth rate'!$B$3:$S$93,8,FALSE)*VLOOKUP($F359,BY_IND_Demand_Drivers!$B$5:$J$100,8,FALSE)</f>
        <v>0</v>
      </c>
      <c r="M359" s="16">
        <f>VLOOKUP($D359,'Growth rate'!$B$3:$S$93,8,FALSE)*VLOOKUP($F359,BY_IND_Demand_Drivers!$B$5:$J$100,9,FALSE)</f>
        <v>0</v>
      </c>
      <c r="N359" s="49">
        <f t="shared" si="32"/>
        <v>0.64999999999999991</v>
      </c>
    </row>
    <row r="360" spans="1:14">
      <c r="A360" s="16">
        <f t="shared" si="33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 t="shared" si="29"/>
        <v>25.824466214491729</v>
      </c>
      <c r="H360" s="16">
        <f t="shared" si="30"/>
        <v>0</v>
      </c>
      <c r="I360" s="16">
        <f t="shared" si="31"/>
        <v>0</v>
      </c>
      <c r="K360" s="16">
        <f>VLOOKUP($D360,'Growth rate'!$B$3:$S$93,8,FALSE)*VLOOKUP($F360,BY_IND_Demand_Drivers!$B$5:$J$100,7,FALSE)</f>
        <v>40.50896661096742</v>
      </c>
      <c r="L360" s="16">
        <f>VLOOKUP($D360,'Growth rate'!$B$3:$S$93,8,FALSE)*VLOOKUP($F360,BY_IND_Demand_Drivers!$B$5:$J$100,8,FALSE)</f>
        <v>0</v>
      </c>
      <c r="M360" s="16">
        <f>VLOOKUP($D360,'Growth rate'!$B$3:$S$93,8,FALSE)*VLOOKUP($F360,BY_IND_Demand_Drivers!$B$5:$J$100,9,FALSE)</f>
        <v>0</v>
      </c>
      <c r="N360" s="49">
        <f t="shared" si="32"/>
        <v>0.63749999999999996</v>
      </c>
    </row>
    <row r="361" spans="1:14">
      <c r="A361" s="16">
        <f t="shared" si="33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 t="shared" si="29"/>
        <v>25.829793444201638</v>
      </c>
      <c r="H361" s="16">
        <f t="shared" si="30"/>
        <v>0</v>
      </c>
      <c r="I361" s="16">
        <f t="shared" si="31"/>
        <v>0</v>
      </c>
      <c r="K361" s="16">
        <f>VLOOKUP($D361,'Growth rate'!$B$3:$S$93,8,FALSE)*VLOOKUP($F361,BY_IND_Demand_Drivers!$B$5:$J$100,7,FALSE)</f>
        <v>41.327669510722622</v>
      </c>
      <c r="L361" s="16">
        <f>VLOOKUP($D361,'Growth rate'!$B$3:$S$93,8,FALSE)*VLOOKUP($F361,BY_IND_Demand_Drivers!$B$5:$J$100,8,FALSE)</f>
        <v>0</v>
      </c>
      <c r="M361" s="16">
        <f>VLOOKUP($D361,'Growth rate'!$B$3:$S$93,8,FALSE)*VLOOKUP($F361,BY_IND_Demand_Drivers!$B$5:$J$100,9,FALSE)</f>
        <v>0</v>
      </c>
      <c r="N361" s="49">
        <f t="shared" si="32"/>
        <v>0.625</v>
      </c>
    </row>
    <row r="362" spans="1:14">
      <c r="A362" s="16">
        <f t="shared" si="33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 t="shared" si="29"/>
        <v>25.814653101417665</v>
      </c>
      <c r="H362" s="16">
        <f t="shared" si="30"/>
        <v>0</v>
      </c>
      <c r="I362" s="16">
        <f t="shared" si="31"/>
        <v>0</v>
      </c>
      <c r="K362" s="16">
        <f>VLOOKUP($D362,'Growth rate'!$B$3:$S$93,8,FALSE)*VLOOKUP($F362,BY_IND_Demand_Drivers!$B$5:$J$100,7,FALSE)</f>
        <v>42.146372410477824</v>
      </c>
      <c r="L362" s="16">
        <f>VLOOKUP($D362,'Growth rate'!$B$3:$S$93,8,FALSE)*VLOOKUP($F362,BY_IND_Demand_Drivers!$B$5:$J$100,8,FALSE)</f>
        <v>0</v>
      </c>
      <c r="M362" s="16">
        <f>VLOOKUP($D362,'Growth rate'!$B$3:$S$93,8,FALSE)*VLOOKUP($F362,BY_IND_Demand_Drivers!$B$5:$J$100,9,FALSE)</f>
        <v>0</v>
      </c>
      <c r="N362" s="49">
        <f t="shared" si="32"/>
        <v>0.61249999999999993</v>
      </c>
    </row>
    <row r="363" spans="1:14">
      <c r="A363" s="16">
        <f t="shared" si="33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 t="shared" si="29"/>
        <v>25.779045186139815</v>
      </c>
      <c r="H363" s="16">
        <f t="shared" si="30"/>
        <v>0</v>
      </c>
      <c r="I363" s="16">
        <f t="shared" si="31"/>
        <v>0</v>
      </c>
      <c r="K363" s="16">
        <f>VLOOKUP($D363,'Growth rate'!$B$3:$S$93,8,FALSE)*VLOOKUP($F363,BY_IND_Demand_Drivers!$B$5:$J$100,7,FALSE)</f>
        <v>42.965075310233026</v>
      </c>
      <c r="L363" s="16">
        <f>VLOOKUP($D363,'Growth rate'!$B$3:$S$93,8,FALSE)*VLOOKUP($F363,BY_IND_Demand_Drivers!$B$5:$J$100,8,FALSE)</f>
        <v>0</v>
      </c>
      <c r="M363" s="16">
        <f>VLOOKUP($D363,'Growth rate'!$B$3:$S$93,8,FALSE)*VLOOKUP($F363,BY_IND_Demand_Drivers!$B$5:$J$100,9,FALSE)</f>
        <v>0</v>
      </c>
      <c r="N363" s="49">
        <f t="shared" si="32"/>
        <v>0.6</v>
      </c>
    </row>
    <row r="364" spans="1:14">
      <c r="A364" s="16">
        <f t="shared" si="33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 t="shared" si="29"/>
        <v>26.19150990911805</v>
      </c>
      <c r="H364" s="16">
        <f t="shared" si="30"/>
        <v>0</v>
      </c>
      <c r="I364" s="16">
        <f t="shared" si="31"/>
        <v>0</v>
      </c>
      <c r="K364" s="16">
        <f>VLOOKUP($D364,'Growth rate'!$B$3:$S$93,8,FALSE)*VLOOKUP($F364,BY_IND_Demand_Drivers!$B$5:$J$100,7,FALSE)</f>
        <v>43.652516515196751</v>
      </c>
      <c r="L364" s="16">
        <f>VLOOKUP($D364,'Growth rate'!$B$3:$S$93,8,FALSE)*VLOOKUP($F364,BY_IND_Demand_Drivers!$B$5:$J$100,8,FALSE)</f>
        <v>0</v>
      </c>
      <c r="M364" s="16">
        <f>VLOOKUP($D364,'Growth rate'!$B$3:$S$93,8,FALSE)*VLOOKUP($F364,BY_IND_Demand_Drivers!$B$5:$J$100,9,FALSE)</f>
        <v>0</v>
      </c>
      <c r="N364" s="49">
        <f t="shared" si="32"/>
        <v>0.6</v>
      </c>
    </row>
    <row r="365" spans="1:14">
      <c r="A365" s="16">
        <f t="shared" si="33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 t="shared" si="29"/>
        <v>26.610574067663944</v>
      </c>
      <c r="H365" s="16">
        <f t="shared" si="30"/>
        <v>0</v>
      </c>
      <c r="I365" s="16">
        <f t="shared" si="31"/>
        <v>0</v>
      </c>
      <c r="K365" s="16">
        <f>VLOOKUP($D365,'Growth rate'!$B$3:$S$93,8,FALSE)*VLOOKUP($F365,BY_IND_Demand_Drivers!$B$5:$J$100,7,FALSE)</f>
        <v>44.350956779439905</v>
      </c>
      <c r="L365" s="16">
        <f>VLOOKUP($D365,'Growth rate'!$B$3:$S$93,8,FALSE)*VLOOKUP($F365,BY_IND_Demand_Drivers!$B$5:$J$100,8,FALSE)</f>
        <v>0</v>
      </c>
      <c r="M365" s="16">
        <f>VLOOKUP($D365,'Growth rate'!$B$3:$S$93,8,FALSE)*VLOOKUP($F365,BY_IND_Demand_Drivers!$B$5:$J$100,9,FALSE)</f>
        <v>0</v>
      </c>
      <c r="N365" s="49">
        <f t="shared" si="32"/>
        <v>0.6</v>
      </c>
    </row>
    <row r="366" spans="1:14">
      <c r="A366" s="16">
        <f t="shared" si="33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 t="shared" si="29"/>
        <v>27.036343252746565</v>
      </c>
      <c r="H366" s="16">
        <f t="shared" si="30"/>
        <v>0</v>
      </c>
      <c r="I366" s="16">
        <f t="shared" si="31"/>
        <v>0</v>
      </c>
      <c r="K366" s="16">
        <f>VLOOKUP($D366,'Growth rate'!$B$3:$S$93,8,FALSE)*VLOOKUP($F366,BY_IND_Demand_Drivers!$B$5:$J$100,7,FALSE)</f>
        <v>45.060572087910941</v>
      </c>
      <c r="L366" s="16">
        <f>VLOOKUP($D366,'Growth rate'!$B$3:$S$93,8,FALSE)*VLOOKUP($F366,BY_IND_Demand_Drivers!$B$5:$J$100,8,FALSE)</f>
        <v>0</v>
      </c>
      <c r="M366" s="16">
        <f>VLOOKUP($D366,'Growth rate'!$B$3:$S$93,8,FALSE)*VLOOKUP($F366,BY_IND_Demand_Drivers!$B$5:$J$100,9,FALSE)</f>
        <v>0</v>
      </c>
      <c r="N366" s="49">
        <f t="shared" si="32"/>
        <v>0.6</v>
      </c>
    </row>
    <row r="367" spans="1:14">
      <c r="A367" s="16">
        <f t="shared" si="33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 t="shared" si="29"/>
        <v>27.46892474479051</v>
      </c>
      <c r="H367" s="16">
        <f t="shared" si="30"/>
        <v>0</v>
      </c>
      <c r="I367" s="16">
        <f t="shared" si="31"/>
        <v>0</v>
      </c>
      <c r="K367" s="16">
        <f>VLOOKUP($D367,'Growth rate'!$B$3:$S$93,8,FALSE)*VLOOKUP($F367,BY_IND_Demand_Drivers!$B$5:$J$100,7,FALSE)</f>
        <v>45.78154124131752</v>
      </c>
      <c r="L367" s="16">
        <f>VLOOKUP($D367,'Growth rate'!$B$3:$S$93,8,FALSE)*VLOOKUP($F367,BY_IND_Demand_Drivers!$B$5:$J$100,8,FALSE)</f>
        <v>0</v>
      </c>
      <c r="M367" s="16">
        <f>VLOOKUP($D367,'Growth rate'!$B$3:$S$93,8,FALSE)*VLOOKUP($F367,BY_IND_Demand_Drivers!$B$5:$J$100,9,FALSE)</f>
        <v>0</v>
      </c>
      <c r="N367" s="49">
        <f t="shared" si="32"/>
        <v>0.6</v>
      </c>
    </row>
    <row r="368" spans="1:14">
      <c r="A368" s="16">
        <f t="shared" si="33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 t="shared" si="29"/>
        <v>27.908427540707155</v>
      </c>
      <c r="H368" s="16">
        <f t="shared" si="30"/>
        <v>0</v>
      </c>
      <c r="I368" s="16">
        <f t="shared" si="31"/>
        <v>0</v>
      </c>
      <c r="K368" s="16">
        <f>VLOOKUP($D368,'Growth rate'!$B$3:$S$93,8,FALSE)*VLOOKUP($F368,BY_IND_Demand_Drivers!$B$5:$J$100,7,FALSE)</f>
        <v>46.514045901178591</v>
      </c>
      <c r="L368" s="16">
        <f>VLOOKUP($D368,'Growth rate'!$B$3:$S$93,8,FALSE)*VLOOKUP($F368,BY_IND_Demand_Drivers!$B$5:$J$100,8,FALSE)</f>
        <v>0</v>
      </c>
      <c r="M368" s="16">
        <f>VLOOKUP($D368,'Growth rate'!$B$3:$S$93,8,FALSE)*VLOOKUP($F368,BY_IND_Demand_Drivers!$B$5:$J$100,9,FALSE)</f>
        <v>0</v>
      </c>
      <c r="N368" s="49">
        <f t="shared" si="32"/>
        <v>0.6</v>
      </c>
    </row>
    <row r="369" spans="1:14">
      <c r="A369" s="16">
        <f t="shared" si="33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 t="shared" si="29"/>
        <v>28.354962381358469</v>
      </c>
      <c r="H369" s="16">
        <f t="shared" si="30"/>
        <v>0</v>
      </c>
      <c r="I369" s="16">
        <f t="shared" si="31"/>
        <v>0</v>
      </c>
      <c r="K369" s="16">
        <f>VLOOKUP($D369,'Growth rate'!$B$3:$S$93,8,FALSE)*VLOOKUP($F369,BY_IND_Demand_Drivers!$B$5:$J$100,7,FALSE)</f>
        <v>47.258270635597448</v>
      </c>
      <c r="L369" s="16">
        <f>VLOOKUP($D369,'Growth rate'!$B$3:$S$93,8,FALSE)*VLOOKUP($F369,BY_IND_Demand_Drivers!$B$5:$J$100,8,FALSE)</f>
        <v>0</v>
      </c>
      <c r="M369" s="16">
        <f>VLOOKUP($D369,'Growth rate'!$B$3:$S$93,8,FALSE)*VLOOKUP($F369,BY_IND_Demand_Drivers!$B$5:$J$100,9,FALSE)</f>
        <v>0</v>
      </c>
      <c r="N369" s="49">
        <f t="shared" si="32"/>
        <v>0.6</v>
      </c>
    </row>
    <row r="370" spans="1:14">
      <c r="A370" s="16">
        <f t="shared" si="33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 t="shared" si="29"/>
        <v>28.808641779460206</v>
      </c>
      <c r="H370" s="16">
        <f t="shared" si="30"/>
        <v>0</v>
      </c>
      <c r="I370" s="16">
        <f t="shared" si="31"/>
        <v>0</v>
      </c>
      <c r="K370" s="16">
        <f>VLOOKUP($D370,'Growth rate'!$B$3:$S$93,8,FALSE)*VLOOKUP($F370,BY_IND_Demand_Drivers!$B$5:$J$100,7,FALSE)</f>
        <v>48.014402965767012</v>
      </c>
      <c r="L370" s="16">
        <f>VLOOKUP($D370,'Growth rate'!$B$3:$S$93,8,FALSE)*VLOOKUP($F370,BY_IND_Demand_Drivers!$B$5:$J$100,8,FALSE)</f>
        <v>0</v>
      </c>
      <c r="M370" s="16">
        <f>VLOOKUP($D370,'Growth rate'!$B$3:$S$93,8,FALSE)*VLOOKUP($F370,BY_IND_Demand_Drivers!$B$5:$J$100,9,FALSE)</f>
        <v>0</v>
      </c>
      <c r="N370" s="49">
        <f t="shared" si="32"/>
        <v>0.6</v>
      </c>
    </row>
    <row r="371" spans="1:14">
      <c r="A371" s="16">
        <f t="shared" si="33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 t="shared" si="29"/>
        <v>29.269580047931569</v>
      </c>
      <c r="H371" s="16">
        <f t="shared" si="30"/>
        <v>0</v>
      </c>
      <c r="I371" s="16">
        <f t="shared" si="31"/>
        <v>0</v>
      </c>
      <c r="K371" s="16">
        <f>VLOOKUP($D371,'Growth rate'!$B$3:$S$93,8,FALSE)*VLOOKUP($F371,BY_IND_Demand_Drivers!$B$5:$J$100,7,FALSE)</f>
        <v>48.782633413219287</v>
      </c>
      <c r="L371" s="16">
        <f>VLOOKUP($D371,'Growth rate'!$B$3:$S$93,8,FALSE)*VLOOKUP($F371,BY_IND_Demand_Drivers!$B$5:$J$100,8,FALSE)</f>
        <v>0</v>
      </c>
      <c r="M371" s="16">
        <f>VLOOKUP($D371,'Growth rate'!$B$3:$S$93,8,FALSE)*VLOOKUP($F371,BY_IND_Demand_Drivers!$B$5:$J$100,9,FALSE)</f>
        <v>0</v>
      </c>
      <c r="N371" s="49">
        <f t="shared" si="32"/>
        <v>0.6</v>
      </c>
    </row>
    <row r="372" spans="1:14">
      <c r="A372" s="16">
        <f t="shared" si="33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 t="shared" si="29"/>
        <v>29.737893328698473</v>
      </c>
      <c r="H372" s="16">
        <f t="shared" si="30"/>
        <v>0</v>
      </c>
      <c r="I372" s="16">
        <f t="shared" si="31"/>
        <v>0</v>
      </c>
      <c r="K372" s="16">
        <f>VLOOKUP($D372,'Growth rate'!$B$3:$S$93,8,FALSE)*VLOOKUP($F372,BY_IND_Demand_Drivers!$B$5:$J$100,7,FALSE)</f>
        <v>49.563155547830789</v>
      </c>
      <c r="L372" s="16">
        <f>VLOOKUP($D372,'Growth rate'!$B$3:$S$93,8,FALSE)*VLOOKUP($F372,BY_IND_Demand_Drivers!$B$5:$J$100,8,FALSE)</f>
        <v>0</v>
      </c>
      <c r="M372" s="16">
        <f>VLOOKUP($D372,'Growth rate'!$B$3:$S$93,8,FALSE)*VLOOKUP($F372,BY_IND_Demand_Drivers!$B$5:$J$100,9,FALSE)</f>
        <v>0</v>
      </c>
      <c r="N372" s="49">
        <f t="shared" si="32"/>
        <v>0.6</v>
      </c>
    </row>
    <row r="373" spans="1:14">
      <c r="A373" s="16">
        <f t="shared" si="33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 t="shared" si="29"/>
        <v>30.213699621957652</v>
      </c>
      <c r="H373" s="16">
        <f t="shared" si="30"/>
        <v>0</v>
      </c>
      <c r="I373" s="16">
        <f t="shared" si="31"/>
        <v>0</v>
      </c>
      <c r="K373" s="16">
        <f>VLOOKUP($D373,'Growth rate'!$B$3:$S$93,8,FALSE)*VLOOKUP($F373,BY_IND_Demand_Drivers!$B$5:$J$100,7,FALSE)</f>
        <v>50.356166036596086</v>
      </c>
      <c r="L373" s="16">
        <f>VLOOKUP($D373,'Growth rate'!$B$3:$S$93,8,FALSE)*VLOOKUP($F373,BY_IND_Demand_Drivers!$B$5:$J$100,8,FALSE)</f>
        <v>0</v>
      </c>
      <c r="M373" s="16">
        <f>VLOOKUP($D373,'Growth rate'!$B$3:$S$93,8,FALSE)*VLOOKUP($F373,BY_IND_Demand_Drivers!$B$5:$J$100,9,FALSE)</f>
        <v>0</v>
      </c>
      <c r="N373" s="49">
        <f t="shared" si="32"/>
        <v>0.6</v>
      </c>
    </row>
    <row r="374" spans="1:14">
      <c r="A374" s="16">
        <f t="shared" si="33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 t="shared" si="29"/>
        <v>30.697118815908972</v>
      </c>
      <c r="H374" s="16">
        <f t="shared" si="30"/>
        <v>0</v>
      </c>
      <c r="I374" s="16">
        <f t="shared" si="31"/>
        <v>0</v>
      </c>
      <c r="K374" s="16">
        <f>VLOOKUP($D374,'Growth rate'!$B$3:$S$93,8,FALSE)*VLOOKUP($F374,BY_IND_Demand_Drivers!$B$5:$J$100,7,FALSE)</f>
        <v>51.16186469318162</v>
      </c>
      <c r="L374" s="16">
        <f>VLOOKUP($D374,'Growth rate'!$B$3:$S$93,8,FALSE)*VLOOKUP($F374,BY_IND_Demand_Drivers!$B$5:$J$100,8,FALSE)</f>
        <v>0</v>
      </c>
      <c r="M374" s="16">
        <f>VLOOKUP($D374,'Growth rate'!$B$3:$S$93,8,FALSE)*VLOOKUP($F374,BY_IND_Demand_Drivers!$B$5:$J$100,9,FALSE)</f>
        <v>0</v>
      </c>
      <c r="N374" s="49">
        <f t="shared" si="32"/>
        <v>0.6</v>
      </c>
    </row>
    <row r="375" spans="1:14">
      <c r="A375" s="16">
        <f t="shared" si="33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 t="shared" si="29"/>
        <v>31.188272716963517</v>
      </c>
      <c r="H375" s="16">
        <f t="shared" si="30"/>
        <v>0</v>
      </c>
      <c r="I375" s="16">
        <f t="shared" si="31"/>
        <v>0</v>
      </c>
      <c r="K375" s="16">
        <f>VLOOKUP($D375,'Growth rate'!$B$3:$S$93,8,FALSE)*VLOOKUP($F375,BY_IND_Demand_Drivers!$B$5:$J$100,7,FALSE)</f>
        <v>51.980454528272531</v>
      </c>
      <c r="L375" s="16">
        <f>VLOOKUP($D375,'Growth rate'!$B$3:$S$93,8,FALSE)*VLOOKUP($F375,BY_IND_Demand_Drivers!$B$5:$J$100,8,FALSE)</f>
        <v>0</v>
      </c>
      <c r="M375" s="16">
        <f>VLOOKUP($D375,'Growth rate'!$B$3:$S$93,8,FALSE)*VLOOKUP($F375,BY_IND_Demand_Drivers!$B$5:$J$100,9,FALSE)</f>
        <v>0</v>
      </c>
      <c r="N375" s="49">
        <f t="shared" si="32"/>
        <v>0.6</v>
      </c>
    </row>
    <row r="376" spans="1:14">
      <c r="A376" s="16">
        <f t="shared" si="33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 t="shared" si="29"/>
        <v>31.687285080434936</v>
      </c>
      <c r="H376" s="16">
        <f t="shared" si="30"/>
        <v>0</v>
      </c>
      <c r="I376" s="16">
        <f t="shared" si="31"/>
        <v>0</v>
      </c>
      <c r="K376" s="16">
        <f>VLOOKUP($D376,'Growth rate'!$B$3:$S$93,8,FALSE)*VLOOKUP($F376,BY_IND_Demand_Drivers!$B$5:$J$100,7,FALSE)</f>
        <v>52.812141800724895</v>
      </c>
      <c r="L376" s="16">
        <f>VLOOKUP($D376,'Growth rate'!$B$3:$S$93,8,FALSE)*VLOOKUP($F376,BY_IND_Demand_Drivers!$B$5:$J$100,8,FALSE)</f>
        <v>0</v>
      </c>
      <c r="M376" s="16">
        <f>VLOOKUP($D376,'Growth rate'!$B$3:$S$93,8,FALSE)*VLOOKUP($F376,BY_IND_Demand_Drivers!$B$5:$J$100,9,FALSE)</f>
        <v>0</v>
      </c>
      <c r="N376" s="49">
        <f t="shared" si="32"/>
        <v>0.6</v>
      </c>
    </row>
    <row r="377" spans="1:14">
      <c r="A377" s="16">
        <f t="shared" si="33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 t="shared" si="29"/>
        <v>32.194281641721901</v>
      </c>
      <c r="H377" s="16">
        <f t="shared" si="30"/>
        <v>0</v>
      </c>
      <c r="I377" s="16">
        <f t="shared" si="31"/>
        <v>0</v>
      </c>
      <c r="K377" s="16">
        <f>VLOOKUP($D377,'Growth rate'!$B$3:$S$93,8,FALSE)*VLOOKUP($F377,BY_IND_Demand_Drivers!$B$5:$J$100,7,FALSE)</f>
        <v>53.657136069536499</v>
      </c>
      <c r="L377" s="16">
        <f>VLOOKUP($D377,'Growth rate'!$B$3:$S$93,8,FALSE)*VLOOKUP($F377,BY_IND_Demand_Drivers!$B$5:$J$100,8,FALSE)</f>
        <v>0</v>
      </c>
      <c r="M377" s="16">
        <f>VLOOKUP($D377,'Growth rate'!$B$3:$S$93,8,FALSE)*VLOOKUP($F377,BY_IND_Demand_Drivers!$B$5:$J$100,9,FALSE)</f>
        <v>0</v>
      </c>
      <c r="N377" s="49">
        <f t="shared" si="32"/>
        <v>0.6</v>
      </c>
    </row>
    <row r="378" spans="1:14">
      <c r="A378" s="16">
        <f t="shared" si="33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 t="shared" si="29"/>
        <v>32.709390147989446</v>
      </c>
      <c r="H378" s="16">
        <f t="shared" si="30"/>
        <v>0</v>
      </c>
      <c r="I378" s="16">
        <f t="shared" si="31"/>
        <v>0</v>
      </c>
      <c r="K378" s="16">
        <f>VLOOKUP($D378,'Growth rate'!$B$3:$S$93,8,FALSE)*VLOOKUP($F378,BY_IND_Demand_Drivers!$B$5:$J$100,7,FALSE)</f>
        <v>54.515650246649081</v>
      </c>
      <c r="L378" s="16">
        <f>VLOOKUP($D378,'Growth rate'!$B$3:$S$93,8,FALSE)*VLOOKUP($F378,BY_IND_Demand_Drivers!$B$5:$J$100,8,FALSE)</f>
        <v>0</v>
      </c>
      <c r="M378" s="16">
        <f>VLOOKUP($D378,'Growth rate'!$B$3:$S$93,8,FALSE)*VLOOKUP($F378,BY_IND_Demand_Drivers!$B$5:$J$100,9,FALSE)</f>
        <v>0</v>
      </c>
      <c r="N378" s="49">
        <f t="shared" si="32"/>
        <v>0.6</v>
      </c>
    </row>
    <row r="379" spans="1:14">
      <c r="A379" s="16">
        <f t="shared" si="33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 t="shared" si="29"/>
        <v>33.232740390357279</v>
      </c>
      <c r="H379" s="16">
        <f t="shared" si="30"/>
        <v>0</v>
      </c>
      <c r="I379" s="16">
        <f t="shared" si="31"/>
        <v>0</v>
      </c>
      <c r="K379" s="16">
        <f>VLOOKUP($D379,'Growth rate'!$B$3:$S$93,8,FALSE)*VLOOKUP($F379,BY_IND_Demand_Drivers!$B$5:$J$100,7,FALSE)</f>
        <v>55.387900650595462</v>
      </c>
      <c r="L379" s="16">
        <f>VLOOKUP($D379,'Growth rate'!$B$3:$S$93,8,FALSE)*VLOOKUP($F379,BY_IND_Demand_Drivers!$B$5:$J$100,8,FALSE)</f>
        <v>0</v>
      </c>
      <c r="M379" s="16">
        <f>VLOOKUP($D379,'Growth rate'!$B$3:$S$93,8,FALSE)*VLOOKUP($F379,BY_IND_Demand_Drivers!$B$5:$J$100,9,FALSE)</f>
        <v>0</v>
      </c>
      <c r="N379" s="49">
        <f t="shared" si="32"/>
        <v>0.6</v>
      </c>
    </row>
    <row r="380" spans="1:14">
      <c r="A380" s="16">
        <f t="shared" si="33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 t="shared" si="29"/>
        <v>33.764464236602997</v>
      </c>
      <c r="H380" s="16">
        <f t="shared" si="30"/>
        <v>0</v>
      </c>
      <c r="I380" s="16">
        <f t="shared" si="31"/>
        <v>0</v>
      </c>
      <c r="K380" s="16">
        <f>VLOOKUP($D380,'Growth rate'!$B$3:$S$93,8,FALSE)*VLOOKUP($F380,BY_IND_Demand_Drivers!$B$5:$J$100,7,FALSE)</f>
        <v>56.274107061004997</v>
      </c>
      <c r="L380" s="16">
        <f>VLOOKUP($D380,'Growth rate'!$B$3:$S$93,8,FALSE)*VLOOKUP($F380,BY_IND_Demand_Drivers!$B$5:$J$100,8,FALSE)</f>
        <v>0</v>
      </c>
      <c r="M380" s="16">
        <f>VLOOKUP($D380,'Growth rate'!$B$3:$S$93,8,FALSE)*VLOOKUP($F380,BY_IND_Demand_Drivers!$B$5:$J$100,9,FALSE)</f>
        <v>0</v>
      </c>
      <c r="N380" s="49">
        <f t="shared" si="32"/>
        <v>0.6</v>
      </c>
    </row>
    <row r="381" spans="1:14">
      <c r="A381" s="16">
        <f t="shared" si="33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 t="shared" si="29"/>
        <v>34.304695664388639</v>
      </c>
      <c r="H381" s="16">
        <f t="shared" si="30"/>
        <v>0</v>
      </c>
      <c r="I381" s="16">
        <f t="shared" si="31"/>
        <v>0</v>
      </c>
      <c r="K381" s="16">
        <f>VLOOKUP($D381,'Growth rate'!$B$3:$S$93,8,FALSE)*VLOOKUP($F381,BY_IND_Demand_Drivers!$B$5:$J$100,7,FALSE)</f>
        <v>57.174492773981072</v>
      </c>
      <c r="L381" s="16">
        <f>VLOOKUP($D381,'Growth rate'!$B$3:$S$93,8,FALSE)*VLOOKUP($F381,BY_IND_Demand_Drivers!$B$5:$J$100,8,FALSE)</f>
        <v>0</v>
      </c>
      <c r="M381" s="16">
        <f>VLOOKUP($D381,'Growth rate'!$B$3:$S$93,8,FALSE)*VLOOKUP($F381,BY_IND_Demand_Drivers!$B$5:$J$100,9,FALSE)</f>
        <v>0</v>
      </c>
      <c r="N381" s="49">
        <f t="shared" si="32"/>
        <v>0.6</v>
      </c>
    </row>
    <row r="382" spans="1:14">
      <c r="A382" s="16">
        <f t="shared" si="33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 t="shared" si="29"/>
        <v>34.853570795018861</v>
      </c>
      <c r="H382" s="16">
        <f t="shared" si="30"/>
        <v>0</v>
      </c>
      <c r="I382" s="16">
        <f t="shared" si="31"/>
        <v>0</v>
      </c>
      <c r="K382" s="16">
        <f>VLOOKUP($D382,'Growth rate'!$B$3:$S$93,8,FALSE)*VLOOKUP($F382,BY_IND_Demand_Drivers!$B$5:$J$100,7,FALSE)</f>
        <v>58.089284658364775</v>
      </c>
      <c r="L382" s="16">
        <f>VLOOKUP($D382,'Growth rate'!$B$3:$S$93,8,FALSE)*VLOOKUP($F382,BY_IND_Demand_Drivers!$B$5:$J$100,8,FALSE)</f>
        <v>0</v>
      </c>
      <c r="M382" s="16">
        <f>VLOOKUP($D382,'Growth rate'!$B$3:$S$93,8,FALSE)*VLOOKUP($F382,BY_IND_Demand_Drivers!$B$5:$J$100,9,FALSE)</f>
        <v>0</v>
      </c>
      <c r="N382" s="49">
        <f t="shared" si="32"/>
        <v>0.6</v>
      </c>
    </row>
    <row r="383" spans="1:14">
      <c r="A383" s="16">
        <f t="shared" si="33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 t="shared" si="29"/>
        <v>35.411227927739169</v>
      </c>
      <c r="H383" s="16">
        <f t="shared" si="30"/>
        <v>0</v>
      </c>
      <c r="I383" s="16">
        <f t="shared" si="31"/>
        <v>0</v>
      </c>
      <c r="K383" s="16">
        <f>VLOOKUP($D383,'Growth rate'!$B$3:$S$93,8,FALSE)*VLOOKUP($F383,BY_IND_Demand_Drivers!$B$5:$J$100,7,FALSE)</f>
        <v>59.018713212898618</v>
      </c>
      <c r="L383" s="16">
        <f>VLOOKUP($D383,'Growth rate'!$B$3:$S$93,8,FALSE)*VLOOKUP($F383,BY_IND_Demand_Drivers!$B$5:$J$100,8,FALSE)</f>
        <v>0</v>
      </c>
      <c r="M383" s="16">
        <f>VLOOKUP($D383,'Growth rate'!$B$3:$S$93,8,FALSE)*VLOOKUP($F383,BY_IND_Demand_Drivers!$B$5:$J$100,9,FALSE)</f>
        <v>0</v>
      </c>
      <c r="N383" s="49">
        <f t="shared" si="32"/>
        <v>0.6</v>
      </c>
    </row>
    <row r="384" spans="1:14">
      <c r="A384" s="16">
        <f t="shared" si="33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 t="shared" si="29"/>
        <v>35.977807574582997</v>
      </c>
      <c r="H384" s="16">
        <f t="shared" si="30"/>
        <v>0</v>
      </c>
      <c r="I384" s="16">
        <f t="shared" si="31"/>
        <v>0</v>
      </c>
      <c r="K384" s="16">
        <f>VLOOKUP($D384,'Growth rate'!$B$3:$S$93,8,FALSE)*VLOOKUP($F384,BY_IND_Demand_Drivers!$B$5:$J$100,7,FALSE)</f>
        <v>59.963012624304994</v>
      </c>
      <c r="L384" s="16">
        <f>VLOOKUP($D384,'Growth rate'!$B$3:$S$93,8,FALSE)*VLOOKUP($F384,BY_IND_Demand_Drivers!$B$5:$J$100,8,FALSE)</f>
        <v>0</v>
      </c>
      <c r="M384" s="16">
        <f>VLOOKUP($D384,'Growth rate'!$B$3:$S$93,8,FALSE)*VLOOKUP($F384,BY_IND_Demand_Drivers!$B$5:$J$100,9,FALSE)</f>
        <v>0</v>
      </c>
      <c r="N384" s="49">
        <f t="shared" si="32"/>
        <v>0.6</v>
      </c>
    </row>
    <row r="385" spans="1:14">
      <c r="A385" s="16">
        <f t="shared" si="33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 t="shared" si="29"/>
        <v>36.55345249577632</v>
      </c>
      <c r="H385" s="16">
        <f t="shared" si="30"/>
        <v>0</v>
      </c>
      <c r="I385" s="16">
        <f t="shared" si="31"/>
        <v>0</v>
      </c>
      <c r="K385" s="16">
        <f>VLOOKUP($D385,'Growth rate'!$B$3:$S$93,8,FALSE)*VLOOKUP($F385,BY_IND_Demand_Drivers!$B$5:$J$100,7,FALSE)</f>
        <v>60.922420826293866</v>
      </c>
      <c r="L385" s="16">
        <f>VLOOKUP($D385,'Growth rate'!$B$3:$S$93,8,FALSE)*VLOOKUP($F385,BY_IND_Demand_Drivers!$B$5:$J$100,8,FALSE)</f>
        <v>0</v>
      </c>
      <c r="M385" s="16">
        <f>VLOOKUP($D385,'Growth rate'!$B$3:$S$93,8,FALSE)*VLOOKUP($F385,BY_IND_Demand_Drivers!$B$5:$J$100,9,FALSE)</f>
        <v>0</v>
      </c>
      <c r="N385" s="49">
        <f t="shared" si="32"/>
        <v>0.6</v>
      </c>
    </row>
    <row r="386" spans="1:14">
      <c r="A386" s="16">
        <f t="shared" si="33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 t="shared" si="29"/>
        <v>37.138307735708743</v>
      </c>
      <c r="H386" s="16">
        <f t="shared" si="30"/>
        <v>0</v>
      </c>
      <c r="I386" s="16">
        <f t="shared" si="31"/>
        <v>0</v>
      </c>
      <c r="K386" s="16">
        <f>VLOOKUP($D386,'Growth rate'!$B$3:$S$93,8,FALSE)*VLOOKUP($F386,BY_IND_Demand_Drivers!$B$5:$J$100,7,FALSE)</f>
        <v>61.897179559514569</v>
      </c>
      <c r="L386" s="16">
        <f>VLOOKUP($D386,'Growth rate'!$B$3:$S$93,8,FALSE)*VLOOKUP($F386,BY_IND_Demand_Drivers!$B$5:$J$100,8,FALSE)</f>
        <v>0</v>
      </c>
      <c r="M386" s="16">
        <f>VLOOKUP($D386,'Growth rate'!$B$3:$S$93,8,FALSE)*VLOOKUP($F386,BY_IND_Demand_Drivers!$B$5:$J$100,9,FALSE)</f>
        <v>0</v>
      </c>
      <c r="N386" s="49">
        <f t="shared" si="32"/>
        <v>0.6</v>
      </c>
    </row>
    <row r="387" spans="1:14">
      <c r="A387" s="16">
        <f t="shared" si="33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 t="shared" si="29"/>
        <v>37.732520659480073</v>
      </c>
      <c r="H387" s="16">
        <f t="shared" si="30"/>
        <v>0</v>
      </c>
      <c r="I387" s="16">
        <f t="shared" si="31"/>
        <v>0</v>
      </c>
      <c r="K387" s="16">
        <f>VLOOKUP($D387,'Growth rate'!$B$3:$S$93,8,FALSE)*VLOOKUP($F387,BY_IND_Demand_Drivers!$B$5:$J$100,7,FALSE)</f>
        <v>62.887534432466794</v>
      </c>
      <c r="L387" s="16">
        <f>VLOOKUP($D387,'Growth rate'!$B$3:$S$93,8,FALSE)*VLOOKUP($F387,BY_IND_Demand_Drivers!$B$5:$J$100,8,FALSE)</f>
        <v>0</v>
      </c>
      <c r="M387" s="16">
        <f>VLOOKUP($D387,'Growth rate'!$B$3:$S$93,8,FALSE)*VLOOKUP($F387,BY_IND_Demand_Drivers!$B$5:$J$100,9,FALSE)</f>
        <v>0</v>
      </c>
      <c r="N387" s="49">
        <f t="shared" si="32"/>
        <v>0.6</v>
      </c>
    </row>
    <row r="388" spans="1:14">
      <c r="A388" s="16">
        <f t="shared" si="33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 t="shared" si="29"/>
        <v>38.336240990031747</v>
      </c>
      <c r="H388" s="16">
        <f t="shared" si="30"/>
        <v>0</v>
      </c>
      <c r="I388" s="16">
        <f t="shared" si="31"/>
        <v>0</v>
      </c>
      <c r="K388" s="16">
        <f>VLOOKUP($D388,'Growth rate'!$B$3:$S$93,8,FALSE)*VLOOKUP($F388,BY_IND_Demand_Drivers!$B$5:$J$100,7,FALSE)</f>
        <v>63.893734983386253</v>
      </c>
      <c r="L388" s="16">
        <f>VLOOKUP($D388,'Growth rate'!$B$3:$S$93,8,FALSE)*VLOOKUP($F388,BY_IND_Demand_Drivers!$B$5:$J$100,8,FALSE)</f>
        <v>0</v>
      </c>
      <c r="M388" s="16">
        <f>VLOOKUP($D388,'Growth rate'!$B$3:$S$93,8,FALSE)*VLOOKUP($F388,BY_IND_Demand_Drivers!$B$5:$J$100,9,FALSE)</f>
        <v>0</v>
      </c>
      <c r="N388" s="49">
        <f t="shared" si="32"/>
        <v>0.6</v>
      </c>
    </row>
    <row r="389" spans="1:14">
      <c r="A389" s="16">
        <f t="shared" si="33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 t="shared" ref="G389:G452" si="34">K389*$N389</f>
        <v>38.949620845872268</v>
      </c>
      <c r="H389" s="16">
        <f t="shared" ref="H389:H452" si="35">L389*$N389</f>
        <v>0</v>
      </c>
      <c r="I389" s="16">
        <f t="shared" ref="I389:I452" si="36">M389*$N389</f>
        <v>0</v>
      </c>
      <c r="K389" s="16">
        <f>VLOOKUP($D389,'Growth rate'!$B$3:$S$93,8,FALSE)*VLOOKUP($F389,BY_IND_Demand_Drivers!$B$5:$J$100,7,FALSE)</f>
        <v>64.916034743120449</v>
      </c>
      <c r="L389" s="16">
        <f>VLOOKUP($D389,'Growth rate'!$B$3:$S$93,8,FALSE)*VLOOKUP($F389,BY_IND_Demand_Drivers!$B$5:$J$100,8,FALSE)</f>
        <v>0</v>
      </c>
      <c r="M389" s="16">
        <f>VLOOKUP($D389,'Growth rate'!$B$3:$S$93,8,FALSE)*VLOOKUP($F389,BY_IND_Demand_Drivers!$B$5:$J$100,9,FALSE)</f>
        <v>0</v>
      </c>
      <c r="N389" s="49">
        <f t="shared" si="32"/>
        <v>0.6</v>
      </c>
    </row>
    <row r="390" spans="1:14">
      <c r="A390" s="16">
        <f t="shared" si="33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 t="shared" si="34"/>
        <v>39.572814779406215</v>
      </c>
      <c r="H390" s="16">
        <f t="shared" si="35"/>
        <v>0</v>
      </c>
      <c r="I390" s="16">
        <f t="shared" si="36"/>
        <v>0</v>
      </c>
      <c r="K390" s="16">
        <f>VLOOKUP($D390,'Growth rate'!$B$3:$S$93,8,FALSE)*VLOOKUP($F390,BY_IND_Demand_Drivers!$B$5:$J$100,7,FALSE)</f>
        <v>65.954691299010364</v>
      </c>
      <c r="L390" s="16">
        <f>VLOOKUP($D390,'Growth rate'!$B$3:$S$93,8,FALSE)*VLOOKUP($F390,BY_IND_Demand_Drivers!$B$5:$J$100,8,FALSE)</f>
        <v>0</v>
      </c>
      <c r="M390" s="16">
        <f>VLOOKUP($D390,'Growth rate'!$B$3:$S$93,8,FALSE)*VLOOKUP($F390,BY_IND_Demand_Drivers!$B$5:$J$100,9,FALSE)</f>
        <v>0</v>
      </c>
      <c r="N390" s="49">
        <f t="shared" si="32"/>
        <v>0.6</v>
      </c>
    </row>
    <row r="391" spans="1:14">
      <c r="A391" s="16">
        <f t="shared" si="33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 t="shared" si="34"/>
        <v>40.205979815876717</v>
      </c>
      <c r="H391" s="16">
        <f t="shared" si="35"/>
        <v>0</v>
      </c>
      <c r="I391" s="16">
        <f t="shared" si="36"/>
        <v>0</v>
      </c>
      <c r="K391" s="16">
        <f>VLOOKUP($D391,'Growth rate'!$B$3:$S$93,8,FALSE)*VLOOKUP($F391,BY_IND_Demand_Drivers!$B$5:$J$100,7,FALSE)</f>
        <v>67.009966359794532</v>
      </c>
      <c r="L391" s="16">
        <f>VLOOKUP($D391,'Growth rate'!$B$3:$S$93,8,FALSE)*VLOOKUP($F391,BY_IND_Demand_Drivers!$B$5:$J$100,8,FALSE)</f>
        <v>0</v>
      </c>
      <c r="M391" s="16">
        <f>VLOOKUP($D391,'Growth rate'!$B$3:$S$93,8,FALSE)*VLOOKUP($F391,BY_IND_Demand_Drivers!$B$5:$J$100,9,FALSE)</f>
        <v>0</v>
      </c>
      <c r="N391" s="49">
        <f t="shared" si="32"/>
        <v>0.6</v>
      </c>
    </row>
    <row r="392" spans="1:14">
      <c r="A392" s="16">
        <f t="shared" si="33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 t="shared" si="34"/>
        <v>40.849275492930751</v>
      </c>
      <c r="H392" s="16">
        <f t="shared" si="35"/>
        <v>0</v>
      </c>
      <c r="I392" s="16">
        <f t="shared" si="36"/>
        <v>0</v>
      </c>
      <c r="K392" s="16">
        <f>VLOOKUP($D392,'Growth rate'!$B$3:$S$93,8,FALSE)*VLOOKUP($F392,BY_IND_Demand_Drivers!$B$5:$J$100,7,FALSE)</f>
        <v>68.082125821551259</v>
      </c>
      <c r="L392" s="16">
        <f>VLOOKUP($D392,'Growth rate'!$B$3:$S$93,8,FALSE)*VLOOKUP($F392,BY_IND_Demand_Drivers!$B$5:$J$100,8,FALSE)</f>
        <v>0</v>
      </c>
      <c r="M392" s="16">
        <f>VLOOKUP($D392,'Growth rate'!$B$3:$S$93,8,FALSE)*VLOOKUP($F392,BY_IND_Demand_Drivers!$B$5:$J$100,9,FALSE)</f>
        <v>0</v>
      </c>
      <c r="N392" s="49">
        <f t="shared" si="32"/>
        <v>0.6</v>
      </c>
    </row>
    <row r="393" spans="1:14">
      <c r="A393" s="16">
        <f t="shared" si="33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 t="shared" si="34"/>
        <v>41.502863900817644</v>
      </c>
      <c r="H393" s="16">
        <f t="shared" si="35"/>
        <v>0</v>
      </c>
      <c r="I393" s="16">
        <f t="shared" si="36"/>
        <v>0</v>
      </c>
      <c r="K393" s="16">
        <f>VLOOKUP($D393,'Growth rate'!$B$3:$S$93,8,FALSE)*VLOOKUP($F393,BY_IND_Demand_Drivers!$B$5:$J$100,7,FALSE)</f>
        <v>69.171439834696073</v>
      </c>
      <c r="L393" s="16">
        <f>VLOOKUP($D393,'Growth rate'!$B$3:$S$93,8,FALSE)*VLOOKUP($F393,BY_IND_Demand_Drivers!$B$5:$J$100,8,FALSE)</f>
        <v>0</v>
      </c>
      <c r="M393" s="16">
        <f>VLOOKUP($D393,'Growth rate'!$B$3:$S$93,8,FALSE)*VLOOKUP($F393,BY_IND_Demand_Drivers!$B$5:$J$100,9,FALSE)</f>
        <v>0</v>
      </c>
      <c r="N393" s="49">
        <f t="shared" si="32"/>
        <v>0.6</v>
      </c>
    </row>
    <row r="394" spans="1:14">
      <c r="A394" s="16">
        <f t="shared" si="33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 t="shared" si="34"/>
        <v>42.166909723230731</v>
      </c>
      <c r="H394" s="16">
        <f t="shared" si="35"/>
        <v>0</v>
      </c>
      <c r="I394" s="16">
        <f t="shared" si="36"/>
        <v>0</v>
      </c>
      <c r="K394" s="16">
        <f>VLOOKUP($D394,'Growth rate'!$B$3:$S$93,8,FALSE)*VLOOKUP($F394,BY_IND_Demand_Drivers!$B$5:$J$100,7,FALSE)</f>
        <v>70.278182872051218</v>
      </c>
      <c r="L394" s="16">
        <f>VLOOKUP($D394,'Growth rate'!$B$3:$S$93,8,FALSE)*VLOOKUP($F394,BY_IND_Demand_Drivers!$B$5:$J$100,8,FALSE)</f>
        <v>0</v>
      </c>
      <c r="M394" s="16">
        <f>VLOOKUP($D394,'Growth rate'!$B$3:$S$93,8,FALSE)*VLOOKUP($F394,BY_IND_Demand_Drivers!$B$5:$J$100,9,FALSE)</f>
        <v>0</v>
      </c>
      <c r="N394" s="49">
        <f t="shared" si="32"/>
        <v>0.6</v>
      </c>
    </row>
    <row r="395" spans="1:14">
      <c r="A395" s="16">
        <f t="shared" si="33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 t="shared" si="34"/>
        <v>42.841580278802425</v>
      </c>
      <c r="H395" s="16">
        <f t="shared" si="35"/>
        <v>0</v>
      </c>
      <c r="I395" s="16">
        <f t="shared" si="36"/>
        <v>0</v>
      </c>
      <c r="K395" s="16">
        <f>VLOOKUP($D395,'Growth rate'!$B$3:$S$93,8,FALSE)*VLOOKUP($F395,BY_IND_Demand_Drivers!$B$5:$J$100,7,FALSE)</f>
        <v>71.402633798004047</v>
      </c>
      <c r="L395" s="16">
        <f>VLOOKUP($D395,'Growth rate'!$B$3:$S$93,8,FALSE)*VLOOKUP($F395,BY_IND_Demand_Drivers!$B$5:$J$100,8,FALSE)</f>
        <v>0</v>
      </c>
      <c r="M395" s="16">
        <f>VLOOKUP($D395,'Growth rate'!$B$3:$S$93,8,FALSE)*VLOOKUP($F395,BY_IND_Demand_Drivers!$B$5:$J$100,9,FALSE)</f>
        <v>0</v>
      </c>
      <c r="N395" s="49">
        <f t="shared" si="32"/>
        <v>0.6</v>
      </c>
    </row>
    <row r="396" spans="1:14">
      <c r="A396" s="16">
        <f t="shared" si="33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 t="shared" si="34"/>
        <v>43.527045563263258</v>
      </c>
      <c r="H396" s="16">
        <f t="shared" si="35"/>
        <v>0</v>
      </c>
      <c r="I396" s="16">
        <f t="shared" si="36"/>
        <v>0</v>
      </c>
      <c r="K396" s="16">
        <f>VLOOKUP($D396,'Growth rate'!$B$3:$S$93,8,FALSE)*VLOOKUP($F396,BY_IND_Demand_Drivers!$B$5:$J$100,7,FALSE)</f>
        <v>72.545075938772101</v>
      </c>
      <c r="L396" s="16">
        <f>VLOOKUP($D396,'Growth rate'!$B$3:$S$93,8,FALSE)*VLOOKUP($F396,BY_IND_Demand_Drivers!$B$5:$J$100,8,FALSE)</f>
        <v>0</v>
      </c>
      <c r="M396" s="16">
        <f>VLOOKUP($D396,'Growth rate'!$B$3:$S$93,8,FALSE)*VLOOKUP($F396,BY_IND_Demand_Drivers!$B$5:$J$100,9,FALSE)</f>
        <v>0</v>
      </c>
      <c r="N396" s="49">
        <f t="shared" si="32"/>
        <v>0.6</v>
      </c>
    </row>
    <row r="397" spans="1:14">
      <c r="A397" s="16">
        <f t="shared" si="33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 t="shared" si="34"/>
        <v>44.223478292275473</v>
      </c>
      <c r="H397" s="16">
        <f t="shared" si="35"/>
        <v>0</v>
      </c>
      <c r="I397" s="16">
        <f t="shared" si="36"/>
        <v>0</v>
      </c>
      <c r="K397" s="16">
        <f>VLOOKUP($D397,'Growth rate'!$B$3:$S$93,8,FALSE)*VLOOKUP($F397,BY_IND_Demand_Drivers!$B$5:$J$100,7,FALSE)</f>
        <v>73.70579715379246</v>
      </c>
      <c r="L397" s="16">
        <f>VLOOKUP($D397,'Growth rate'!$B$3:$S$93,8,FALSE)*VLOOKUP($F397,BY_IND_Demand_Drivers!$B$5:$J$100,8,FALSE)</f>
        <v>0</v>
      </c>
      <c r="M397" s="16">
        <f>VLOOKUP($D397,'Growth rate'!$B$3:$S$93,8,FALSE)*VLOOKUP($F397,BY_IND_Demand_Drivers!$B$5:$J$100,9,FALSE)</f>
        <v>0</v>
      </c>
      <c r="N397" s="49">
        <f t="shared" si="32"/>
        <v>0.6</v>
      </c>
    </row>
    <row r="398" spans="1:14">
      <c r="A398" s="16">
        <f t="shared" si="33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 t="shared" si="34"/>
        <v>44.931053944951877</v>
      </c>
      <c r="H398" s="16">
        <f t="shared" si="35"/>
        <v>0</v>
      </c>
      <c r="I398" s="16">
        <f t="shared" si="36"/>
        <v>0</v>
      </c>
      <c r="K398" s="16">
        <f>VLOOKUP($D398,'Growth rate'!$B$3:$S$93,8,FALSE)*VLOOKUP($F398,BY_IND_Demand_Drivers!$B$5:$J$100,7,FALSE)</f>
        <v>74.885089908253136</v>
      </c>
      <c r="L398" s="16">
        <f>VLOOKUP($D398,'Growth rate'!$B$3:$S$93,8,FALSE)*VLOOKUP($F398,BY_IND_Demand_Drivers!$B$5:$J$100,8,FALSE)</f>
        <v>0</v>
      </c>
      <c r="M398" s="16">
        <f>VLOOKUP($D398,'Growth rate'!$B$3:$S$93,8,FALSE)*VLOOKUP($F398,BY_IND_Demand_Drivers!$B$5:$J$100,9,FALSE)</f>
        <v>0</v>
      </c>
      <c r="N398" s="49">
        <f t="shared" si="32"/>
        <v>0.6</v>
      </c>
    </row>
    <row r="399" spans="1:14">
      <c r="A399" s="16">
        <f t="shared" si="33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 t="shared" si="34"/>
        <v>45.649950808071118</v>
      </c>
      <c r="H399" s="16">
        <f t="shared" si="35"/>
        <v>0</v>
      </c>
      <c r="I399" s="16">
        <f t="shared" si="36"/>
        <v>0</v>
      </c>
      <c r="K399" s="16">
        <f>VLOOKUP($D399,'Growth rate'!$B$3:$S$93,8,FALSE)*VLOOKUP($F399,BY_IND_Demand_Drivers!$B$5:$J$100,7,FALSE)</f>
        <v>76.083251346785204</v>
      </c>
      <c r="L399" s="16">
        <f>VLOOKUP($D399,'Growth rate'!$B$3:$S$93,8,FALSE)*VLOOKUP($F399,BY_IND_Demand_Drivers!$B$5:$J$100,8,FALSE)</f>
        <v>0</v>
      </c>
      <c r="M399" s="16">
        <f>VLOOKUP($D399,'Growth rate'!$B$3:$S$93,8,FALSE)*VLOOKUP($F399,BY_IND_Demand_Drivers!$B$5:$J$100,9,FALSE)</f>
        <v>0</v>
      </c>
      <c r="N399" s="49">
        <f t="shared" si="32"/>
        <v>0.6</v>
      </c>
    </row>
    <row r="400" spans="1:14">
      <c r="A400" s="16">
        <f t="shared" si="33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 t="shared" si="34"/>
        <v>46.380350021000254</v>
      </c>
      <c r="H400" s="16">
        <f t="shared" si="35"/>
        <v>0</v>
      </c>
      <c r="I400" s="16">
        <f t="shared" si="36"/>
        <v>0</v>
      </c>
      <c r="K400" s="16">
        <f>VLOOKUP($D400,'Growth rate'!$B$3:$S$93,8,FALSE)*VLOOKUP($F400,BY_IND_Demand_Drivers!$B$5:$J$100,7,FALSE)</f>
        <v>77.300583368333761</v>
      </c>
      <c r="L400" s="16">
        <f>VLOOKUP($D400,'Growth rate'!$B$3:$S$93,8,FALSE)*VLOOKUP($F400,BY_IND_Demand_Drivers!$B$5:$J$100,8,FALSE)</f>
        <v>0</v>
      </c>
      <c r="M400" s="16">
        <f>VLOOKUP($D400,'Growth rate'!$B$3:$S$93,8,FALSE)*VLOOKUP($F400,BY_IND_Demand_Drivers!$B$5:$J$100,9,FALSE)</f>
        <v>0</v>
      </c>
      <c r="N400" s="49">
        <f t="shared" si="32"/>
        <v>0.6</v>
      </c>
    </row>
    <row r="401" spans="1:14">
      <c r="A401" s="16">
        <f t="shared" si="33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 t="shared" si="34"/>
        <v>47.122435621336265</v>
      </c>
      <c r="H401" s="16">
        <f t="shared" si="35"/>
        <v>0</v>
      </c>
      <c r="I401" s="16">
        <f t="shared" si="36"/>
        <v>0</v>
      </c>
      <c r="K401" s="16">
        <f>VLOOKUP($D401,'Growth rate'!$B$3:$S$93,8,FALSE)*VLOOKUP($F401,BY_IND_Demand_Drivers!$B$5:$J$100,7,FALSE)</f>
        <v>78.537392702227109</v>
      </c>
      <c r="L401" s="16">
        <f>VLOOKUP($D401,'Growth rate'!$B$3:$S$93,8,FALSE)*VLOOKUP($F401,BY_IND_Demand_Drivers!$B$5:$J$100,8,FALSE)</f>
        <v>0</v>
      </c>
      <c r="M401" s="16">
        <f>VLOOKUP($D401,'Growth rate'!$B$3:$S$93,8,FALSE)*VLOOKUP($F401,BY_IND_Demand_Drivers!$B$5:$J$100,9,FALSE)</f>
        <v>0</v>
      </c>
      <c r="N401" s="49">
        <f t="shared" si="32"/>
        <v>0.6</v>
      </c>
    </row>
    <row r="402" spans="1:14">
      <c r="A402" s="16">
        <f t="shared" si="33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 t="shared" si="34"/>
        <v>47.876394591277645</v>
      </c>
      <c r="H402" s="16">
        <f t="shared" si="35"/>
        <v>0</v>
      </c>
      <c r="I402" s="16">
        <f t="shared" si="36"/>
        <v>0</v>
      </c>
      <c r="K402" s="16">
        <f>VLOOKUP($D402,'Growth rate'!$B$3:$S$93,8,FALSE)*VLOOKUP($F402,BY_IND_Demand_Drivers!$B$5:$J$100,7,FALSE)</f>
        <v>79.793990985462742</v>
      </c>
      <c r="L402" s="16">
        <f>VLOOKUP($D402,'Growth rate'!$B$3:$S$93,8,FALSE)*VLOOKUP($F402,BY_IND_Demand_Drivers!$B$5:$J$100,8,FALSE)</f>
        <v>0</v>
      </c>
      <c r="M402" s="16">
        <f>VLOOKUP($D402,'Growth rate'!$B$3:$S$93,8,FALSE)*VLOOKUP($F402,BY_IND_Demand_Drivers!$B$5:$J$100,9,FALSE)</f>
        <v>0</v>
      </c>
      <c r="N402" s="49">
        <f t="shared" si="32"/>
        <v>0.6</v>
      </c>
    </row>
    <row r="403" spans="1:14">
      <c r="A403" s="16">
        <f t="shared" si="33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 t="shared" si="34"/>
        <v>48.642416904738091</v>
      </c>
      <c r="H403" s="16">
        <f t="shared" si="35"/>
        <v>0</v>
      </c>
      <c r="I403" s="16">
        <f t="shared" si="36"/>
        <v>0</v>
      </c>
      <c r="K403" s="16">
        <f>VLOOKUP($D403,'Growth rate'!$B$3:$S$93,8,FALSE)*VLOOKUP($F403,BY_IND_Demand_Drivers!$B$5:$J$100,7,FALSE)</f>
        <v>81.07069484123015</v>
      </c>
      <c r="L403" s="16">
        <f>VLOOKUP($D403,'Growth rate'!$B$3:$S$93,8,FALSE)*VLOOKUP($F403,BY_IND_Demand_Drivers!$B$5:$J$100,8,FALSE)</f>
        <v>0</v>
      </c>
      <c r="M403" s="16">
        <f>VLOOKUP($D403,'Growth rate'!$B$3:$S$93,8,FALSE)*VLOOKUP($F403,BY_IND_Demand_Drivers!$B$5:$J$100,9,FALSE)</f>
        <v>0</v>
      </c>
      <c r="N403" s="49">
        <f t="shared" ref="N403:N419" si="37">N321</f>
        <v>0.6</v>
      </c>
    </row>
    <row r="404" spans="1:14">
      <c r="A404" s="16">
        <f t="shared" si="33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 t="shared" si="34"/>
        <v>49.420695575213898</v>
      </c>
      <c r="H404" s="16">
        <f t="shared" si="35"/>
        <v>0</v>
      </c>
      <c r="I404" s="16">
        <f t="shared" si="36"/>
        <v>0</v>
      </c>
      <c r="K404" s="16">
        <f>VLOOKUP($D404,'Growth rate'!$B$3:$S$93,8,FALSE)*VLOOKUP($F404,BY_IND_Demand_Drivers!$B$5:$J$100,7,FALSE)</f>
        <v>82.367825958689835</v>
      </c>
      <c r="L404" s="16">
        <f>VLOOKUP($D404,'Growth rate'!$B$3:$S$93,8,FALSE)*VLOOKUP($F404,BY_IND_Demand_Drivers!$B$5:$J$100,8,FALSE)</f>
        <v>0</v>
      </c>
      <c r="M404" s="16">
        <f>VLOOKUP($D404,'Growth rate'!$B$3:$S$93,8,FALSE)*VLOOKUP($F404,BY_IND_Demand_Drivers!$B$5:$J$100,9,FALSE)</f>
        <v>0</v>
      </c>
      <c r="N404" s="49">
        <f t="shared" si="37"/>
        <v>0.6</v>
      </c>
    </row>
    <row r="405" spans="1:14">
      <c r="A405" s="16">
        <f t="shared" si="33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 t="shared" si="34"/>
        <v>50.21142670441732</v>
      </c>
      <c r="H405" s="16">
        <f t="shared" si="35"/>
        <v>0</v>
      </c>
      <c r="I405" s="16">
        <f t="shared" si="36"/>
        <v>0</v>
      </c>
      <c r="K405" s="16">
        <f>VLOOKUP($D405,'Growth rate'!$B$3:$S$93,8,FALSE)*VLOOKUP($F405,BY_IND_Demand_Drivers!$B$5:$J$100,7,FALSE)</f>
        <v>83.685711174028867</v>
      </c>
      <c r="L405" s="16">
        <f>VLOOKUP($D405,'Growth rate'!$B$3:$S$93,8,FALSE)*VLOOKUP($F405,BY_IND_Demand_Drivers!$B$5:$J$100,8,FALSE)</f>
        <v>0</v>
      </c>
      <c r="M405" s="16">
        <f>VLOOKUP($D405,'Growth rate'!$B$3:$S$93,8,FALSE)*VLOOKUP($F405,BY_IND_Demand_Drivers!$B$5:$J$100,9,FALSE)</f>
        <v>0</v>
      </c>
      <c r="N405" s="49">
        <f t="shared" si="37"/>
        <v>0.6</v>
      </c>
    </row>
    <row r="406" spans="1:14">
      <c r="A406" s="16">
        <f t="shared" si="33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 t="shared" si="34"/>
        <v>51.014809531688009</v>
      </c>
      <c r="H406" s="16">
        <f t="shared" si="35"/>
        <v>0</v>
      </c>
      <c r="I406" s="16">
        <f t="shared" si="36"/>
        <v>0</v>
      </c>
      <c r="K406" s="16">
        <f>VLOOKUP($D406,'Growth rate'!$B$3:$S$93,8,FALSE)*VLOOKUP($F406,BY_IND_Demand_Drivers!$B$5:$J$100,7,FALSE)</f>
        <v>85.024682552813346</v>
      </c>
      <c r="L406" s="16">
        <f>VLOOKUP($D406,'Growth rate'!$B$3:$S$93,8,FALSE)*VLOOKUP($F406,BY_IND_Demand_Drivers!$B$5:$J$100,8,FALSE)</f>
        <v>0</v>
      </c>
      <c r="M406" s="16">
        <f>VLOOKUP($D406,'Growth rate'!$B$3:$S$93,8,FALSE)*VLOOKUP($F406,BY_IND_Demand_Drivers!$B$5:$J$100,9,FALSE)</f>
        <v>0</v>
      </c>
      <c r="N406" s="49">
        <f t="shared" si="37"/>
        <v>0.6</v>
      </c>
    </row>
    <row r="407" spans="1:14">
      <c r="A407" s="16">
        <f t="shared" ref="A407:A470" si="38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 t="shared" si="34"/>
        <v>51.831046484195014</v>
      </c>
      <c r="H407" s="16">
        <f t="shared" si="35"/>
        <v>0</v>
      </c>
      <c r="I407" s="16">
        <f t="shared" si="36"/>
        <v>0</v>
      </c>
      <c r="K407" s="16">
        <f>VLOOKUP($D407,'Growth rate'!$B$3:$S$93,8,FALSE)*VLOOKUP($F407,BY_IND_Demand_Drivers!$B$5:$J$100,7,FALSE)</f>
        <v>86.385077473658356</v>
      </c>
      <c r="L407" s="16">
        <f>VLOOKUP($D407,'Growth rate'!$B$3:$S$93,8,FALSE)*VLOOKUP($F407,BY_IND_Demand_Drivers!$B$5:$J$100,8,FALSE)</f>
        <v>0</v>
      </c>
      <c r="M407" s="16">
        <f>VLOOKUP($D407,'Growth rate'!$B$3:$S$93,8,FALSE)*VLOOKUP($F407,BY_IND_Demand_Drivers!$B$5:$J$100,9,FALSE)</f>
        <v>0</v>
      </c>
      <c r="N407" s="49">
        <f t="shared" si="37"/>
        <v>0.6</v>
      </c>
    </row>
    <row r="408" spans="1:14">
      <c r="A408" s="16">
        <f t="shared" si="38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 t="shared" si="34"/>
        <v>52.660343227942136</v>
      </c>
      <c r="H408" s="16">
        <f t="shared" si="35"/>
        <v>0</v>
      </c>
      <c r="I408" s="16">
        <f t="shared" si="36"/>
        <v>0</v>
      </c>
      <c r="K408" s="16">
        <f>VLOOKUP($D408,'Growth rate'!$B$3:$S$93,8,FALSE)*VLOOKUP($F408,BY_IND_Demand_Drivers!$B$5:$J$100,7,FALSE)</f>
        <v>87.767238713236893</v>
      </c>
      <c r="L408" s="16">
        <f>VLOOKUP($D408,'Growth rate'!$B$3:$S$93,8,FALSE)*VLOOKUP($F408,BY_IND_Demand_Drivers!$B$5:$J$100,8,FALSE)</f>
        <v>0</v>
      </c>
      <c r="M408" s="16">
        <f>VLOOKUP($D408,'Growth rate'!$B$3:$S$93,8,FALSE)*VLOOKUP($F408,BY_IND_Demand_Drivers!$B$5:$J$100,9,FALSE)</f>
        <v>0</v>
      </c>
      <c r="N408" s="49">
        <f t="shared" si="37"/>
        <v>0.6</v>
      </c>
    </row>
    <row r="409" spans="1:14">
      <c r="A409" s="16">
        <f t="shared" si="38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 t="shared" si="34"/>
        <v>53.502908719589222</v>
      </c>
      <c r="H409" s="16">
        <f t="shared" si="35"/>
        <v>0</v>
      </c>
      <c r="I409" s="16">
        <f t="shared" si="36"/>
        <v>0</v>
      </c>
      <c r="K409" s="16">
        <f>VLOOKUP($D409,'Growth rate'!$B$3:$S$93,8,FALSE)*VLOOKUP($F409,BY_IND_Demand_Drivers!$B$5:$J$100,7,FALSE)</f>
        <v>89.1715145326487</v>
      </c>
      <c r="L409" s="16">
        <f>VLOOKUP($D409,'Growth rate'!$B$3:$S$93,8,FALSE)*VLOOKUP($F409,BY_IND_Demand_Drivers!$B$5:$J$100,8,FALSE)</f>
        <v>0</v>
      </c>
      <c r="M409" s="16">
        <f>VLOOKUP($D409,'Growth rate'!$B$3:$S$93,8,FALSE)*VLOOKUP($F409,BY_IND_Demand_Drivers!$B$5:$J$100,9,FALSE)</f>
        <v>0</v>
      </c>
      <c r="N409" s="49">
        <f t="shared" si="37"/>
        <v>0.6</v>
      </c>
    </row>
    <row r="410" spans="1:14">
      <c r="A410" s="16">
        <f t="shared" si="38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 t="shared" si="34"/>
        <v>54.358955259102636</v>
      </c>
      <c r="H410" s="16">
        <f t="shared" si="35"/>
        <v>0</v>
      </c>
      <c r="I410" s="16">
        <f t="shared" si="36"/>
        <v>0</v>
      </c>
      <c r="K410" s="16">
        <f>VLOOKUP($D410,'Growth rate'!$B$3:$S$93,8,FALSE)*VLOOKUP($F410,BY_IND_Demand_Drivers!$B$5:$J$100,7,FALSE)</f>
        <v>90.598258765171067</v>
      </c>
      <c r="L410" s="16">
        <f>VLOOKUP($D410,'Growth rate'!$B$3:$S$93,8,FALSE)*VLOOKUP($F410,BY_IND_Demand_Drivers!$B$5:$J$100,8,FALSE)</f>
        <v>0</v>
      </c>
      <c r="M410" s="16">
        <f>VLOOKUP($D410,'Growth rate'!$B$3:$S$93,8,FALSE)*VLOOKUP($F410,BY_IND_Demand_Drivers!$B$5:$J$100,9,FALSE)</f>
        <v>0</v>
      </c>
      <c r="N410" s="49">
        <f t="shared" si="37"/>
        <v>0.6</v>
      </c>
    </row>
    <row r="411" spans="1:14">
      <c r="A411" s="16">
        <f t="shared" si="38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 t="shared" si="34"/>
        <v>55.228698543248271</v>
      </c>
      <c r="H411" s="16">
        <f t="shared" si="35"/>
        <v>0</v>
      </c>
      <c r="I411" s="16">
        <f t="shared" si="36"/>
        <v>0</v>
      </c>
      <c r="K411" s="16">
        <f>VLOOKUP($D411,'Growth rate'!$B$3:$S$93,8,FALSE)*VLOOKUP($F411,BY_IND_Demand_Drivers!$B$5:$J$100,7,FALSE)</f>
        <v>92.04783090541379</v>
      </c>
      <c r="L411" s="16">
        <f>VLOOKUP($D411,'Growth rate'!$B$3:$S$93,8,FALSE)*VLOOKUP($F411,BY_IND_Demand_Drivers!$B$5:$J$100,8,FALSE)</f>
        <v>0</v>
      </c>
      <c r="M411" s="16">
        <f>VLOOKUP($D411,'Growth rate'!$B$3:$S$93,8,FALSE)*VLOOKUP($F411,BY_IND_Demand_Drivers!$B$5:$J$100,9,FALSE)</f>
        <v>0</v>
      </c>
      <c r="N411" s="49">
        <f t="shared" si="37"/>
        <v>0.6</v>
      </c>
    </row>
    <row r="412" spans="1:14">
      <c r="A412" s="16">
        <f t="shared" si="38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 t="shared" si="34"/>
        <v>56.11235771994027</v>
      </c>
      <c r="H412" s="16">
        <f t="shared" si="35"/>
        <v>0</v>
      </c>
      <c r="I412" s="16">
        <f t="shared" si="36"/>
        <v>0</v>
      </c>
      <c r="K412" s="16">
        <f>VLOOKUP($D412,'Growth rate'!$B$3:$S$93,8,FALSE)*VLOOKUP($F412,BY_IND_Demand_Drivers!$B$5:$J$100,7,FALSE)</f>
        <v>93.520596199900453</v>
      </c>
      <c r="L412" s="16">
        <f>VLOOKUP($D412,'Growth rate'!$B$3:$S$93,8,FALSE)*VLOOKUP($F412,BY_IND_Demand_Drivers!$B$5:$J$100,8,FALSE)</f>
        <v>0</v>
      </c>
      <c r="M412" s="16">
        <f>VLOOKUP($D412,'Growth rate'!$B$3:$S$93,8,FALSE)*VLOOKUP($F412,BY_IND_Demand_Drivers!$B$5:$J$100,9,FALSE)</f>
        <v>0</v>
      </c>
      <c r="N412" s="49">
        <f t="shared" si="37"/>
        <v>0.6</v>
      </c>
    </row>
    <row r="413" spans="1:14">
      <c r="A413" s="16">
        <f t="shared" si="38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 t="shared" si="34"/>
        <v>57.010155443459311</v>
      </c>
      <c r="H413" s="16">
        <f t="shared" si="35"/>
        <v>0</v>
      </c>
      <c r="I413" s="16">
        <f t="shared" si="36"/>
        <v>0</v>
      </c>
      <c r="K413" s="16">
        <f>VLOOKUP($D413,'Growth rate'!$B$3:$S$93,8,FALSE)*VLOOKUP($F413,BY_IND_Demand_Drivers!$B$5:$J$100,7,FALSE)</f>
        <v>95.016925739098852</v>
      </c>
      <c r="L413" s="16">
        <f>VLOOKUP($D413,'Growth rate'!$B$3:$S$93,8,FALSE)*VLOOKUP($F413,BY_IND_Demand_Drivers!$B$5:$J$100,8,FALSE)</f>
        <v>0</v>
      </c>
      <c r="M413" s="16">
        <f>VLOOKUP($D413,'Growth rate'!$B$3:$S$93,8,FALSE)*VLOOKUP($F413,BY_IND_Demand_Drivers!$B$5:$J$100,9,FALSE)</f>
        <v>0</v>
      </c>
      <c r="N413" s="49">
        <f t="shared" si="37"/>
        <v>0.6</v>
      </c>
    </row>
    <row r="414" spans="1:14">
      <c r="A414" s="16">
        <f t="shared" si="38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 t="shared" si="34"/>
        <v>0.47221257029703001</v>
      </c>
      <c r="H414" s="16">
        <f t="shared" si="35"/>
        <v>0</v>
      </c>
      <c r="I414" s="16">
        <f t="shared" si="36"/>
        <v>0</v>
      </c>
      <c r="K414" s="16">
        <f>VLOOKUP($D414,'Growth rate'!$B$3:$S$93,8,FALSE)*VLOOKUP($F414,BY_IND_Demand_Drivers!$B$5:$J$100,7,FALSE)</f>
        <v>0.47221257029703001</v>
      </c>
      <c r="L414" s="16">
        <f>VLOOKUP($D414,'Growth rate'!$B$3:$S$93,8,FALSE)*VLOOKUP($F414,BY_IND_Demand_Drivers!$B$5:$J$100,8,FALSE)</f>
        <v>0</v>
      </c>
      <c r="M414" s="16">
        <f>VLOOKUP($D414,'Growth rate'!$B$3:$S$93,8,FALSE)*VLOOKUP($F414,BY_IND_Demand_Drivers!$B$5:$J$100,9,FALSE)</f>
        <v>0</v>
      </c>
      <c r="N414" s="49">
        <f t="shared" si="37"/>
        <v>1</v>
      </c>
    </row>
    <row r="415" spans="1:14">
      <c r="A415" s="16">
        <f t="shared" si="38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 t="shared" si="34"/>
        <v>0.49419696187313905</v>
      </c>
      <c r="H415" s="16">
        <f t="shared" si="35"/>
        <v>0</v>
      </c>
      <c r="I415" s="16">
        <f t="shared" si="36"/>
        <v>0</v>
      </c>
      <c r="K415" s="16">
        <f>VLOOKUP($D415,'Growth rate'!$B$3:$S$93,8,FALSE)*VLOOKUP($F415,BY_IND_Demand_Drivers!$B$5:$J$100,7,FALSE)</f>
        <v>0.49419696187313905</v>
      </c>
      <c r="L415" s="16">
        <f>VLOOKUP($D415,'Growth rate'!$B$3:$S$93,8,FALSE)*VLOOKUP($F415,BY_IND_Demand_Drivers!$B$5:$J$100,8,FALSE)</f>
        <v>0</v>
      </c>
      <c r="M415" s="16">
        <f>VLOOKUP($D415,'Growth rate'!$B$3:$S$93,8,FALSE)*VLOOKUP($F415,BY_IND_Demand_Drivers!$B$5:$J$100,9,FALSE)</f>
        <v>0</v>
      </c>
      <c r="N415" s="49">
        <f t="shared" si="37"/>
        <v>1</v>
      </c>
    </row>
    <row r="416" spans="1:14">
      <c r="A416" s="16">
        <f t="shared" si="38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 t="shared" si="34"/>
        <v>0.51618135344924809</v>
      </c>
      <c r="H416" s="16">
        <f t="shared" si="35"/>
        <v>0</v>
      </c>
      <c r="I416" s="16">
        <f t="shared" si="36"/>
        <v>0</v>
      </c>
      <c r="K416" s="16">
        <f>VLOOKUP($D416,'Growth rate'!$B$3:$S$93,8,FALSE)*VLOOKUP($F416,BY_IND_Demand_Drivers!$B$5:$J$100,7,FALSE)</f>
        <v>0.51618135344924809</v>
      </c>
      <c r="L416" s="16">
        <f>VLOOKUP($D416,'Growth rate'!$B$3:$S$93,8,FALSE)*VLOOKUP($F416,BY_IND_Demand_Drivers!$B$5:$J$100,8,FALSE)</f>
        <v>0</v>
      </c>
      <c r="M416" s="16">
        <f>VLOOKUP($D416,'Growth rate'!$B$3:$S$93,8,FALSE)*VLOOKUP($F416,BY_IND_Demand_Drivers!$B$5:$J$100,9,FALSE)</f>
        <v>0</v>
      </c>
      <c r="N416" s="49">
        <f t="shared" si="37"/>
        <v>1</v>
      </c>
    </row>
    <row r="417" spans="1:14">
      <c r="A417" s="16">
        <f t="shared" si="38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 t="shared" si="34"/>
        <v>0.53816574502535719</v>
      </c>
      <c r="H417" s="16">
        <f t="shared" si="35"/>
        <v>0</v>
      </c>
      <c r="I417" s="16">
        <f t="shared" si="36"/>
        <v>0</v>
      </c>
      <c r="K417" s="16">
        <f>VLOOKUP($D417,'Growth rate'!$B$3:$S$93,8,FALSE)*VLOOKUP($F417,BY_IND_Demand_Drivers!$B$5:$J$100,7,FALSE)</f>
        <v>0.53816574502535719</v>
      </c>
      <c r="L417" s="16">
        <f>VLOOKUP($D417,'Growth rate'!$B$3:$S$93,8,FALSE)*VLOOKUP($F417,BY_IND_Demand_Drivers!$B$5:$J$100,8,FALSE)</f>
        <v>0</v>
      </c>
      <c r="M417" s="16">
        <f>VLOOKUP($D417,'Growth rate'!$B$3:$S$93,8,FALSE)*VLOOKUP($F417,BY_IND_Demand_Drivers!$B$5:$J$100,9,FALSE)</f>
        <v>0</v>
      </c>
      <c r="N417" s="49">
        <f t="shared" si="37"/>
        <v>1</v>
      </c>
    </row>
    <row r="418" spans="1:14">
      <c r="A418" s="16">
        <f t="shared" si="38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 t="shared" si="34"/>
        <v>0.56015013660146618</v>
      </c>
      <c r="H418" s="16">
        <f t="shared" si="35"/>
        <v>0</v>
      </c>
      <c r="I418" s="16">
        <f t="shared" si="36"/>
        <v>0</v>
      </c>
      <c r="K418" s="16">
        <f>VLOOKUP($D418,'Growth rate'!$B$3:$S$93,8,FALSE)*VLOOKUP($F418,BY_IND_Demand_Drivers!$B$5:$J$100,7,FALSE)</f>
        <v>0.56015013660146618</v>
      </c>
      <c r="L418" s="16">
        <f>VLOOKUP($D418,'Growth rate'!$B$3:$S$93,8,FALSE)*VLOOKUP($F418,BY_IND_Demand_Drivers!$B$5:$J$100,8,FALSE)</f>
        <v>0</v>
      </c>
      <c r="M418" s="16">
        <f>VLOOKUP($D418,'Growth rate'!$B$3:$S$93,8,FALSE)*VLOOKUP($F418,BY_IND_Demand_Drivers!$B$5:$J$100,9,FALSE)</f>
        <v>0</v>
      </c>
      <c r="N418" s="49">
        <f t="shared" si="37"/>
        <v>1</v>
      </c>
    </row>
    <row r="419" spans="1:14">
      <c r="A419" s="16">
        <f t="shared" si="38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 t="shared" si="34"/>
        <v>0.58213452817757527</v>
      </c>
      <c r="H419" s="16">
        <f t="shared" si="35"/>
        <v>0</v>
      </c>
      <c r="I419" s="16">
        <f t="shared" si="36"/>
        <v>0</v>
      </c>
      <c r="K419" s="16">
        <f>VLOOKUP($D419,'Growth rate'!$B$3:$S$93,8,FALSE)*VLOOKUP($F419,BY_IND_Demand_Drivers!$B$5:$J$100,7,FALSE)</f>
        <v>0.58213452817757527</v>
      </c>
      <c r="L419" s="16">
        <f>VLOOKUP($D419,'Growth rate'!$B$3:$S$93,8,FALSE)*VLOOKUP($F419,BY_IND_Demand_Drivers!$B$5:$J$100,8,FALSE)</f>
        <v>0</v>
      </c>
      <c r="M419" s="16">
        <f>VLOOKUP($D419,'Growth rate'!$B$3:$S$93,8,FALSE)*VLOOKUP($F419,BY_IND_Demand_Drivers!$B$5:$J$100,9,FALSE)</f>
        <v>0</v>
      </c>
      <c r="N419" s="49">
        <f t="shared" si="37"/>
        <v>1</v>
      </c>
    </row>
    <row r="420" spans="1:14">
      <c r="A420" s="16">
        <f t="shared" si="38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 t="shared" si="34"/>
        <v>0.54370702777831581</v>
      </c>
      <c r="H420" s="16">
        <f t="shared" si="35"/>
        <v>0</v>
      </c>
      <c r="I420" s="16">
        <f t="shared" si="36"/>
        <v>0</v>
      </c>
      <c r="K420" s="16">
        <f>VLOOKUP($D420,'Growth rate'!$B$3:$S$93,8,FALSE)*VLOOKUP($F420,BY_IND_Demand_Drivers!$B$5:$J$100,7,FALSE)</f>
        <v>0.60411891975368426</v>
      </c>
      <c r="L420" s="16">
        <f>VLOOKUP($D420,'Growth rate'!$B$3:$S$93,8,FALSE)*VLOOKUP($F420,BY_IND_Demand_Drivers!$B$5:$J$100,8,FALSE)</f>
        <v>0</v>
      </c>
      <c r="M420" s="16">
        <f>VLOOKUP($D420,'Growth rate'!$B$3:$S$93,8,FALSE)*VLOOKUP($F420,BY_IND_Demand_Drivers!$B$5:$J$100,9,FALSE)</f>
        <v>0</v>
      </c>
      <c r="N420" s="49">
        <f>N338</f>
        <v>0.9</v>
      </c>
    </row>
    <row r="421" spans="1:14">
      <c r="A421" s="16">
        <f t="shared" si="38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 t="shared" si="34"/>
        <v>0.55723194708351609</v>
      </c>
      <c r="H421" s="16">
        <f t="shared" si="35"/>
        <v>0</v>
      </c>
      <c r="I421" s="16">
        <f t="shared" si="36"/>
        <v>0</v>
      </c>
      <c r="K421" s="16">
        <f>VLOOKUP($D421,'Growth rate'!$B$3:$S$93,8,FALSE)*VLOOKUP($F421,BY_IND_Demand_Drivers!$B$5:$J$100,7,FALSE)</f>
        <v>0.62610331132979336</v>
      </c>
      <c r="L421" s="16">
        <f>VLOOKUP($D421,'Growth rate'!$B$3:$S$93,8,FALSE)*VLOOKUP($F421,BY_IND_Demand_Drivers!$B$5:$J$100,8,FALSE)</f>
        <v>0</v>
      </c>
      <c r="M421" s="16">
        <f>VLOOKUP($D421,'Growth rate'!$B$3:$S$93,8,FALSE)*VLOOKUP($F421,BY_IND_Demand_Drivers!$B$5:$J$100,9,FALSE)</f>
        <v>0</v>
      </c>
      <c r="N421" s="49">
        <f t="shared" ref="N421:N484" si="39">N339</f>
        <v>0.89</v>
      </c>
    </row>
    <row r="422" spans="1:14">
      <c r="A422" s="16">
        <f t="shared" si="38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 t="shared" si="34"/>
        <v>0.57031717855719422</v>
      </c>
      <c r="H422" s="16">
        <f t="shared" si="35"/>
        <v>0</v>
      </c>
      <c r="I422" s="16">
        <f t="shared" si="36"/>
        <v>0</v>
      </c>
      <c r="K422" s="16">
        <f>VLOOKUP($D422,'Growth rate'!$B$3:$S$93,8,FALSE)*VLOOKUP($F422,BY_IND_Demand_Drivers!$B$5:$J$100,7,FALSE)</f>
        <v>0.64808770290590245</v>
      </c>
      <c r="L422" s="16">
        <f>VLOOKUP($D422,'Growth rate'!$B$3:$S$93,8,FALSE)*VLOOKUP($F422,BY_IND_Demand_Drivers!$B$5:$J$100,8,FALSE)</f>
        <v>0</v>
      </c>
      <c r="M422" s="16">
        <f>VLOOKUP($D422,'Growth rate'!$B$3:$S$93,8,FALSE)*VLOOKUP($F422,BY_IND_Demand_Drivers!$B$5:$J$100,9,FALSE)</f>
        <v>0</v>
      </c>
      <c r="N422" s="49">
        <f t="shared" si="39"/>
        <v>0.88</v>
      </c>
    </row>
    <row r="423" spans="1:14">
      <c r="A423" s="16">
        <f t="shared" si="38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 t="shared" si="34"/>
        <v>0.58296272219934997</v>
      </c>
      <c r="H423" s="16">
        <f t="shared" si="35"/>
        <v>0</v>
      </c>
      <c r="I423" s="16">
        <f t="shared" si="36"/>
        <v>0</v>
      </c>
      <c r="K423" s="16">
        <f>VLOOKUP($D423,'Growth rate'!$B$3:$S$93,8,FALSE)*VLOOKUP($F423,BY_IND_Demand_Drivers!$B$5:$J$100,7,FALSE)</f>
        <v>0.67007209448201144</v>
      </c>
      <c r="L423" s="16">
        <f>VLOOKUP($D423,'Growth rate'!$B$3:$S$93,8,FALSE)*VLOOKUP($F423,BY_IND_Demand_Drivers!$B$5:$J$100,8,FALSE)</f>
        <v>0</v>
      </c>
      <c r="M423" s="16">
        <f>VLOOKUP($D423,'Growth rate'!$B$3:$S$93,8,FALSE)*VLOOKUP($F423,BY_IND_Demand_Drivers!$B$5:$J$100,9,FALSE)</f>
        <v>0</v>
      </c>
      <c r="N423" s="49">
        <f t="shared" si="39"/>
        <v>0.87</v>
      </c>
    </row>
    <row r="424" spans="1:14">
      <c r="A424" s="16">
        <f t="shared" si="38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 t="shared" si="34"/>
        <v>0.59516857800998368</v>
      </c>
      <c r="H424" s="16">
        <f t="shared" si="35"/>
        <v>0</v>
      </c>
      <c r="I424" s="16">
        <f t="shared" si="36"/>
        <v>0</v>
      </c>
      <c r="K424" s="16">
        <f>VLOOKUP($D424,'Growth rate'!$B$3:$S$93,8,FALSE)*VLOOKUP($F424,BY_IND_Demand_Drivers!$B$5:$J$100,7,FALSE)</f>
        <v>0.69205648605812053</v>
      </c>
      <c r="L424" s="16">
        <f>VLOOKUP($D424,'Growth rate'!$B$3:$S$93,8,FALSE)*VLOOKUP($F424,BY_IND_Demand_Drivers!$B$5:$J$100,8,FALSE)</f>
        <v>0</v>
      </c>
      <c r="M424" s="16">
        <f>VLOOKUP($D424,'Growth rate'!$B$3:$S$93,8,FALSE)*VLOOKUP($F424,BY_IND_Demand_Drivers!$B$5:$J$100,9,FALSE)</f>
        <v>0</v>
      </c>
      <c r="N424" s="49">
        <f t="shared" si="39"/>
        <v>0.86</v>
      </c>
    </row>
    <row r="425" spans="1:14">
      <c r="A425" s="16">
        <f t="shared" si="38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 t="shared" si="34"/>
        <v>0.60693474598909503</v>
      </c>
      <c r="H425" s="16">
        <f t="shared" si="35"/>
        <v>0</v>
      </c>
      <c r="I425" s="16">
        <f t="shared" si="36"/>
        <v>0</v>
      </c>
      <c r="K425" s="16">
        <f>VLOOKUP($D425,'Growth rate'!$B$3:$S$93,8,FALSE)*VLOOKUP($F425,BY_IND_Demand_Drivers!$B$5:$J$100,7,FALSE)</f>
        <v>0.71404087763422952</v>
      </c>
      <c r="L425" s="16">
        <f>VLOOKUP($D425,'Growth rate'!$B$3:$S$93,8,FALSE)*VLOOKUP($F425,BY_IND_Demand_Drivers!$B$5:$J$100,8,FALSE)</f>
        <v>0</v>
      </c>
      <c r="M425" s="16">
        <f>VLOOKUP($D425,'Growth rate'!$B$3:$S$93,8,FALSE)*VLOOKUP($F425,BY_IND_Demand_Drivers!$B$5:$J$100,9,FALSE)</f>
        <v>0</v>
      </c>
      <c r="N425" s="49">
        <f t="shared" si="39"/>
        <v>0.85</v>
      </c>
    </row>
    <row r="426" spans="1:14">
      <c r="A426" s="16">
        <f t="shared" si="38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 t="shared" si="34"/>
        <v>0.61642116296365868</v>
      </c>
      <c r="H426" s="16">
        <f t="shared" si="35"/>
        <v>0</v>
      </c>
      <c r="I426" s="16">
        <f t="shared" si="36"/>
        <v>0</v>
      </c>
      <c r="K426" s="16">
        <f>VLOOKUP($D426,'Growth rate'!$B$3:$S$93,8,FALSE)*VLOOKUP($F426,BY_IND_Demand_Drivers!$B$5:$J$100,7,FALSE)</f>
        <v>0.73602526921033873</v>
      </c>
      <c r="L426" s="16">
        <f>VLOOKUP($D426,'Growth rate'!$B$3:$S$93,8,FALSE)*VLOOKUP($F426,BY_IND_Demand_Drivers!$B$5:$J$100,8,FALSE)</f>
        <v>0</v>
      </c>
      <c r="M426" s="16">
        <f>VLOOKUP($D426,'Growth rate'!$B$3:$S$93,8,FALSE)*VLOOKUP($F426,BY_IND_Demand_Drivers!$B$5:$J$100,9,FALSE)</f>
        <v>0</v>
      </c>
      <c r="N426" s="49">
        <f t="shared" si="39"/>
        <v>0.83750000000000002</v>
      </c>
    </row>
    <row r="427" spans="1:14">
      <c r="A427" s="16">
        <f t="shared" si="38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 t="shared" si="34"/>
        <v>0.62535797014881933</v>
      </c>
      <c r="H427" s="16">
        <f t="shared" si="35"/>
        <v>0</v>
      </c>
      <c r="I427" s="16">
        <f t="shared" si="36"/>
        <v>0</v>
      </c>
      <c r="K427" s="16">
        <f>VLOOKUP($D427,'Growth rate'!$B$3:$S$93,8,FALSE)*VLOOKUP($F427,BY_IND_Demand_Drivers!$B$5:$J$100,7,FALSE)</f>
        <v>0.75800966078644771</v>
      </c>
      <c r="L427" s="16">
        <f>VLOOKUP($D427,'Growth rate'!$B$3:$S$93,8,FALSE)*VLOOKUP($F427,BY_IND_Demand_Drivers!$B$5:$J$100,8,FALSE)</f>
        <v>0</v>
      </c>
      <c r="M427" s="16">
        <f>VLOOKUP($D427,'Growth rate'!$B$3:$S$93,8,FALSE)*VLOOKUP($F427,BY_IND_Demand_Drivers!$B$5:$J$100,9,FALSE)</f>
        <v>0</v>
      </c>
      <c r="N427" s="49">
        <f t="shared" si="39"/>
        <v>0.82499999999999996</v>
      </c>
    </row>
    <row r="428" spans="1:14">
      <c r="A428" s="16">
        <f t="shared" si="38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 t="shared" si="34"/>
        <v>0.63374516754457744</v>
      </c>
      <c r="H428" s="16">
        <f t="shared" si="35"/>
        <v>0</v>
      </c>
      <c r="I428" s="16">
        <f t="shared" si="36"/>
        <v>0</v>
      </c>
      <c r="K428" s="16">
        <f>VLOOKUP($D428,'Growth rate'!$B$3:$S$93,8,FALSE)*VLOOKUP($F428,BY_IND_Demand_Drivers!$B$5:$J$100,7,FALSE)</f>
        <v>0.77999405236255681</v>
      </c>
      <c r="L428" s="16">
        <f>VLOOKUP($D428,'Growth rate'!$B$3:$S$93,8,FALSE)*VLOOKUP($F428,BY_IND_Demand_Drivers!$B$5:$J$100,8,FALSE)</f>
        <v>0</v>
      </c>
      <c r="M428" s="16">
        <f>VLOOKUP($D428,'Growth rate'!$B$3:$S$93,8,FALSE)*VLOOKUP($F428,BY_IND_Demand_Drivers!$B$5:$J$100,9,FALSE)</f>
        <v>0</v>
      </c>
      <c r="N428" s="49">
        <f t="shared" si="39"/>
        <v>0.8125</v>
      </c>
    </row>
    <row r="429" spans="1:14">
      <c r="A429" s="16">
        <f t="shared" si="38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 t="shared" si="34"/>
        <v>0.64158275515093266</v>
      </c>
      <c r="H429" s="16">
        <f t="shared" si="35"/>
        <v>0</v>
      </c>
      <c r="I429" s="16">
        <f t="shared" si="36"/>
        <v>0</v>
      </c>
      <c r="K429" s="16">
        <f>VLOOKUP($D429,'Growth rate'!$B$3:$S$93,8,FALSE)*VLOOKUP($F429,BY_IND_Demand_Drivers!$B$5:$J$100,7,FALSE)</f>
        <v>0.80197844393866591</v>
      </c>
      <c r="L429" s="16">
        <f>VLOOKUP($D429,'Growth rate'!$B$3:$S$93,8,FALSE)*VLOOKUP($F429,BY_IND_Demand_Drivers!$B$5:$J$100,8,FALSE)</f>
        <v>0</v>
      </c>
      <c r="M429" s="16">
        <f>VLOOKUP($D429,'Growth rate'!$B$3:$S$93,8,FALSE)*VLOOKUP($F429,BY_IND_Demand_Drivers!$B$5:$J$100,9,FALSE)</f>
        <v>0</v>
      </c>
      <c r="N429" s="49">
        <f t="shared" si="39"/>
        <v>0.79999999999999993</v>
      </c>
    </row>
    <row r="430" spans="1:14">
      <c r="A430" s="16">
        <f t="shared" si="38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 t="shared" si="34"/>
        <v>0.64887073296788522</v>
      </c>
      <c r="H430" s="16">
        <f t="shared" si="35"/>
        <v>0</v>
      </c>
      <c r="I430" s="16">
        <f t="shared" si="36"/>
        <v>0</v>
      </c>
      <c r="K430" s="16">
        <f>VLOOKUP($D430,'Growth rate'!$B$3:$S$93,8,FALSE)*VLOOKUP($F430,BY_IND_Demand_Drivers!$B$5:$J$100,7,FALSE)</f>
        <v>0.82396283551477489</v>
      </c>
      <c r="L430" s="16">
        <f>VLOOKUP($D430,'Growth rate'!$B$3:$S$93,8,FALSE)*VLOOKUP($F430,BY_IND_Demand_Drivers!$B$5:$J$100,8,FALSE)</f>
        <v>0</v>
      </c>
      <c r="M430" s="16">
        <f>VLOOKUP($D430,'Growth rate'!$B$3:$S$93,8,FALSE)*VLOOKUP($F430,BY_IND_Demand_Drivers!$B$5:$J$100,9,FALSE)</f>
        <v>0</v>
      </c>
      <c r="N430" s="49">
        <f t="shared" si="39"/>
        <v>0.78749999999999998</v>
      </c>
    </row>
    <row r="431" spans="1:14">
      <c r="A431" s="16">
        <f t="shared" si="38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 t="shared" si="34"/>
        <v>0.65560910099543501</v>
      </c>
      <c r="H431" s="16">
        <f t="shared" si="35"/>
        <v>0</v>
      </c>
      <c r="I431" s="16">
        <f t="shared" si="36"/>
        <v>0</v>
      </c>
      <c r="K431" s="16">
        <f>VLOOKUP($D431,'Growth rate'!$B$3:$S$93,8,FALSE)*VLOOKUP($F431,BY_IND_Demand_Drivers!$B$5:$J$100,7,FALSE)</f>
        <v>0.84594722709088399</v>
      </c>
      <c r="L431" s="16">
        <f>VLOOKUP($D431,'Growth rate'!$B$3:$S$93,8,FALSE)*VLOOKUP($F431,BY_IND_Demand_Drivers!$B$5:$J$100,8,FALSE)</f>
        <v>0</v>
      </c>
      <c r="M431" s="16">
        <f>VLOOKUP($D431,'Growth rate'!$B$3:$S$93,8,FALSE)*VLOOKUP($F431,BY_IND_Demand_Drivers!$B$5:$J$100,9,FALSE)</f>
        <v>0</v>
      </c>
      <c r="N431" s="49">
        <f t="shared" si="39"/>
        <v>0.77499999999999991</v>
      </c>
    </row>
    <row r="432" spans="1:14">
      <c r="A432" s="16">
        <f t="shared" si="38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 t="shared" si="34"/>
        <v>0.66179785923358214</v>
      </c>
      <c r="H432" s="16">
        <f t="shared" si="35"/>
        <v>0</v>
      </c>
      <c r="I432" s="16">
        <f t="shared" si="36"/>
        <v>0</v>
      </c>
      <c r="K432" s="16">
        <f>VLOOKUP($D432,'Growth rate'!$B$3:$S$93,8,FALSE)*VLOOKUP($F432,BY_IND_Demand_Drivers!$B$5:$J$100,7,FALSE)</f>
        <v>0.86793161866699298</v>
      </c>
      <c r="L432" s="16">
        <f>VLOOKUP($D432,'Growth rate'!$B$3:$S$93,8,FALSE)*VLOOKUP($F432,BY_IND_Demand_Drivers!$B$5:$J$100,8,FALSE)</f>
        <v>0</v>
      </c>
      <c r="M432" s="16">
        <f>VLOOKUP($D432,'Growth rate'!$B$3:$S$93,8,FALSE)*VLOOKUP($F432,BY_IND_Demand_Drivers!$B$5:$J$100,9,FALSE)</f>
        <v>0</v>
      </c>
      <c r="N432" s="49">
        <f t="shared" si="39"/>
        <v>0.76249999999999996</v>
      </c>
    </row>
    <row r="433" spans="1:14">
      <c r="A433" s="16">
        <f t="shared" si="38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 t="shared" si="34"/>
        <v>0.66743700768232661</v>
      </c>
      <c r="H433" s="16">
        <f t="shared" si="35"/>
        <v>0</v>
      </c>
      <c r="I433" s="16">
        <f t="shared" si="36"/>
        <v>0</v>
      </c>
      <c r="K433" s="16">
        <f>VLOOKUP($D433,'Growth rate'!$B$3:$S$93,8,FALSE)*VLOOKUP($F433,BY_IND_Demand_Drivers!$B$5:$J$100,7,FALSE)</f>
        <v>0.88991601024310207</v>
      </c>
      <c r="L433" s="16">
        <f>VLOOKUP($D433,'Growth rate'!$B$3:$S$93,8,FALSE)*VLOOKUP($F433,BY_IND_Demand_Drivers!$B$5:$J$100,8,FALSE)</f>
        <v>0</v>
      </c>
      <c r="M433" s="16">
        <f>VLOOKUP($D433,'Growth rate'!$B$3:$S$93,8,FALSE)*VLOOKUP($F433,BY_IND_Demand_Drivers!$B$5:$J$100,9,FALSE)</f>
        <v>0</v>
      </c>
      <c r="N433" s="49">
        <f t="shared" si="39"/>
        <v>0.75</v>
      </c>
    </row>
    <row r="434" spans="1:14">
      <c r="A434" s="16">
        <f t="shared" si="38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 t="shared" si="34"/>
        <v>0.67252654634166809</v>
      </c>
      <c r="H434" s="16">
        <f t="shared" si="35"/>
        <v>0</v>
      </c>
      <c r="I434" s="16">
        <f t="shared" si="36"/>
        <v>0</v>
      </c>
      <c r="K434" s="16">
        <f>VLOOKUP($D434,'Growth rate'!$B$3:$S$93,8,FALSE)*VLOOKUP($F434,BY_IND_Demand_Drivers!$B$5:$J$100,7,FALSE)</f>
        <v>0.91190040181921106</v>
      </c>
      <c r="L434" s="16">
        <f>VLOOKUP($D434,'Growth rate'!$B$3:$S$93,8,FALSE)*VLOOKUP($F434,BY_IND_Demand_Drivers!$B$5:$J$100,8,FALSE)</f>
        <v>0</v>
      </c>
      <c r="M434" s="16">
        <f>VLOOKUP($D434,'Growth rate'!$B$3:$S$93,8,FALSE)*VLOOKUP($F434,BY_IND_Demand_Drivers!$B$5:$J$100,9,FALSE)</f>
        <v>0</v>
      </c>
      <c r="N434" s="49">
        <f t="shared" si="39"/>
        <v>0.73749999999999993</v>
      </c>
    </row>
    <row r="435" spans="1:14">
      <c r="A435" s="16">
        <f t="shared" si="38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 t="shared" si="34"/>
        <v>0.67706647521160712</v>
      </c>
      <c r="H435" s="16">
        <f t="shared" si="35"/>
        <v>0</v>
      </c>
      <c r="I435" s="16">
        <f t="shared" si="36"/>
        <v>0</v>
      </c>
      <c r="K435" s="16">
        <f>VLOOKUP($D435,'Growth rate'!$B$3:$S$93,8,FALSE)*VLOOKUP($F435,BY_IND_Demand_Drivers!$B$5:$J$100,7,FALSE)</f>
        <v>0.93388479339532027</v>
      </c>
      <c r="L435" s="16">
        <f>VLOOKUP($D435,'Growth rate'!$B$3:$S$93,8,FALSE)*VLOOKUP($F435,BY_IND_Demand_Drivers!$B$5:$J$100,8,FALSE)</f>
        <v>0</v>
      </c>
      <c r="M435" s="16">
        <f>VLOOKUP($D435,'Growth rate'!$B$3:$S$93,8,FALSE)*VLOOKUP($F435,BY_IND_Demand_Drivers!$B$5:$J$100,9,FALSE)</f>
        <v>0</v>
      </c>
      <c r="N435" s="49">
        <f t="shared" si="39"/>
        <v>0.72499999999999998</v>
      </c>
    </row>
    <row r="436" spans="1:14">
      <c r="A436" s="16">
        <f t="shared" si="38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 t="shared" si="34"/>
        <v>0.68105679429214316</v>
      </c>
      <c r="H436" s="16">
        <f t="shared" si="35"/>
        <v>0</v>
      </c>
      <c r="I436" s="16">
        <f t="shared" si="36"/>
        <v>0</v>
      </c>
      <c r="K436" s="16">
        <f>VLOOKUP($D436,'Growth rate'!$B$3:$S$93,8,FALSE)*VLOOKUP($F436,BY_IND_Demand_Drivers!$B$5:$J$100,7,FALSE)</f>
        <v>0.95586918497142914</v>
      </c>
      <c r="L436" s="16">
        <f>VLOOKUP($D436,'Growth rate'!$B$3:$S$93,8,FALSE)*VLOOKUP($F436,BY_IND_Demand_Drivers!$B$5:$J$100,8,FALSE)</f>
        <v>0</v>
      </c>
      <c r="M436" s="16">
        <f>VLOOKUP($D436,'Growth rate'!$B$3:$S$93,8,FALSE)*VLOOKUP($F436,BY_IND_Demand_Drivers!$B$5:$J$100,9,FALSE)</f>
        <v>0</v>
      </c>
      <c r="N436" s="49">
        <f t="shared" si="39"/>
        <v>0.71249999999999991</v>
      </c>
    </row>
    <row r="437" spans="1:14">
      <c r="A437" s="16">
        <f t="shared" si="38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 t="shared" si="34"/>
        <v>0.68449750358327677</v>
      </c>
      <c r="H437" s="16">
        <f t="shared" si="35"/>
        <v>0</v>
      </c>
      <c r="I437" s="16">
        <f t="shared" si="36"/>
        <v>0</v>
      </c>
      <c r="K437" s="16">
        <f>VLOOKUP($D437,'Growth rate'!$B$3:$S$93,8,FALSE)*VLOOKUP($F437,BY_IND_Demand_Drivers!$B$5:$J$100,7,FALSE)</f>
        <v>0.97785357654753835</v>
      </c>
      <c r="L437" s="16">
        <f>VLOOKUP($D437,'Growth rate'!$B$3:$S$93,8,FALSE)*VLOOKUP($F437,BY_IND_Demand_Drivers!$B$5:$J$100,8,FALSE)</f>
        <v>0</v>
      </c>
      <c r="M437" s="16">
        <f>VLOOKUP($D437,'Growth rate'!$B$3:$S$93,8,FALSE)*VLOOKUP($F437,BY_IND_Demand_Drivers!$B$5:$J$100,9,FALSE)</f>
        <v>0</v>
      </c>
      <c r="N437" s="49">
        <f t="shared" si="39"/>
        <v>0.7</v>
      </c>
    </row>
    <row r="438" spans="1:14">
      <c r="A438" s="16">
        <f t="shared" si="38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 t="shared" si="34"/>
        <v>0.6873886030850076</v>
      </c>
      <c r="H438" s="16">
        <f t="shared" si="35"/>
        <v>0</v>
      </c>
      <c r="I438" s="16">
        <f t="shared" si="36"/>
        <v>0</v>
      </c>
      <c r="K438" s="16">
        <f>VLOOKUP($D438,'Growth rate'!$B$3:$S$93,8,FALSE)*VLOOKUP($F438,BY_IND_Demand_Drivers!$B$5:$J$100,7,FALSE)</f>
        <v>0.99983796812364745</v>
      </c>
      <c r="L438" s="16">
        <f>VLOOKUP($D438,'Growth rate'!$B$3:$S$93,8,FALSE)*VLOOKUP($F438,BY_IND_Demand_Drivers!$B$5:$J$100,8,FALSE)</f>
        <v>0</v>
      </c>
      <c r="M438" s="16">
        <f>VLOOKUP($D438,'Growth rate'!$B$3:$S$93,8,FALSE)*VLOOKUP($F438,BY_IND_Demand_Drivers!$B$5:$J$100,9,FALSE)</f>
        <v>0</v>
      </c>
      <c r="N438" s="49">
        <f t="shared" si="39"/>
        <v>0.6875</v>
      </c>
    </row>
    <row r="439" spans="1:14">
      <c r="A439" s="16">
        <f t="shared" si="38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 t="shared" si="34"/>
        <v>0.68973009279733555</v>
      </c>
      <c r="H439" s="16">
        <f t="shared" si="35"/>
        <v>0</v>
      </c>
      <c r="I439" s="16">
        <f t="shared" si="36"/>
        <v>0</v>
      </c>
      <c r="K439" s="16">
        <f>VLOOKUP($D439,'Growth rate'!$B$3:$S$93,8,FALSE)*VLOOKUP($F439,BY_IND_Demand_Drivers!$B$5:$J$100,7,FALSE)</f>
        <v>1.0218223596997564</v>
      </c>
      <c r="L439" s="16">
        <f>VLOOKUP($D439,'Growth rate'!$B$3:$S$93,8,FALSE)*VLOOKUP($F439,BY_IND_Demand_Drivers!$B$5:$J$100,8,FALSE)</f>
        <v>0</v>
      </c>
      <c r="M439" s="16">
        <f>VLOOKUP($D439,'Growth rate'!$B$3:$S$93,8,FALSE)*VLOOKUP($F439,BY_IND_Demand_Drivers!$B$5:$J$100,9,FALSE)</f>
        <v>0</v>
      </c>
      <c r="N439" s="49">
        <f t="shared" si="39"/>
        <v>0.67499999999999993</v>
      </c>
    </row>
    <row r="440" spans="1:14">
      <c r="A440" s="16">
        <f t="shared" si="38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 t="shared" si="34"/>
        <v>0.69152197272026084</v>
      </c>
      <c r="H440" s="16">
        <f t="shared" si="35"/>
        <v>0</v>
      </c>
      <c r="I440" s="16">
        <f t="shared" si="36"/>
        <v>0</v>
      </c>
      <c r="K440" s="16">
        <f>VLOOKUP($D440,'Growth rate'!$B$3:$S$93,8,FALSE)*VLOOKUP($F440,BY_IND_Demand_Drivers!$B$5:$J$100,7,FALSE)</f>
        <v>1.0438067512758655</v>
      </c>
      <c r="L440" s="16">
        <f>VLOOKUP($D440,'Growth rate'!$B$3:$S$93,8,FALSE)*VLOOKUP($F440,BY_IND_Demand_Drivers!$B$5:$J$100,8,FALSE)</f>
        <v>0</v>
      </c>
      <c r="M440" s="16">
        <f>VLOOKUP($D440,'Growth rate'!$B$3:$S$93,8,FALSE)*VLOOKUP($F440,BY_IND_Demand_Drivers!$B$5:$J$100,9,FALSE)</f>
        <v>0</v>
      </c>
      <c r="N440" s="49">
        <f t="shared" si="39"/>
        <v>0.66249999999999998</v>
      </c>
    </row>
    <row r="441" spans="1:14">
      <c r="A441" s="16">
        <f t="shared" si="38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 t="shared" si="34"/>
        <v>0.69276424285378346</v>
      </c>
      <c r="H441" s="16">
        <f t="shared" si="35"/>
        <v>0</v>
      </c>
      <c r="I441" s="16">
        <f t="shared" si="36"/>
        <v>0</v>
      </c>
      <c r="K441" s="16">
        <f>VLOOKUP($D441,'Growth rate'!$B$3:$S$93,8,FALSE)*VLOOKUP($F441,BY_IND_Demand_Drivers!$B$5:$J$100,7,FALSE)</f>
        <v>1.0657911428519746</v>
      </c>
      <c r="L441" s="16">
        <f>VLOOKUP($D441,'Growth rate'!$B$3:$S$93,8,FALSE)*VLOOKUP($F441,BY_IND_Demand_Drivers!$B$5:$J$100,8,FALSE)</f>
        <v>0</v>
      </c>
      <c r="M441" s="16">
        <f>VLOOKUP($D441,'Growth rate'!$B$3:$S$93,8,FALSE)*VLOOKUP($F441,BY_IND_Demand_Drivers!$B$5:$J$100,9,FALSE)</f>
        <v>0</v>
      </c>
      <c r="N441" s="49">
        <f t="shared" si="39"/>
        <v>0.64999999999999991</v>
      </c>
    </row>
    <row r="442" spans="1:14">
      <c r="A442" s="16">
        <f t="shared" si="38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 t="shared" si="34"/>
        <v>0.69345690319790321</v>
      </c>
      <c r="H442" s="16">
        <f t="shared" si="35"/>
        <v>0</v>
      </c>
      <c r="I442" s="16">
        <f t="shared" si="36"/>
        <v>0</v>
      </c>
      <c r="K442" s="16">
        <f>VLOOKUP($D442,'Growth rate'!$B$3:$S$93,8,FALSE)*VLOOKUP($F442,BY_IND_Demand_Drivers!$B$5:$J$100,7,FALSE)</f>
        <v>1.0877755344280835</v>
      </c>
      <c r="L442" s="16">
        <f>VLOOKUP($D442,'Growth rate'!$B$3:$S$93,8,FALSE)*VLOOKUP($F442,BY_IND_Demand_Drivers!$B$5:$J$100,8,FALSE)</f>
        <v>0</v>
      </c>
      <c r="M442" s="16">
        <f>VLOOKUP($D442,'Growth rate'!$B$3:$S$93,8,FALSE)*VLOOKUP($F442,BY_IND_Demand_Drivers!$B$5:$J$100,9,FALSE)</f>
        <v>0</v>
      </c>
      <c r="N442" s="49">
        <f t="shared" si="39"/>
        <v>0.63749999999999996</v>
      </c>
    </row>
    <row r="443" spans="1:14">
      <c r="A443" s="16">
        <f t="shared" si="38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 t="shared" si="34"/>
        <v>0.6935999537526204</v>
      </c>
      <c r="H443" s="16">
        <f t="shared" si="35"/>
        <v>0</v>
      </c>
      <c r="I443" s="16">
        <f t="shared" si="36"/>
        <v>0</v>
      </c>
      <c r="K443" s="16">
        <f>VLOOKUP($D443,'Growth rate'!$B$3:$S$93,8,FALSE)*VLOOKUP($F443,BY_IND_Demand_Drivers!$B$5:$J$100,7,FALSE)</f>
        <v>1.1097599260041926</v>
      </c>
      <c r="L443" s="16">
        <f>VLOOKUP($D443,'Growth rate'!$B$3:$S$93,8,FALSE)*VLOOKUP($F443,BY_IND_Demand_Drivers!$B$5:$J$100,8,FALSE)</f>
        <v>0</v>
      </c>
      <c r="M443" s="16">
        <f>VLOOKUP($D443,'Growth rate'!$B$3:$S$93,8,FALSE)*VLOOKUP($F443,BY_IND_Demand_Drivers!$B$5:$J$100,9,FALSE)</f>
        <v>0</v>
      </c>
      <c r="N443" s="49">
        <f t="shared" si="39"/>
        <v>0.625</v>
      </c>
    </row>
    <row r="444" spans="1:14">
      <c r="A444" s="16">
        <f t="shared" si="38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 t="shared" si="34"/>
        <v>0.69319339451793471</v>
      </c>
      <c r="H444" s="16">
        <f t="shared" si="35"/>
        <v>0</v>
      </c>
      <c r="I444" s="16">
        <f t="shared" si="36"/>
        <v>0</v>
      </c>
      <c r="K444" s="16">
        <f>VLOOKUP($D444,'Growth rate'!$B$3:$S$93,8,FALSE)*VLOOKUP($F444,BY_IND_Demand_Drivers!$B$5:$J$100,7,FALSE)</f>
        <v>1.1317443175803017</v>
      </c>
      <c r="L444" s="16">
        <f>VLOOKUP($D444,'Growth rate'!$B$3:$S$93,8,FALSE)*VLOOKUP($F444,BY_IND_Demand_Drivers!$B$5:$J$100,8,FALSE)</f>
        <v>0</v>
      </c>
      <c r="M444" s="16">
        <f>VLOOKUP($D444,'Growth rate'!$B$3:$S$93,8,FALSE)*VLOOKUP($F444,BY_IND_Demand_Drivers!$B$5:$J$100,9,FALSE)</f>
        <v>0</v>
      </c>
      <c r="N444" s="49">
        <f t="shared" si="39"/>
        <v>0.61249999999999993</v>
      </c>
    </row>
    <row r="445" spans="1:14">
      <c r="A445" s="16">
        <f t="shared" si="38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 t="shared" si="34"/>
        <v>0.69223722549384648</v>
      </c>
      <c r="H445" s="16">
        <f t="shared" si="35"/>
        <v>0</v>
      </c>
      <c r="I445" s="16">
        <f t="shared" si="36"/>
        <v>0</v>
      </c>
      <c r="K445" s="16">
        <f>VLOOKUP($D445,'Growth rate'!$B$3:$S$93,8,FALSE)*VLOOKUP($F445,BY_IND_Demand_Drivers!$B$5:$J$100,7,FALSE)</f>
        <v>1.1537287091564108</v>
      </c>
      <c r="L445" s="16">
        <f>VLOOKUP($D445,'Growth rate'!$B$3:$S$93,8,FALSE)*VLOOKUP($F445,BY_IND_Demand_Drivers!$B$5:$J$100,8,FALSE)</f>
        <v>0</v>
      </c>
      <c r="M445" s="16">
        <f>VLOOKUP($D445,'Growth rate'!$B$3:$S$93,8,FALSE)*VLOOKUP($F445,BY_IND_Demand_Drivers!$B$5:$J$100,9,FALSE)</f>
        <v>0</v>
      </c>
      <c r="N445" s="49">
        <f t="shared" si="39"/>
        <v>0.6</v>
      </c>
    </row>
    <row r="446" spans="1:14">
      <c r="A446" s="16">
        <f t="shared" si="38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 t="shared" si="34"/>
        <v>0.70331302110174798</v>
      </c>
      <c r="H446" s="16">
        <f t="shared" si="35"/>
        <v>0</v>
      </c>
      <c r="I446" s="16">
        <f t="shared" si="36"/>
        <v>0</v>
      </c>
      <c r="K446" s="16">
        <f>VLOOKUP($D446,'Growth rate'!$B$3:$S$93,8,FALSE)*VLOOKUP($F446,BY_IND_Demand_Drivers!$B$5:$J$100,7,FALSE)</f>
        <v>1.1721883685029133</v>
      </c>
      <c r="L446" s="16">
        <f>VLOOKUP($D446,'Growth rate'!$B$3:$S$93,8,FALSE)*VLOOKUP($F446,BY_IND_Demand_Drivers!$B$5:$J$100,8,FALSE)</f>
        <v>0</v>
      </c>
      <c r="M446" s="16">
        <f>VLOOKUP($D446,'Growth rate'!$B$3:$S$93,8,FALSE)*VLOOKUP($F446,BY_IND_Demand_Drivers!$B$5:$J$100,9,FALSE)</f>
        <v>0</v>
      </c>
      <c r="N446" s="49">
        <f t="shared" si="39"/>
        <v>0.6</v>
      </c>
    </row>
    <row r="447" spans="1:14">
      <c r="A447" s="16">
        <f t="shared" si="38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 t="shared" si="34"/>
        <v>0.71456602943937608</v>
      </c>
      <c r="H447" s="16">
        <f t="shared" si="35"/>
        <v>0</v>
      </c>
      <c r="I447" s="16">
        <f t="shared" si="36"/>
        <v>0</v>
      </c>
      <c r="K447" s="16">
        <f>VLOOKUP($D447,'Growth rate'!$B$3:$S$93,8,FALSE)*VLOOKUP($F447,BY_IND_Demand_Drivers!$B$5:$J$100,7,FALSE)</f>
        <v>1.1909433823989601</v>
      </c>
      <c r="L447" s="16">
        <f>VLOOKUP($D447,'Growth rate'!$B$3:$S$93,8,FALSE)*VLOOKUP($F447,BY_IND_Demand_Drivers!$B$5:$J$100,8,FALSE)</f>
        <v>0</v>
      </c>
      <c r="M447" s="16">
        <f>VLOOKUP($D447,'Growth rate'!$B$3:$S$93,8,FALSE)*VLOOKUP($F447,BY_IND_Demand_Drivers!$B$5:$J$100,9,FALSE)</f>
        <v>0</v>
      </c>
      <c r="N447" s="49">
        <f t="shared" si="39"/>
        <v>0.6</v>
      </c>
    </row>
    <row r="448" spans="1:14">
      <c r="A448" s="16">
        <f t="shared" si="38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 t="shared" si="34"/>
        <v>0.72599908591040596</v>
      </c>
      <c r="H448" s="16">
        <f t="shared" si="35"/>
        <v>0</v>
      </c>
      <c r="I448" s="16">
        <f t="shared" si="36"/>
        <v>0</v>
      </c>
      <c r="K448" s="16">
        <f>VLOOKUP($D448,'Growth rate'!$B$3:$S$93,8,FALSE)*VLOOKUP($F448,BY_IND_Demand_Drivers!$B$5:$J$100,7,FALSE)</f>
        <v>1.2099984765173433</v>
      </c>
      <c r="L448" s="16">
        <f>VLOOKUP($D448,'Growth rate'!$B$3:$S$93,8,FALSE)*VLOOKUP($F448,BY_IND_Demand_Drivers!$B$5:$J$100,8,FALSE)</f>
        <v>0</v>
      </c>
      <c r="M448" s="16">
        <f>VLOOKUP($D448,'Growth rate'!$B$3:$S$93,8,FALSE)*VLOOKUP($F448,BY_IND_Demand_Drivers!$B$5:$J$100,9,FALSE)</f>
        <v>0</v>
      </c>
      <c r="N448" s="49">
        <f t="shared" si="39"/>
        <v>0.6</v>
      </c>
    </row>
    <row r="449" spans="1:14">
      <c r="A449" s="16">
        <f t="shared" si="38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 t="shared" si="34"/>
        <v>0.73761507128497261</v>
      </c>
      <c r="H449" s="16">
        <f t="shared" si="35"/>
        <v>0</v>
      </c>
      <c r="I449" s="16">
        <f t="shared" si="36"/>
        <v>0</v>
      </c>
      <c r="K449" s="16">
        <f>VLOOKUP($D449,'Growth rate'!$B$3:$S$93,8,FALSE)*VLOOKUP($F449,BY_IND_Demand_Drivers!$B$5:$J$100,7,FALSE)</f>
        <v>1.229358452141621</v>
      </c>
      <c r="L449" s="16">
        <f>VLOOKUP($D449,'Growth rate'!$B$3:$S$93,8,FALSE)*VLOOKUP($F449,BY_IND_Demand_Drivers!$B$5:$J$100,8,FALSE)</f>
        <v>0</v>
      </c>
      <c r="M449" s="16">
        <f>VLOOKUP($D449,'Growth rate'!$B$3:$S$93,8,FALSE)*VLOOKUP($F449,BY_IND_Demand_Drivers!$B$5:$J$100,9,FALSE)</f>
        <v>0</v>
      </c>
      <c r="N449" s="49">
        <f t="shared" si="39"/>
        <v>0.6</v>
      </c>
    </row>
    <row r="450" spans="1:14">
      <c r="A450" s="16">
        <f t="shared" si="38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 t="shared" si="34"/>
        <v>0.74941691242553199</v>
      </c>
      <c r="H450" s="16">
        <f t="shared" si="35"/>
        <v>0</v>
      </c>
      <c r="I450" s="16">
        <f t="shared" si="36"/>
        <v>0</v>
      </c>
      <c r="K450" s="16">
        <f>VLOOKUP($D450,'Growth rate'!$B$3:$S$93,8,FALSE)*VLOOKUP($F450,BY_IND_Demand_Drivers!$B$5:$J$100,7,FALSE)</f>
        <v>1.2490281873758866</v>
      </c>
      <c r="L450" s="16">
        <f>VLOOKUP($D450,'Growth rate'!$B$3:$S$93,8,FALSE)*VLOOKUP($F450,BY_IND_Demand_Drivers!$B$5:$J$100,8,FALSE)</f>
        <v>0</v>
      </c>
      <c r="M450" s="16">
        <f>VLOOKUP($D450,'Growth rate'!$B$3:$S$93,8,FALSE)*VLOOKUP($F450,BY_IND_Demand_Drivers!$B$5:$J$100,9,FALSE)</f>
        <v>0</v>
      </c>
      <c r="N450" s="49">
        <f t="shared" si="39"/>
        <v>0.6</v>
      </c>
    </row>
    <row r="451" spans="1:14">
      <c r="A451" s="16">
        <f t="shared" si="38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 t="shared" si="34"/>
        <v>0.76140758302434053</v>
      </c>
      <c r="H451" s="16">
        <f t="shared" si="35"/>
        <v>0</v>
      </c>
      <c r="I451" s="16">
        <f t="shared" si="36"/>
        <v>0</v>
      </c>
      <c r="K451" s="16">
        <f>VLOOKUP($D451,'Growth rate'!$B$3:$S$93,8,FALSE)*VLOOKUP($F451,BY_IND_Demand_Drivers!$B$5:$J$100,7,FALSE)</f>
        <v>1.2690126383739009</v>
      </c>
      <c r="L451" s="16">
        <f>VLOOKUP($D451,'Growth rate'!$B$3:$S$93,8,FALSE)*VLOOKUP($F451,BY_IND_Demand_Drivers!$B$5:$J$100,8,FALSE)</f>
        <v>0</v>
      </c>
      <c r="M451" s="16">
        <f>VLOOKUP($D451,'Growth rate'!$B$3:$S$93,8,FALSE)*VLOOKUP($F451,BY_IND_Demand_Drivers!$B$5:$J$100,9,FALSE)</f>
        <v>0</v>
      </c>
      <c r="N451" s="49">
        <f t="shared" si="39"/>
        <v>0.6</v>
      </c>
    </row>
    <row r="452" spans="1:14">
      <c r="A452" s="16">
        <f t="shared" si="38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 t="shared" si="34"/>
        <v>0.77359010435273001</v>
      </c>
      <c r="H452" s="16">
        <f t="shared" si="35"/>
        <v>0</v>
      </c>
      <c r="I452" s="16">
        <f t="shared" si="36"/>
        <v>0</v>
      </c>
      <c r="K452" s="16">
        <f>VLOOKUP($D452,'Growth rate'!$B$3:$S$93,8,FALSE)*VLOOKUP($F452,BY_IND_Demand_Drivers!$B$5:$J$100,7,FALSE)</f>
        <v>1.2893168405878834</v>
      </c>
      <c r="L452" s="16">
        <f>VLOOKUP($D452,'Growth rate'!$B$3:$S$93,8,FALSE)*VLOOKUP($F452,BY_IND_Demand_Drivers!$B$5:$J$100,8,FALSE)</f>
        <v>0</v>
      </c>
      <c r="M452" s="16">
        <f>VLOOKUP($D452,'Growth rate'!$B$3:$S$93,8,FALSE)*VLOOKUP($F452,BY_IND_Demand_Drivers!$B$5:$J$100,9,FALSE)</f>
        <v>0</v>
      </c>
      <c r="N452" s="49">
        <f t="shared" si="39"/>
        <v>0.6</v>
      </c>
    </row>
    <row r="453" spans="1:14">
      <c r="A453" s="16">
        <f t="shared" si="38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 t="shared" ref="G453:G516" si="40">K453*$N453</f>
        <v>0.78596754602237373</v>
      </c>
      <c r="H453" s="16">
        <f t="shared" ref="H453:H516" si="41">L453*$N453</f>
        <v>0</v>
      </c>
      <c r="I453" s="16">
        <f t="shared" ref="I453:I516" si="42">M453*$N453</f>
        <v>0</v>
      </c>
      <c r="K453" s="16">
        <f>VLOOKUP($D453,'Growth rate'!$B$3:$S$93,8,FALSE)*VLOOKUP($F453,BY_IND_Demand_Drivers!$B$5:$J$100,7,FALSE)</f>
        <v>1.3099459100372897</v>
      </c>
      <c r="L453" s="16">
        <f>VLOOKUP($D453,'Growth rate'!$B$3:$S$93,8,FALSE)*VLOOKUP($F453,BY_IND_Demand_Drivers!$B$5:$J$100,8,FALSE)</f>
        <v>0</v>
      </c>
      <c r="M453" s="16">
        <f>VLOOKUP($D453,'Growth rate'!$B$3:$S$93,8,FALSE)*VLOOKUP($F453,BY_IND_Demand_Drivers!$B$5:$J$100,9,FALSE)</f>
        <v>0</v>
      </c>
      <c r="N453" s="49">
        <f t="shared" si="39"/>
        <v>0.6</v>
      </c>
    </row>
    <row r="454" spans="1:14">
      <c r="A454" s="16">
        <f t="shared" si="38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 t="shared" si="40"/>
        <v>0.79854302675873157</v>
      </c>
      <c r="H454" s="16">
        <f t="shared" si="41"/>
        <v>0</v>
      </c>
      <c r="I454" s="16">
        <f t="shared" si="42"/>
        <v>0</v>
      </c>
      <c r="K454" s="16">
        <f>VLOOKUP($D454,'Growth rate'!$B$3:$S$93,8,FALSE)*VLOOKUP($F454,BY_IND_Demand_Drivers!$B$5:$J$100,7,FALSE)</f>
        <v>1.3309050445978861</v>
      </c>
      <c r="L454" s="16">
        <f>VLOOKUP($D454,'Growth rate'!$B$3:$S$93,8,FALSE)*VLOOKUP($F454,BY_IND_Demand_Drivers!$B$5:$J$100,8,FALSE)</f>
        <v>0</v>
      </c>
      <c r="M454" s="16">
        <f>VLOOKUP($D454,'Growth rate'!$B$3:$S$93,8,FALSE)*VLOOKUP($F454,BY_IND_Demand_Drivers!$B$5:$J$100,9,FALSE)</f>
        <v>0</v>
      </c>
      <c r="N454" s="49">
        <f t="shared" si="39"/>
        <v>0.6</v>
      </c>
    </row>
    <row r="455" spans="1:14">
      <c r="A455" s="16">
        <f t="shared" si="38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 t="shared" si="40"/>
        <v>0.81131971518687152</v>
      </c>
      <c r="H455" s="16">
        <f t="shared" si="41"/>
        <v>0</v>
      </c>
      <c r="I455" s="16">
        <f t="shared" si="42"/>
        <v>0</v>
      </c>
      <c r="K455" s="16">
        <f>VLOOKUP($D455,'Growth rate'!$B$3:$S$93,8,FALSE)*VLOOKUP($F455,BY_IND_Demand_Drivers!$B$5:$J$100,7,FALSE)</f>
        <v>1.3521995253114525</v>
      </c>
      <c r="L455" s="16">
        <f>VLOOKUP($D455,'Growth rate'!$B$3:$S$93,8,FALSE)*VLOOKUP($F455,BY_IND_Demand_Drivers!$B$5:$J$100,8,FALSE)</f>
        <v>0</v>
      </c>
      <c r="M455" s="16">
        <f>VLOOKUP($D455,'Growth rate'!$B$3:$S$93,8,FALSE)*VLOOKUP($F455,BY_IND_Demand_Drivers!$B$5:$J$100,9,FALSE)</f>
        <v>0</v>
      </c>
      <c r="N455" s="49">
        <f t="shared" si="39"/>
        <v>0.6</v>
      </c>
    </row>
    <row r="456" spans="1:14">
      <c r="A456" s="16">
        <f t="shared" si="38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 t="shared" si="40"/>
        <v>0.82430083062986137</v>
      </c>
      <c r="H456" s="16">
        <f t="shared" si="41"/>
        <v>0</v>
      </c>
      <c r="I456" s="16">
        <f t="shared" si="42"/>
        <v>0</v>
      </c>
      <c r="K456" s="16">
        <f>VLOOKUP($D456,'Growth rate'!$B$3:$S$93,8,FALSE)*VLOOKUP($F456,BY_IND_Demand_Drivers!$B$5:$J$100,7,FALSE)</f>
        <v>1.3738347177164356</v>
      </c>
      <c r="L456" s="16">
        <f>VLOOKUP($D456,'Growth rate'!$B$3:$S$93,8,FALSE)*VLOOKUP($F456,BY_IND_Demand_Drivers!$B$5:$J$100,8,FALSE)</f>
        <v>0</v>
      </c>
      <c r="M456" s="16">
        <f>VLOOKUP($D456,'Growth rate'!$B$3:$S$93,8,FALSE)*VLOOKUP($F456,BY_IND_Demand_Drivers!$B$5:$J$100,9,FALSE)</f>
        <v>0</v>
      </c>
      <c r="N456" s="49">
        <f t="shared" si="39"/>
        <v>0.6</v>
      </c>
    </row>
    <row r="457" spans="1:14">
      <c r="A457" s="16">
        <f t="shared" si="38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 t="shared" si="40"/>
        <v>0.83748964391993908</v>
      </c>
      <c r="H457" s="16">
        <f t="shared" si="41"/>
        <v>0</v>
      </c>
      <c r="I457" s="16">
        <f t="shared" si="42"/>
        <v>0</v>
      </c>
      <c r="K457" s="16">
        <f>VLOOKUP($D457,'Growth rate'!$B$3:$S$93,8,FALSE)*VLOOKUP($F457,BY_IND_Demand_Drivers!$B$5:$J$100,7,FALSE)</f>
        <v>1.3958160731998985</v>
      </c>
      <c r="L457" s="16">
        <f>VLOOKUP($D457,'Growth rate'!$B$3:$S$93,8,FALSE)*VLOOKUP($F457,BY_IND_Demand_Drivers!$B$5:$J$100,8,FALSE)</f>
        <v>0</v>
      </c>
      <c r="M457" s="16">
        <f>VLOOKUP($D457,'Growth rate'!$B$3:$S$93,8,FALSE)*VLOOKUP($F457,BY_IND_Demand_Drivers!$B$5:$J$100,9,FALSE)</f>
        <v>0</v>
      </c>
      <c r="N457" s="49">
        <f t="shared" si="39"/>
        <v>0.6</v>
      </c>
    </row>
    <row r="458" spans="1:14">
      <c r="A458" s="16">
        <f t="shared" si="38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 t="shared" si="40"/>
        <v>0.85088947822265815</v>
      </c>
      <c r="H458" s="16">
        <f t="shared" si="41"/>
        <v>0</v>
      </c>
      <c r="I458" s="16">
        <f t="shared" si="42"/>
        <v>0</v>
      </c>
      <c r="K458" s="16">
        <f>VLOOKUP($D458,'Growth rate'!$B$3:$S$93,8,FALSE)*VLOOKUP($F458,BY_IND_Demand_Drivers!$B$5:$J$100,7,FALSE)</f>
        <v>1.4181491303710969</v>
      </c>
      <c r="L458" s="16">
        <f>VLOOKUP($D458,'Growth rate'!$B$3:$S$93,8,FALSE)*VLOOKUP($F458,BY_IND_Demand_Drivers!$B$5:$J$100,8,FALSE)</f>
        <v>0</v>
      </c>
      <c r="M458" s="16">
        <f>VLOOKUP($D458,'Growth rate'!$B$3:$S$93,8,FALSE)*VLOOKUP($F458,BY_IND_Demand_Drivers!$B$5:$J$100,9,FALSE)</f>
        <v>0</v>
      </c>
      <c r="N458" s="49">
        <f t="shared" si="39"/>
        <v>0.6</v>
      </c>
    </row>
    <row r="459" spans="1:14">
      <c r="A459" s="16">
        <f t="shared" si="38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 t="shared" si="40"/>
        <v>0.86450370987422076</v>
      </c>
      <c r="H459" s="16">
        <f t="shared" si="41"/>
        <v>0</v>
      </c>
      <c r="I459" s="16">
        <f t="shared" si="42"/>
        <v>0</v>
      </c>
      <c r="K459" s="16">
        <f>VLOOKUP($D459,'Growth rate'!$B$3:$S$93,8,FALSE)*VLOOKUP($F459,BY_IND_Demand_Drivers!$B$5:$J$100,7,FALSE)</f>
        <v>1.4408395164570347</v>
      </c>
      <c r="L459" s="16">
        <f>VLOOKUP($D459,'Growth rate'!$B$3:$S$93,8,FALSE)*VLOOKUP($F459,BY_IND_Demand_Drivers!$B$5:$J$100,8,FALSE)</f>
        <v>0</v>
      </c>
      <c r="M459" s="16">
        <f>VLOOKUP($D459,'Growth rate'!$B$3:$S$93,8,FALSE)*VLOOKUP($F459,BY_IND_Demand_Drivers!$B$5:$J$100,9,FALSE)</f>
        <v>0</v>
      </c>
      <c r="N459" s="49">
        <f t="shared" si="39"/>
        <v>0.6</v>
      </c>
    </row>
    <row r="460" spans="1:14">
      <c r="A460" s="16">
        <f t="shared" si="38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 t="shared" si="40"/>
        <v>0.87833576923220824</v>
      </c>
      <c r="H460" s="16">
        <f t="shared" si="41"/>
        <v>0</v>
      </c>
      <c r="I460" s="16">
        <f t="shared" si="42"/>
        <v>0</v>
      </c>
      <c r="K460" s="16">
        <f>VLOOKUP($D460,'Growth rate'!$B$3:$S$93,8,FALSE)*VLOOKUP($F460,BY_IND_Demand_Drivers!$B$5:$J$100,7,FALSE)</f>
        <v>1.4638929487203471</v>
      </c>
      <c r="L460" s="16">
        <f>VLOOKUP($D460,'Growth rate'!$B$3:$S$93,8,FALSE)*VLOOKUP($F460,BY_IND_Demand_Drivers!$B$5:$J$100,8,FALSE)</f>
        <v>0</v>
      </c>
      <c r="M460" s="16">
        <f>VLOOKUP($D460,'Growth rate'!$B$3:$S$93,8,FALSE)*VLOOKUP($F460,BY_IND_Demand_Drivers!$B$5:$J$100,9,FALSE)</f>
        <v>0</v>
      </c>
      <c r="N460" s="49">
        <f t="shared" si="39"/>
        <v>0.6</v>
      </c>
    </row>
    <row r="461" spans="1:14">
      <c r="A461" s="16">
        <f t="shared" si="38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 t="shared" si="40"/>
        <v>0.89238914153992355</v>
      </c>
      <c r="H461" s="16">
        <f t="shared" si="41"/>
        <v>0</v>
      </c>
      <c r="I461" s="16">
        <f t="shared" si="42"/>
        <v>0</v>
      </c>
      <c r="K461" s="16">
        <f>VLOOKUP($D461,'Growth rate'!$B$3:$S$93,8,FALSE)*VLOOKUP($F461,BY_IND_Demand_Drivers!$B$5:$J$100,7,FALSE)</f>
        <v>1.4873152358998727</v>
      </c>
      <c r="L461" s="16">
        <f>VLOOKUP($D461,'Growth rate'!$B$3:$S$93,8,FALSE)*VLOOKUP($F461,BY_IND_Demand_Drivers!$B$5:$J$100,8,FALSE)</f>
        <v>0</v>
      </c>
      <c r="M461" s="16">
        <f>VLOOKUP($D461,'Growth rate'!$B$3:$S$93,8,FALSE)*VLOOKUP($F461,BY_IND_Demand_Drivers!$B$5:$J$100,9,FALSE)</f>
        <v>0</v>
      </c>
      <c r="N461" s="49">
        <f t="shared" si="39"/>
        <v>0.6</v>
      </c>
    </row>
    <row r="462" spans="1:14">
      <c r="A462" s="16">
        <f t="shared" si="38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 t="shared" si="40"/>
        <v>0.90666736780456247</v>
      </c>
      <c r="H462" s="16">
        <f t="shared" si="41"/>
        <v>0</v>
      </c>
      <c r="I462" s="16">
        <f t="shared" si="42"/>
        <v>0</v>
      </c>
      <c r="K462" s="16">
        <f>VLOOKUP($D462,'Growth rate'!$B$3:$S$93,8,FALSE)*VLOOKUP($F462,BY_IND_Demand_Drivers!$B$5:$J$100,7,FALSE)</f>
        <v>1.5111122796742709</v>
      </c>
      <c r="L462" s="16">
        <f>VLOOKUP($D462,'Growth rate'!$B$3:$S$93,8,FALSE)*VLOOKUP($F462,BY_IND_Demand_Drivers!$B$5:$J$100,8,FALSE)</f>
        <v>0</v>
      </c>
      <c r="M462" s="16">
        <f>VLOOKUP($D462,'Growth rate'!$B$3:$S$93,8,FALSE)*VLOOKUP($F462,BY_IND_Demand_Drivers!$B$5:$J$100,9,FALSE)</f>
        <v>0</v>
      </c>
      <c r="N462" s="49">
        <f t="shared" si="39"/>
        <v>0.6</v>
      </c>
    </row>
    <row r="463" spans="1:14">
      <c r="A463" s="16">
        <f t="shared" si="38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 t="shared" si="40"/>
        <v>0.92117404568943539</v>
      </c>
      <c r="H463" s="16">
        <f t="shared" si="41"/>
        <v>0</v>
      </c>
      <c r="I463" s="16">
        <f t="shared" si="42"/>
        <v>0</v>
      </c>
      <c r="K463" s="16">
        <f>VLOOKUP($D463,'Growth rate'!$B$3:$S$93,8,FALSE)*VLOOKUP($F463,BY_IND_Demand_Drivers!$B$5:$J$100,7,FALSE)</f>
        <v>1.5352900761490591</v>
      </c>
      <c r="L463" s="16">
        <f>VLOOKUP($D463,'Growth rate'!$B$3:$S$93,8,FALSE)*VLOOKUP($F463,BY_IND_Demand_Drivers!$B$5:$J$100,8,FALSE)</f>
        <v>0</v>
      </c>
      <c r="M463" s="16">
        <f>VLOOKUP($D463,'Growth rate'!$B$3:$S$93,8,FALSE)*VLOOKUP($F463,BY_IND_Demand_Drivers!$B$5:$J$100,9,FALSE)</f>
        <v>0</v>
      </c>
      <c r="N463" s="49">
        <f t="shared" si="39"/>
        <v>0.6</v>
      </c>
    </row>
    <row r="464" spans="1:14">
      <c r="A464" s="16">
        <f t="shared" si="38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 t="shared" si="40"/>
        <v>0.93591283042046647</v>
      </c>
      <c r="H464" s="16">
        <f t="shared" si="41"/>
        <v>0</v>
      </c>
      <c r="I464" s="16">
        <f t="shared" si="42"/>
        <v>0</v>
      </c>
      <c r="K464" s="16">
        <f>VLOOKUP($D464,'Growth rate'!$B$3:$S$93,8,FALSE)*VLOOKUP($F464,BY_IND_Demand_Drivers!$B$5:$J$100,7,FALSE)</f>
        <v>1.5598547173674442</v>
      </c>
      <c r="L464" s="16">
        <f>VLOOKUP($D464,'Growth rate'!$B$3:$S$93,8,FALSE)*VLOOKUP($F464,BY_IND_Demand_Drivers!$B$5:$J$100,8,FALSE)</f>
        <v>0</v>
      </c>
      <c r="M464" s="16">
        <f>VLOOKUP($D464,'Growth rate'!$B$3:$S$93,8,FALSE)*VLOOKUP($F464,BY_IND_Demand_Drivers!$B$5:$J$100,9,FALSE)</f>
        <v>0</v>
      </c>
      <c r="N464" s="49">
        <f t="shared" si="39"/>
        <v>0.6</v>
      </c>
    </row>
    <row r="465" spans="1:14">
      <c r="A465" s="16">
        <f t="shared" si="38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 t="shared" si="40"/>
        <v>0.95088743570719403</v>
      </c>
      <c r="H465" s="16">
        <f t="shared" si="41"/>
        <v>0</v>
      </c>
      <c r="I465" s="16">
        <f t="shared" si="42"/>
        <v>0</v>
      </c>
      <c r="K465" s="16">
        <f>VLOOKUP($D465,'Growth rate'!$B$3:$S$93,8,FALSE)*VLOOKUP($F465,BY_IND_Demand_Drivers!$B$5:$J$100,7,FALSE)</f>
        <v>1.5848123928453235</v>
      </c>
      <c r="L465" s="16">
        <f>VLOOKUP($D465,'Growth rate'!$B$3:$S$93,8,FALSE)*VLOOKUP($F465,BY_IND_Demand_Drivers!$B$5:$J$100,8,FALSE)</f>
        <v>0</v>
      </c>
      <c r="M465" s="16">
        <f>VLOOKUP($D465,'Growth rate'!$B$3:$S$93,8,FALSE)*VLOOKUP($F465,BY_IND_Demand_Drivers!$B$5:$J$100,9,FALSE)</f>
        <v>0</v>
      </c>
      <c r="N465" s="49">
        <f t="shared" si="39"/>
        <v>0.6</v>
      </c>
    </row>
    <row r="466" spans="1:14">
      <c r="A466" s="16">
        <f t="shared" si="38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 t="shared" si="40"/>
        <v>0.96610163467850918</v>
      </c>
      <c r="H466" s="16">
        <f t="shared" si="41"/>
        <v>0</v>
      </c>
      <c r="I466" s="16">
        <f t="shared" si="42"/>
        <v>0</v>
      </c>
      <c r="K466" s="16">
        <f>VLOOKUP($D466,'Growth rate'!$B$3:$S$93,8,FALSE)*VLOOKUP($F466,BY_IND_Demand_Drivers!$B$5:$J$100,7,FALSE)</f>
        <v>1.6101693911308488</v>
      </c>
      <c r="L466" s="16">
        <f>VLOOKUP($D466,'Growth rate'!$B$3:$S$93,8,FALSE)*VLOOKUP($F466,BY_IND_Demand_Drivers!$B$5:$J$100,8,FALSE)</f>
        <v>0</v>
      </c>
      <c r="M466" s="16">
        <f>VLOOKUP($D466,'Growth rate'!$B$3:$S$93,8,FALSE)*VLOOKUP($F466,BY_IND_Demand_Drivers!$B$5:$J$100,9,FALSE)</f>
        <v>0</v>
      </c>
      <c r="N466" s="49">
        <f t="shared" si="39"/>
        <v>0.6</v>
      </c>
    </row>
    <row r="467" spans="1:14">
      <c r="A467" s="16">
        <f t="shared" si="38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 t="shared" si="40"/>
        <v>0.98155926083336509</v>
      </c>
      <c r="H467" s="16">
        <f t="shared" si="41"/>
        <v>0</v>
      </c>
      <c r="I467" s="16">
        <f t="shared" si="42"/>
        <v>0</v>
      </c>
      <c r="K467" s="16">
        <f>VLOOKUP($D467,'Growth rate'!$B$3:$S$93,8,FALSE)*VLOOKUP($F467,BY_IND_Demand_Drivers!$B$5:$J$100,7,FALSE)</f>
        <v>1.6359321013889419</v>
      </c>
      <c r="L467" s="16">
        <f>VLOOKUP($D467,'Growth rate'!$B$3:$S$93,8,FALSE)*VLOOKUP($F467,BY_IND_Demand_Drivers!$B$5:$J$100,8,FALSE)</f>
        <v>0</v>
      </c>
      <c r="M467" s="16">
        <f>VLOOKUP($D467,'Growth rate'!$B$3:$S$93,8,FALSE)*VLOOKUP($F467,BY_IND_Demand_Drivers!$B$5:$J$100,9,FALSE)</f>
        <v>0</v>
      </c>
      <c r="N467" s="49">
        <f t="shared" si="39"/>
        <v>0.6</v>
      </c>
    </row>
    <row r="468" spans="1:14">
      <c r="A468" s="16">
        <f t="shared" si="38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 t="shared" si="40"/>
        <v>0.9972642090066991</v>
      </c>
      <c r="H468" s="16">
        <f t="shared" si="41"/>
        <v>0</v>
      </c>
      <c r="I468" s="16">
        <f t="shared" si="42"/>
        <v>0</v>
      </c>
      <c r="K468" s="16">
        <f>VLOOKUP($D468,'Growth rate'!$B$3:$S$93,8,FALSE)*VLOOKUP($F468,BY_IND_Demand_Drivers!$B$5:$J$100,7,FALSE)</f>
        <v>1.6621070150111652</v>
      </c>
      <c r="L468" s="16">
        <f>VLOOKUP($D468,'Growth rate'!$B$3:$S$93,8,FALSE)*VLOOKUP($F468,BY_IND_Demand_Drivers!$B$5:$J$100,8,FALSE)</f>
        <v>0</v>
      </c>
      <c r="M468" s="16">
        <f>VLOOKUP($D468,'Growth rate'!$B$3:$S$93,8,FALSE)*VLOOKUP($F468,BY_IND_Demand_Drivers!$B$5:$J$100,9,FALSE)</f>
        <v>0</v>
      </c>
      <c r="N468" s="49">
        <f t="shared" si="39"/>
        <v>0.6</v>
      </c>
    </row>
    <row r="469" spans="1:14">
      <c r="A469" s="16">
        <f t="shared" si="38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 t="shared" si="40"/>
        <v>1.0132204363508062</v>
      </c>
      <c r="H469" s="16">
        <f t="shared" si="41"/>
        <v>0</v>
      </c>
      <c r="I469" s="16">
        <f t="shared" si="42"/>
        <v>0</v>
      </c>
      <c r="K469" s="16">
        <f>VLOOKUP($D469,'Growth rate'!$B$3:$S$93,8,FALSE)*VLOOKUP($F469,BY_IND_Demand_Drivers!$B$5:$J$100,7,FALSE)</f>
        <v>1.6887007272513437</v>
      </c>
      <c r="L469" s="16">
        <f>VLOOKUP($D469,'Growth rate'!$B$3:$S$93,8,FALSE)*VLOOKUP($F469,BY_IND_Demand_Drivers!$B$5:$J$100,8,FALSE)</f>
        <v>0</v>
      </c>
      <c r="M469" s="16">
        <f>VLOOKUP($D469,'Growth rate'!$B$3:$S$93,8,FALSE)*VLOOKUP($F469,BY_IND_Demand_Drivers!$B$5:$J$100,9,FALSE)</f>
        <v>0</v>
      </c>
      <c r="N469" s="49">
        <f t="shared" si="39"/>
        <v>0.6</v>
      </c>
    </row>
    <row r="470" spans="1:14">
      <c r="A470" s="16">
        <f t="shared" si="38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 t="shared" si="40"/>
        <v>1.0294319633324187</v>
      </c>
      <c r="H470" s="16">
        <f t="shared" si="41"/>
        <v>0</v>
      </c>
      <c r="I470" s="16">
        <f t="shared" si="42"/>
        <v>0</v>
      </c>
      <c r="K470" s="16">
        <f>VLOOKUP($D470,'Growth rate'!$B$3:$S$93,8,FALSE)*VLOOKUP($F470,BY_IND_Demand_Drivers!$B$5:$J$100,7,FALSE)</f>
        <v>1.7157199388873647</v>
      </c>
      <c r="L470" s="16">
        <f>VLOOKUP($D470,'Growth rate'!$B$3:$S$93,8,FALSE)*VLOOKUP($F470,BY_IND_Demand_Drivers!$B$5:$J$100,8,FALSE)</f>
        <v>0</v>
      </c>
      <c r="M470" s="16">
        <f>VLOOKUP($D470,'Growth rate'!$B$3:$S$93,8,FALSE)*VLOOKUP($F470,BY_IND_Demand_Drivers!$B$5:$J$100,9,FALSE)</f>
        <v>0</v>
      </c>
      <c r="N470" s="49">
        <f t="shared" si="39"/>
        <v>0.6</v>
      </c>
    </row>
    <row r="471" spans="1:14">
      <c r="A471" s="16">
        <f t="shared" ref="A471:A534" si="43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 t="shared" si="40"/>
        <v>1.0459028747457377</v>
      </c>
      <c r="H471" s="16">
        <f t="shared" si="41"/>
        <v>0</v>
      </c>
      <c r="I471" s="16">
        <f t="shared" si="42"/>
        <v>0</v>
      </c>
      <c r="K471" s="16">
        <f>VLOOKUP($D471,'Growth rate'!$B$3:$S$93,8,FALSE)*VLOOKUP($F471,BY_IND_Demand_Drivers!$B$5:$J$100,7,FALSE)</f>
        <v>1.743171457909563</v>
      </c>
      <c r="L471" s="16">
        <f>VLOOKUP($D471,'Growth rate'!$B$3:$S$93,8,FALSE)*VLOOKUP($F471,BY_IND_Demand_Drivers!$B$5:$J$100,8,FALSE)</f>
        <v>0</v>
      </c>
      <c r="M471" s="16">
        <f>VLOOKUP($D471,'Growth rate'!$B$3:$S$93,8,FALSE)*VLOOKUP($F471,BY_IND_Demand_Drivers!$B$5:$J$100,9,FALSE)</f>
        <v>0</v>
      </c>
      <c r="N471" s="49">
        <f t="shared" si="39"/>
        <v>0.6</v>
      </c>
    </row>
    <row r="472" spans="1:14">
      <c r="A472" s="16">
        <f t="shared" si="43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 t="shared" si="40"/>
        <v>1.0626373207416693</v>
      </c>
      <c r="H472" s="16">
        <f t="shared" si="41"/>
        <v>0</v>
      </c>
      <c r="I472" s="16">
        <f t="shared" si="42"/>
        <v>0</v>
      </c>
      <c r="K472" s="16">
        <f>VLOOKUP($D472,'Growth rate'!$B$3:$S$93,8,FALSE)*VLOOKUP($F472,BY_IND_Demand_Drivers!$B$5:$J$100,7,FALSE)</f>
        <v>1.7710622012361155</v>
      </c>
      <c r="L472" s="16">
        <f>VLOOKUP($D472,'Growth rate'!$B$3:$S$93,8,FALSE)*VLOOKUP($F472,BY_IND_Demand_Drivers!$B$5:$J$100,8,FALSE)</f>
        <v>0</v>
      </c>
      <c r="M472" s="16">
        <f>VLOOKUP($D472,'Growth rate'!$B$3:$S$93,8,FALSE)*VLOOKUP($F472,BY_IND_Demand_Drivers!$B$5:$J$100,9,FALSE)</f>
        <v>0</v>
      </c>
      <c r="N472" s="49">
        <f t="shared" si="39"/>
        <v>0.6</v>
      </c>
    </row>
    <row r="473" spans="1:14">
      <c r="A473" s="16">
        <f t="shared" si="43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 t="shared" si="40"/>
        <v>1.0796395178735363</v>
      </c>
      <c r="H473" s="16">
        <f t="shared" si="41"/>
        <v>0</v>
      </c>
      <c r="I473" s="16">
        <f t="shared" si="42"/>
        <v>0</v>
      </c>
      <c r="K473" s="16">
        <f>VLOOKUP($D473,'Growth rate'!$B$3:$S$93,8,FALSE)*VLOOKUP($F473,BY_IND_Demand_Drivers!$B$5:$J$100,7,FALSE)</f>
        <v>1.7993991964558937</v>
      </c>
      <c r="L473" s="16">
        <f>VLOOKUP($D473,'Growth rate'!$B$3:$S$93,8,FALSE)*VLOOKUP($F473,BY_IND_Demand_Drivers!$B$5:$J$100,8,FALSE)</f>
        <v>0</v>
      </c>
      <c r="M473" s="16">
        <f>VLOOKUP($D473,'Growth rate'!$B$3:$S$93,8,FALSE)*VLOOKUP($F473,BY_IND_Demand_Drivers!$B$5:$J$100,9,FALSE)</f>
        <v>0</v>
      </c>
      <c r="N473" s="49">
        <f t="shared" si="39"/>
        <v>0.6</v>
      </c>
    </row>
    <row r="474" spans="1:14">
      <c r="A474" s="16">
        <f t="shared" si="43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 t="shared" si="40"/>
        <v>1.096913750159513</v>
      </c>
      <c r="H474" s="16">
        <f t="shared" si="41"/>
        <v>0</v>
      </c>
      <c r="I474" s="16">
        <f t="shared" si="42"/>
        <v>0</v>
      </c>
      <c r="K474" s="16">
        <f>VLOOKUP($D474,'Growth rate'!$B$3:$S$93,8,FALSE)*VLOOKUP($F474,BY_IND_Demand_Drivers!$B$5:$J$100,7,FALSE)</f>
        <v>1.8281895835991884</v>
      </c>
      <c r="L474" s="16">
        <f>VLOOKUP($D474,'Growth rate'!$B$3:$S$93,8,FALSE)*VLOOKUP($F474,BY_IND_Demand_Drivers!$B$5:$J$100,8,FALSE)</f>
        <v>0</v>
      </c>
      <c r="M474" s="16">
        <f>VLOOKUP($D474,'Growth rate'!$B$3:$S$93,8,FALSE)*VLOOKUP($F474,BY_IND_Demand_Drivers!$B$5:$J$100,9,FALSE)</f>
        <v>0</v>
      </c>
      <c r="N474" s="49">
        <f t="shared" si="39"/>
        <v>0.6</v>
      </c>
    </row>
    <row r="475" spans="1:14">
      <c r="A475" s="16">
        <f t="shared" si="43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 t="shared" si="40"/>
        <v>1.1144643701620651</v>
      </c>
      <c r="H475" s="16">
        <f t="shared" si="41"/>
        <v>0</v>
      </c>
      <c r="I475" s="16">
        <f t="shared" si="42"/>
        <v>0</v>
      </c>
      <c r="K475" s="16">
        <f>VLOOKUP($D475,'Growth rate'!$B$3:$S$93,8,FALSE)*VLOOKUP($F475,BY_IND_Demand_Drivers!$B$5:$J$100,7,FALSE)</f>
        <v>1.8574406169367752</v>
      </c>
      <c r="L475" s="16">
        <f>VLOOKUP($D475,'Growth rate'!$B$3:$S$93,8,FALSE)*VLOOKUP($F475,BY_IND_Demand_Drivers!$B$5:$J$100,8,FALSE)</f>
        <v>0</v>
      </c>
      <c r="M475" s="16">
        <f>VLOOKUP($D475,'Growth rate'!$B$3:$S$93,8,FALSE)*VLOOKUP($F475,BY_IND_Demand_Drivers!$B$5:$J$100,9,FALSE)</f>
        <v>0</v>
      </c>
      <c r="N475" s="49">
        <f t="shared" si="39"/>
        <v>0.6</v>
      </c>
    </row>
    <row r="476" spans="1:14">
      <c r="A476" s="16">
        <f t="shared" si="43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 t="shared" si="40"/>
        <v>1.1322958000846581</v>
      </c>
      <c r="H476" s="16">
        <f t="shared" si="41"/>
        <v>0</v>
      </c>
      <c r="I476" s="16">
        <f t="shared" si="42"/>
        <v>0</v>
      </c>
      <c r="K476" s="16">
        <f>VLOOKUP($D476,'Growth rate'!$B$3:$S$93,8,FALSE)*VLOOKUP($F476,BY_IND_Demand_Drivers!$B$5:$J$100,7,FALSE)</f>
        <v>1.8871596668077637</v>
      </c>
      <c r="L476" s="16">
        <f>VLOOKUP($D476,'Growth rate'!$B$3:$S$93,8,FALSE)*VLOOKUP($F476,BY_IND_Demand_Drivers!$B$5:$J$100,8,FALSE)</f>
        <v>0</v>
      </c>
      <c r="M476" s="16">
        <f>VLOOKUP($D476,'Growth rate'!$B$3:$S$93,8,FALSE)*VLOOKUP($F476,BY_IND_Demand_Drivers!$B$5:$J$100,9,FALSE)</f>
        <v>0</v>
      </c>
      <c r="N476" s="49">
        <f t="shared" si="39"/>
        <v>0.6</v>
      </c>
    </row>
    <row r="477" spans="1:14">
      <c r="A477" s="16">
        <f t="shared" si="43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 t="shared" si="40"/>
        <v>1.1504125328860129</v>
      </c>
      <c r="H477" s="16">
        <f t="shared" si="41"/>
        <v>0</v>
      </c>
      <c r="I477" s="16">
        <f t="shared" si="42"/>
        <v>0</v>
      </c>
      <c r="K477" s="16">
        <f>VLOOKUP($D477,'Growth rate'!$B$3:$S$93,8,FALSE)*VLOOKUP($F477,BY_IND_Demand_Drivers!$B$5:$J$100,7,FALSE)</f>
        <v>1.9173542214766881</v>
      </c>
      <c r="L477" s="16">
        <f>VLOOKUP($D477,'Growth rate'!$B$3:$S$93,8,FALSE)*VLOOKUP($F477,BY_IND_Demand_Drivers!$B$5:$J$100,8,FALSE)</f>
        <v>0</v>
      </c>
      <c r="M477" s="16">
        <f>VLOOKUP($D477,'Growth rate'!$B$3:$S$93,8,FALSE)*VLOOKUP($F477,BY_IND_Demand_Drivers!$B$5:$J$100,9,FALSE)</f>
        <v>0</v>
      </c>
      <c r="N477" s="49">
        <f t="shared" si="39"/>
        <v>0.6</v>
      </c>
    </row>
    <row r="478" spans="1:14">
      <c r="A478" s="16">
        <f t="shared" si="43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 t="shared" si="40"/>
        <v>1.1688191334121889</v>
      </c>
      <c r="H478" s="16">
        <f t="shared" si="41"/>
        <v>0</v>
      </c>
      <c r="I478" s="16">
        <f t="shared" si="42"/>
        <v>0</v>
      </c>
      <c r="K478" s="16">
        <f>VLOOKUP($D478,'Growth rate'!$B$3:$S$93,8,FALSE)*VLOOKUP($F478,BY_IND_Demand_Drivers!$B$5:$J$100,7,FALSE)</f>
        <v>1.948031889020315</v>
      </c>
      <c r="L478" s="16">
        <f>VLOOKUP($D478,'Growth rate'!$B$3:$S$93,8,FALSE)*VLOOKUP($F478,BY_IND_Demand_Drivers!$B$5:$J$100,8,FALSE)</f>
        <v>0</v>
      </c>
      <c r="M478" s="16">
        <f>VLOOKUP($D478,'Growth rate'!$B$3:$S$93,8,FALSE)*VLOOKUP($F478,BY_IND_Demand_Drivers!$B$5:$J$100,9,FALSE)</f>
        <v>0</v>
      </c>
      <c r="N478" s="49">
        <f t="shared" si="39"/>
        <v>0.6</v>
      </c>
    </row>
    <row r="479" spans="1:14">
      <c r="A479" s="16">
        <f t="shared" si="43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 t="shared" si="40"/>
        <v>1.1875202395467841</v>
      </c>
      <c r="H479" s="16">
        <f t="shared" si="41"/>
        <v>0</v>
      </c>
      <c r="I479" s="16">
        <f t="shared" si="42"/>
        <v>0</v>
      </c>
      <c r="K479" s="16">
        <f>VLOOKUP($D479,'Growth rate'!$B$3:$S$93,8,FALSE)*VLOOKUP($F479,BY_IND_Demand_Drivers!$B$5:$J$100,7,FALSE)</f>
        <v>1.9792003992446401</v>
      </c>
      <c r="L479" s="16">
        <f>VLOOKUP($D479,'Growth rate'!$B$3:$S$93,8,FALSE)*VLOOKUP($F479,BY_IND_Demand_Drivers!$B$5:$J$100,8,FALSE)</f>
        <v>0</v>
      </c>
      <c r="M479" s="16">
        <f>VLOOKUP($D479,'Growth rate'!$B$3:$S$93,8,FALSE)*VLOOKUP($F479,BY_IND_Demand_Drivers!$B$5:$J$100,9,FALSE)</f>
        <v>0</v>
      </c>
      <c r="N479" s="49">
        <f t="shared" si="39"/>
        <v>0.6</v>
      </c>
    </row>
    <row r="480" spans="1:14">
      <c r="A480" s="16">
        <f t="shared" si="43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 t="shared" si="40"/>
        <v>1.2065205633795326</v>
      </c>
      <c r="H480" s="16">
        <f t="shared" si="41"/>
        <v>0</v>
      </c>
      <c r="I480" s="16">
        <f t="shared" si="42"/>
        <v>0</v>
      </c>
      <c r="K480" s="16">
        <f>VLOOKUP($D480,'Growth rate'!$B$3:$S$93,8,FALSE)*VLOOKUP($F480,BY_IND_Demand_Drivers!$B$5:$J$100,7,FALSE)</f>
        <v>2.0108676056325545</v>
      </c>
      <c r="L480" s="16">
        <f>VLOOKUP($D480,'Growth rate'!$B$3:$S$93,8,FALSE)*VLOOKUP($F480,BY_IND_Demand_Drivers!$B$5:$J$100,8,FALSE)</f>
        <v>0</v>
      </c>
      <c r="M480" s="16">
        <f>VLOOKUP($D480,'Growth rate'!$B$3:$S$93,8,FALSE)*VLOOKUP($F480,BY_IND_Demand_Drivers!$B$5:$J$100,9,FALSE)</f>
        <v>0</v>
      </c>
      <c r="N480" s="49">
        <f t="shared" si="39"/>
        <v>0.6</v>
      </c>
    </row>
    <row r="481" spans="1:14">
      <c r="A481" s="16">
        <f t="shared" si="43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 t="shared" si="40"/>
        <v>1.2258248923936053</v>
      </c>
      <c r="H481" s="16">
        <f t="shared" si="41"/>
        <v>0</v>
      </c>
      <c r="I481" s="16">
        <f t="shared" si="42"/>
        <v>0</v>
      </c>
      <c r="K481" s="16">
        <f>VLOOKUP($D481,'Growth rate'!$B$3:$S$93,8,FALSE)*VLOOKUP($F481,BY_IND_Demand_Drivers!$B$5:$J$100,7,FALSE)</f>
        <v>2.0430414873226757</v>
      </c>
      <c r="L481" s="16">
        <f>VLOOKUP($D481,'Growth rate'!$B$3:$S$93,8,FALSE)*VLOOKUP($F481,BY_IND_Demand_Drivers!$B$5:$J$100,8,FALSE)</f>
        <v>0</v>
      </c>
      <c r="M481" s="16">
        <f>VLOOKUP($D481,'Growth rate'!$B$3:$S$93,8,FALSE)*VLOOKUP($F481,BY_IND_Demand_Drivers!$B$5:$J$100,9,FALSE)</f>
        <v>0</v>
      </c>
      <c r="N481" s="49">
        <f t="shared" si="39"/>
        <v>0.6</v>
      </c>
    </row>
    <row r="482" spans="1:14">
      <c r="A482" s="16">
        <f t="shared" si="43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 t="shared" si="40"/>
        <v>1.2454380906719027</v>
      </c>
      <c r="H482" s="16">
        <f t="shared" si="41"/>
        <v>0</v>
      </c>
      <c r="I482" s="16">
        <f t="shared" si="42"/>
        <v>0</v>
      </c>
      <c r="K482" s="16">
        <f>VLOOKUP($D482,'Growth rate'!$B$3:$S$93,8,FALSE)*VLOOKUP($F482,BY_IND_Demand_Drivers!$B$5:$J$100,7,FALSE)</f>
        <v>2.0757301511198381</v>
      </c>
      <c r="L482" s="16">
        <f>VLOOKUP($D482,'Growth rate'!$B$3:$S$93,8,FALSE)*VLOOKUP($F482,BY_IND_Demand_Drivers!$B$5:$J$100,8,FALSE)</f>
        <v>0</v>
      </c>
      <c r="M482" s="16">
        <f>VLOOKUP($D482,'Growth rate'!$B$3:$S$93,8,FALSE)*VLOOKUP($F482,BY_IND_Demand_Drivers!$B$5:$J$100,9,FALSE)</f>
        <v>0</v>
      </c>
      <c r="N482" s="49">
        <f t="shared" si="39"/>
        <v>0.6</v>
      </c>
    </row>
    <row r="483" spans="1:14">
      <c r="A483" s="16">
        <f t="shared" si="43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 t="shared" si="40"/>
        <v>1.2653651001226536</v>
      </c>
      <c r="H483" s="16">
        <f t="shared" si="41"/>
        <v>0</v>
      </c>
      <c r="I483" s="16">
        <f t="shared" si="42"/>
        <v>0</v>
      </c>
      <c r="K483" s="16">
        <f>VLOOKUP($D483,'Growth rate'!$B$3:$S$93,8,FALSE)*VLOOKUP($F483,BY_IND_Demand_Drivers!$B$5:$J$100,7,FALSE)</f>
        <v>2.1089418335377559</v>
      </c>
      <c r="L483" s="16">
        <f>VLOOKUP($D483,'Growth rate'!$B$3:$S$93,8,FALSE)*VLOOKUP($F483,BY_IND_Demand_Drivers!$B$5:$J$100,8,FALSE)</f>
        <v>0</v>
      </c>
      <c r="M483" s="16">
        <f>VLOOKUP($D483,'Growth rate'!$B$3:$S$93,8,FALSE)*VLOOKUP($F483,BY_IND_Demand_Drivers!$B$5:$J$100,9,FALSE)</f>
        <v>0</v>
      </c>
      <c r="N483" s="49">
        <f t="shared" si="39"/>
        <v>0.6</v>
      </c>
    </row>
    <row r="484" spans="1:14">
      <c r="A484" s="16">
        <f t="shared" si="43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 t="shared" si="40"/>
        <v>1.2856109417246158</v>
      </c>
      <c r="H484" s="16">
        <f t="shared" si="41"/>
        <v>0</v>
      </c>
      <c r="I484" s="16">
        <f t="shared" si="42"/>
        <v>0</v>
      </c>
      <c r="K484" s="16">
        <f>VLOOKUP($D484,'Growth rate'!$B$3:$S$93,8,FALSE)*VLOOKUP($F484,BY_IND_Demand_Drivers!$B$5:$J$100,7,FALSE)</f>
        <v>2.1426849028743598</v>
      </c>
      <c r="L484" s="16">
        <f>VLOOKUP($D484,'Growth rate'!$B$3:$S$93,8,FALSE)*VLOOKUP($F484,BY_IND_Demand_Drivers!$B$5:$J$100,8,FALSE)</f>
        <v>0</v>
      </c>
      <c r="M484" s="16">
        <f>VLOOKUP($D484,'Growth rate'!$B$3:$S$93,8,FALSE)*VLOOKUP($F484,BY_IND_Demand_Drivers!$B$5:$J$100,9,FALSE)</f>
        <v>0</v>
      </c>
      <c r="N484" s="49">
        <f t="shared" si="39"/>
        <v>0.6</v>
      </c>
    </row>
    <row r="485" spans="1:14">
      <c r="A485" s="16">
        <f t="shared" si="43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 t="shared" si="40"/>
        <v>1.3061807167922099</v>
      </c>
      <c r="H485" s="16">
        <f t="shared" si="41"/>
        <v>0</v>
      </c>
      <c r="I485" s="16">
        <f t="shared" si="42"/>
        <v>0</v>
      </c>
      <c r="K485" s="16">
        <f>VLOOKUP($D485,'Growth rate'!$B$3:$S$93,8,FALSE)*VLOOKUP($F485,BY_IND_Demand_Drivers!$B$5:$J$100,7,FALSE)</f>
        <v>2.17696786132035</v>
      </c>
      <c r="L485" s="16">
        <f>VLOOKUP($D485,'Growth rate'!$B$3:$S$93,8,FALSE)*VLOOKUP($F485,BY_IND_Demand_Drivers!$B$5:$J$100,8,FALSE)</f>
        <v>0</v>
      </c>
      <c r="M485" s="16">
        <f>VLOOKUP($D485,'Growth rate'!$B$3:$S$93,8,FALSE)*VLOOKUP($F485,BY_IND_Demand_Drivers!$B$5:$J$100,9,FALSE)</f>
        <v>0</v>
      </c>
      <c r="N485" s="49">
        <f t="shared" ref="N485:N501" si="44">N403</f>
        <v>0.6</v>
      </c>
    </row>
    <row r="486" spans="1:14">
      <c r="A486" s="16">
        <f t="shared" si="43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 t="shared" si="40"/>
        <v>1.3270796082608853</v>
      </c>
      <c r="H486" s="16">
        <f t="shared" si="41"/>
        <v>0</v>
      </c>
      <c r="I486" s="16">
        <f t="shared" si="42"/>
        <v>0</v>
      </c>
      <c r="K486" s="16">
        <f>VLOOKUP($D486,'Growth rate'!$B$3:$S$93,8,FALSE)*VLOOKUP($F486,BY_IND_Demand_Drivers!$B$5:$J$100,7,FALSE)</f>
        <v>2.2117993471014756</v>
      </c>
      <c r="L486" s="16">
        <f>VLOOKUP($D486,'Growth rate'!$B$3:$S$93,8,FALSE)*VLOOKUP($F486,BY_IND_Demand_Drivers!$B$5:$J$100,8,FALSE)</f>
        <v>0</v>
      </c>
      <c r="M486" s="16">
        <f>VLOOKUP($D486,'Growth rate'!$B$3:$S$93,8,FALSE)*VLOOKUP($F486,BY_IND_Demand_Drivers!$B$5:$J$100,9,FALSE)</f>
        <v>0</v>
      </c>
      <c r="N486" s="49">
        <f t="shared" si="44"/>
        <v>0.6</v>
      </c>
    </row>
    <row r="487" spans="1:14">
      <c r="A487" s="16">
        <f t="shared" si="43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 t="shared" si="40"/>
        <v>1.3483128819930594</v>
      </c>
      <c r="H487" s="16">
        <f t="shared" si="41"/>
        <v>0</v>
      </c>
      <c r="I487" s="16">
        <f t="shared" si="42"/>
        <v>0</v>
      </c>
      <c r="K487" s="16">
        <f>VLOOKUP($D487,'Growth rate'!$B$3:$S$93,8,FALSE)*VLOOKUP($F487,BY_IND_Demand_Drivers!$B$5:$J$100,7,FALSE)</f>
        <v>2.2471881366550992</v>
      </c>
      <c r="L487" s="16">
        <f>VLOOKUP($D487,'Growth rate'!$B$3:$S$93,8,FALSE)*VLOOKUP($F487,BY_IND_Demand_Drivers!$B$5:$J$100,8,FALSE)</f>
        <v>0</v>
      </c>
      <c r="M487" s="16">
        <f>VLOOKUP($D487,'Growth rate'!$B$3:$S$93,8,FALSE)*VLOOKUP($F487,BY_IND_Demand_Drivers!$B$5:$J$100,9,FALSE)</f>
        <v>0</v>
      </c>
      <c r="N487" s="49">
        <f t="shared" si="44"/>
        <v>0.6</v>
      </c>
    </row>
    <row r="488" spans="1:14">
      <c r="A488" s="16">
        <f t="shared" si="43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 t="shared" si="40"/>
        <v>1.3698858881049485</v>
      </c>
      <c r="H488" s="16">
        <f t="shared" si="41"/>
        <v>0</v>
      </c>
      <c r="I488" s="16">
        <f t="shared" si="42"/>
        <v>0</v>
      </c>
      <c r="K488" s="16">
        <f>VLOOKUP($D488,'Growth rate'!$B$3:$S$93,8,FALSE)*VLOOKUP($F488,BY_IND_Demand_Drivers!$B$5:$J$100,7,FALSE)</f>
        <v>2.283143146841581</v>
      </c>
      <c r="L488" s="16">
        <f>VLOOKUP($D488,'Growth rate'!$B$3:$S$93,8,FALSE)*VLOOKUP($F488,BY_IND_Demand_Drivers!$B$5:$J$100,8,FALSE)</f>
        <v>0</v>
      </c>
      <c r="M488" s="16">
        <f>VLOOKUP($D488,'Growth rate'!$B$3:$S$93,8,FALSE)*VLOOKUP($F488,BY_IND_Demand_Drivers!$B$5:$J$100,9,FALSE)</f>
        <v>0</v>
      </c>
      <c r="N488" s="49">
        <f t="shared" si="44"/>
        <v>0.6</v>
      </c>
    </row>
    <row r="489" spans="1:14">
      <c r="A489" s="16">
        <f t="shared" si="43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 t="shared" si="40"/>
        <v>1.3918040623146277</v>
      </c>
      <c r="H489" s="16">
        <f t="shared" si="41"/>
        <v>0</v>
      </c>
      <c r="I489" s="16">
        <f t="shared" si="42"/>
        <v>0</v>
      </c>
      <c r="K489" s="16">
        <f>VLOOKUP($D489,'Growth rate'!$B$3:$S$93,8,FALSE)*VLOOKUP($F489,BY_IND_Demand_Drivers!$B$5:$J$100,7,FALSE)</f>
        <v>2.3196734371910464</v>
      </c>
      <c r="L489" s="16">
        <f>VLOOKUP($D489,'Growth rate'!$B$3:$S$93,8,FALSE)*VLOOKUP($F489,BY_IND_Demand_Drivers!$B$5:$J$100,8,FALSE)</f>
        <v>0</v>
      </c>
      <c r="M489" s="16">
        <f>VLOOKUP($D489,'Growth rate'!$B$3:$S$93,8,FALSE)*VLOOKUP($F489,BY_IND_Demand_Drivers!$B$5:$J$100,9,FALSE)</f>
        <v>0</v>
      </c>
      <c r="N489" s="49">
        <f t="shared" si="44"/>
        <v>0.6</v>
      </c>
    </row>
    <row r="490" spans="1:14">
      <c r="A490" s="16">
        <f t="shared" si="43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 t="shared" si="40"/>
        <v>1.4140729273116619</v>
      </c>
      <c r="H490" s="16">
        <f t="shared" si="41"/>
        <v>0</v>
      </c>
      <c r="I490" s="16">
        <f t="shared" si="42"/>
        <v>0</v>
      </c>
      <c r="K490" s="16">
        <f>VLOOKUP($D490,'Growth rate'!$B$3:$S$93,8,FALSE)*VLOOKUP($F490,BY_IND_Demand_Drivers!$B$5:$J$100,7,FALSE)</f>
        <v>2.3567882121861032</v>
      </c>
      <c r="L490" s="16">
        <f>VLOOKUP($D490,'Growth rate'!$B$3:$S$93,8,FALSE)*VLOOKUP($F490,BY_IND_Demand_Drivers!$B$5:$J$100,8,FALSE)</f>
        <v>0</v>
      </c>
      <c r="M490" s="16">
        <f>VLOOKUP($D490,'Growth rate'!$B$3:$S$93,8,FALSE)*VLOOKUP($F490,BY_IND_Demand_Drivers!$B$5:$J$100,9,FALSE)</f>
        <v>0</v>
      </c>
      <c r="N490" s="49">
        <f t="shared" si="44"/>
        <v>0.6</v>
      </c>
    </row>
    <row r="491" spans="1:14">
      <c r="A491" s="16">
        <f t="shared" si="43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 t="shared" si="40"/>
        <v>1.4366980941486487</v>
      </c>
      <c r="H491" s="16">
        <f t="shared" si="41"/>
        <v>0</v>
      </c>
      <c r="I491" s="16">
        <f t="shared" si="42"/>
        <v>0</v>
      </c>
      <c r="K491" s="16">
        <f>VLOOKUP($D491,'Growth rate'!$B$3:$S$93,8,FALSE)*VLOOKUP($F491,BY_IND_Demand_Drivers!$B$5:$J$100,7,FALSE)</f>
        <v>2.3944968235810813</v>
      </c>
      <c r="L491" s="16">
        <f>VLOOKUP($D491,'Growth rate'!$B$3:$S$93,8,FALSE)*VLOOKUP($F491,BY_IND_Demand_Drivers!$B$5:$J$100,8,FALSE)</f>
        <v>0</v>
      </c>
      <c r="M491" s="16">
        <f>VLOOKUP($D491,'Growth rate'!$B$3:$S$93,8,FALSE)*VLOOKUP($F491,BY_IND_Demand_Drivers!$B$5:$J$100,9,FALSE)</f>
        <v>0</v>
      </c>
      <c r="N491" s="49">
        <f t="shared" si="44"/>
        <v>0.6</v>
      </c>
    </row>
    <row r="492" spans="1:14">
      <c r="A492" s="16">
        <f t="shared" si="43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 t="shared" si="40"/>
        <v>1.4596852636550268</v>
      </c>
      <c r="H492" s="16">
        <f t="shared" si="41"/>
        <v>0</v>
      </c>
      <c r="I492" s="16">
        <f t="shared" si="42"/>
        <v>0</v>
      </c>
      <c r="K492" s="16">
        <f>VLOOKUP($D492,'Growth rate'!$B$3:$S$93,8,FALSE)*VLOOKUP($F492,BY_IND_Demand_Drivers!$B$5:$J$100,7,FALSE)</f>
        <v>2.4328087727583783</v>
      </c>
      <c r="L492" s="16">
        <f>VLOOKUP($D492,'Growth rate'!$B$3:$S$93,8,FALSE)*VLOOKUP($F492,BY_IND_Demand_Drivers!$B$5:$J$100,8,FALSE)</f>
        <v>0</v>
      </c>
      <c r="M492" s="16">
        <f>VLOOKUP($D492,'Growth rate'!$B$3:$S$93,8,FALSE)*VLOOKUP($F492,BY_IND_Demand_Drivers!$B$5:$J$100,9,FALSE)</f>
        <v>0</v>
      </c>
      <c r="N492" s="49">
        <f t="shared" si="44"/>
        <v>0.6</v>
      </c>
    </row>
    <row r="493" spans="1:14">
      <c r="A493" s="16">
        <f t="shared" si="43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 t="shared" si="40"/>
        <v>1.4830402278735069</v>
      </c>
      <c r="H493" s="16">
        <f t="shared" si="41"/>
        <v>0</v>
      </c>
      <c r="I493" s="16">
        <f t="shared" si="42"/>
        <v>0</v>
      </c>
      <c r="K493" s="16">
        <f>VLOOKUP($D493,'Growth rate'!$B$3:$S$93,8,FALSE)*VLOOKUP($F493,BY_IND_Demand_Drivers!$B$5:$J$100,7,FALSE)</f>
        <v>2.4717337131225117</v>
      </c>
      <c r="L493" s="16">
        <f>VLOOKUP($D493,'Growth rate'!$B$3:$S$93,8,FALSE)*VLOOKUP($F493,BY_IND_Demand_Drivers!$B$5:$J$100,8,FALSE)</f>
        <v>0</v>
      </c>
      <c r="M493" s="16">
        <f>VLOOKUP($D493,'Growth rate'!$B$3:$S$93,8,FALSE)*VLOOKUP($F493,BY_IND_Demand_Drivers!$B$5:$J$100,9,FALSE)</f>
        <v>0</v>
      </c>
      <c r="N493" s="49">
        <f t="shared" si="44"/>
        <v>0.6</v>
      </c>
    </row>
    <row r="494" spans="1:14">
      <c r="A494" s="16">
        <f t="shared" si="43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 t="shared" si="40"/>
        <v>1.5067688715194836</v>
      </c>
      <c r="H494" s="16">
        <f t="shared" si="41"/>
        <v>0</v>
      </c>
      <c r="I494" s="16">
        <f t="shared" si="42"/>
        <v>0</v>
      </c>
      <c r="K494" s="16">
        <f>VLOOKUP($D494,'Growth rate'!$B$3:$S$93,8,FALSE)*VLOOKUP($F494,BY_IND_Demand_Drivers!$B$5:$J$100,7,FALSE)</f>
        <v>2.5112814525324727</v>
      </c>
      <c r="L494" s="16">
        <f>VLOOKUP($D494,'Growth rate'!$B$3:$S$93,8,FALSE)*VLOOKUP($F494,BY_IND_Demand_Drivers!$B$5:$J$100,8,FALSE)</f>
        <v>0</v>
      </c>
      <c r="M494" s="16">
        <f>VLOOKUP($D494,'Growth rate'!$B$3:$S$93,8,FALSE)*VLOOKUP($F494,BY_IND_Demand_Drivers!$B$5:$J$100,9,FALSE)</f>
        <v>0</v>
      </c>
      <c r="N494" s="49">
        <f t="shared" si="44"/>
        <v>0.6</v>
      </c>
    </row>
    <row r="495" spans="1:14">
      <c r="A495" s="16">
        <f t="shared" si="43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 t="shared" si="40"/>
        <v>1.5308771734637954</v>
      </c>
      <c r="H495" s="16">
        <f t="shared" si="41"/>
        <v>0</v>
      </c>
      <c r="I495" s="16">
        <f t="shared" si="42"/>
        <v>0</v>
      </c>
      <c r="K495" s="16">
        <f>VLOOKUP($D495,'Growth rate'!$B$3:$S$93,8,FALSE)*VLOOKUP($F495,BY_IND_Demand_Drivers!$B$5:$J$100,7,FALSE)</f>
        <v>2.5514619557729925</v>
      </c>
      <c r="L495" s="16">
        <f>VLOOKUP($D495,'Growth rate'!$B$3:$S$93,8,FALSE)*VLOOKUP($F495,BY_IND_Demand_Drivers!$B$5:$J$100,8,FALSE)</f>
        <v>0</v>
      </c>
      <c r="M495" s="16">
        <f>VLOOKUP($D495,'Growth rate'!$B$3:$S$93,8,FALSE)*VLOOKUP($F495,BY_IND_Demand_Drivers!$B$5:$J$100,9,FALSE)</f>
        <v>0</v>
      </c>
      <c r="N495" s="49">
        <f t="shared" si="44"/>
        <v>0.6</v>
      </c>
    </row>
    <row r="496" spans="1:14">
      <c r="A496" s="16">
        <f t="shared" si="43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 t="shared" si="40"/>
        <v>8.6161972277227702E-2</v>
      </c>
      <c r="H496" s="16">
        <f t="shared" si="41"/>
        <v>0</v>
      </c>
      <c r="I496" s="16">
        <f t="shared" si="42"/>
        <v>0</v>
      </c>
      <c r="K496" s="16">
        <f>VLOOKUP($D496,'Growth rate'!$B$3:$S$93,8,FALSE)*VLOOKUP($F496,BY_IND_Demand_Drivers!$B$5:$J$100,7,FALSE)</f>
        <v>8.6161972277227702E-2</v>
      </c>
      <c r="L496" s="16">
        <f>VLOOKUP($D496,'Growth rate'!$B$3:$S$93,8,FALSE)*VLOOKUP($F496,BY_IND_Demand_Drivers!$B$5:$J$100,8,FALSE)</f>
        <v>0</v>
      </c>
      <c r="M496" s="16">
        <f>VLOOKUP($D496,'Growth rate'!$B$3:$S$93,8,FALSE)*VLOOKUP($F496,BY_IND_Demand_Drivers!$B$5:$J$100,9,FALSE)</f>
        <v>0</v>
      </c>
      <c r="N496" s="49">
        <f t="shared" si="44"/>
        <v>1</v>
      </c>
    </row>
    <row r="497" spans="1:14">
      <c r="A497" s="16">
        <f t="shared" si="43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 t="shared" si="40"/>
        <v>9.0173340581804873E-2</v>
      </c>
      <c r="H497" s="16">
        <f t="shared" si="41"/>
        <v>0</v>
      </c>
      <c r="I497" s="16">
        <f t="shared" si="42"/>
        <v>0</v>
      </c>
      <c r="K497" s="16">
        <f>VLOOKUP($D497,'Growth rate'!$B$3:$S$93,8,FALSE)*VLOOKUP($F497,BY_IND_Demand_Drivers!$B$5:$J$100,7,FALSE)</f>
        <v>9.0173340581804873E-2</v>
      </c>
      <c r="L497" s="16">
        <f>VLOOKUP($D497,'Growth rate'!$B$3:$S$93,8,FALSE)*VLOOKUP($F497,BY_IND_Demand_Drivers!$B$5:$J$100,8,FALSE)</f>
        <v>0</v>
      </c>
      <c r="M497" s="16">
        <f>VLOOKUP($D497,'Growth rate'!$B$3:$S$93,8,FALSE)*VLOOKUP($F497,BY_IND_Demand_Drivers!$B$5:$J$100,9,FALSE)</f>
        <v>0</v>
      </c>
      <c r="N497" s="49">
        <f t="shared" si="44"/>
        <v>1</v>
      </c>
    </row>
    <row r="498" spans="1:14">
      <c r="A498" s="16">
        <f t="shared" si="43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 t="shared" si="40"/>
        <v>9.4184708886382043E-2</v>
      </c>
      <c r="H498" s="16">
        <f t="shared" si="41"/>
        <v>0</v>
      </c>
      <c r="I498" s="16">
        <f t="shared" si="42"/>
        <v>0</v>
      </c>
      <c r="K498" s="16">
        <f>VLOOKUP($D498,'Growth rate'!$B$3:$S$93,8,FALSE)*VLOOKUP($F498,BY_IND_Demand_Drivers!$B$5:$J$100,7,FALSE)</f>
        <v>9.4184708886382043E-2</v>
      </c>
      <c r="L498" s="16">
        <f>VLOOKUP($D498,'Growth rate'!$B$3:$S$93,8,FALSE)*VLOOKUP($F498,BY_IND_Demand_Drivers!$B$5:$J$100,8,FALSE)</f>
        <v>0</v>
      </c>
      <c r="M498" s="16">
        <f>VLOOKUP($D498,'Growth rate'!$B$3:$S$93,8,FALSE)*VLOOKUP($F498,BY_IND_Demand_Drivers!$B$5:$J$100,9,FALSE)</f>
        <v>0</v>
      </c>
      <c r="N498" s="49">
        <f t="shared" si="44"/>
        <v>1</v>
      </c>
    </row>
    <row r="499" spans="1:14">
      <c r="A499" s="16">
        <f t="shared" si="43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 t="shared" si="40"/>
        <v>9.8196077190959213E-2</v>
      </c>
      <c r="H499" s="16">
        <f t="shared" si="41"/>
        <v>0</v>
      </c>
      <c r="I499" s="16">
        <f t="shared" si="42"/>
        <v>0</v>
      </c>
      <c r="K499" s="16">
        <f>VLOOKUP($D499,'Growth rate'!$B$3:$S$93,8,FALSE)*VLOOKUP($F499,BY_IND_Demand_Drivers!$B$5:$J$100,7,FALSE)</f>
        <v>9.8196077190959213E-2</v>
      </c>
      <c r="L499" s="16">
        <f>VLOOKUP($D499,'Growth rate'!$B$3:$S$93,8,FALSE)*VLOOKUP($F499,BY_IND_Demand_Drivers!$B$5:$J$100,8,FALSE)</f>
        <v>0</v>
      </c>
      <c r="M499" s="16">
        <f>VLOOKUP($D499,'Growth rate'!$B$3:$S$93,8,FALSE)*VLOOKUP($F499,BY_IND_Demand_Drivers!$B$5:$J$100,9,FALSE)</f>
        <v>0</v>
      </c>
      <c r="N499" s="49">
        <f t="shared" si="44"/>
        <v>1</v>
      </c>
    </row>
    <row r="500" spans="1:14">
      <c r="A500" s="16">
        <f t="shared" si="43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 t="shared" si="40"/>
        <v>0.1022074454955364</v>
      </c>
      <c r="H500" s="16">
        <f t="shared" si="41"/>
        <v>0</v>
      </c>
      <c r="I500" s="16">
        <f t="shared" si="42"/>
        <v>0</v>
      </c>
      <c r="K500" s="16">
        <f>VLOOKUP($D500,'Growth rate'!$B$3:$S$93,8,FALSE)*VLOOKUP($F500,BY_IND_Demand_Drivers!$B$5:$J$100,7,FALSE)</f>
        <v>0.1022074454955364</v>
      </c>
      <c r="L500" s="16">
        <f>VLOOKUP($D500,'Growth rate'!$B$3:$S$93,8,FALSE)*VLOOKUP($F500,BY_IND_Demand_Drivers!$B$5:$J$100,8,FALSE)</f>
        <v>0</v>
      </c>
      <c r="M500" s="16">
        <f>VLOOKUP($D500,'Growth rate'!$B$3:$S$93,8,FALSE)*VLOOKUP($F500,BY_IND_Demand_Drivers!$B$5:$J$100,9,FALSE)</f>
        <v>0</v>
      </c>
      <c r="N500" s="49">
        <f t="shared" si="44"/>
        <v>1</v>
      </c>
    </row>
    <row r="501" spans="1:14">
      <c r="A501" s="16">
        <f t="shared" si="43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 t="shared" si="40"/>
        <v>0.10621881380011357</v>
      </c>
      <c r="H501" s="16">
        <f t="shared" si="41"/>
        <v>0</v>
      </c>
      <c r="I501" s="16">
        <f t="shared" si="42"/>
        <v>0</v>
      </c>
      <c r="K501" s="16">
        <f>VLOOKUP($D501,'Growth rate'!$B$3:$S$93,8,FALSE)*VLOOKUP($F501,BY_IND_Demand_Drivers!$B$5:$J$100,7,FALSE)</f>
        <v>0.10621881380011357</v>
      </c>
      <c r="L501" s="16">
        <f>VLOOKUP($D501,'Growth rate'!$B$3:$S$93,8,FALSE)*VLOOKUP($F501,BY_IND_Demand_Drivers!$B$5:$J$100,8,FALSE)</f>
        <v>0</v>
      </c>
      <c r="M501" s="16">
        <f>VLOOKUP($D501,'Growth rate'!$B$3:$S$93,8,FALSE)*VLOOKUP($F501,BY_IND_Demand_Drivers!$B$5:$J$100,9,FALSE)</f>
        <v>0</v>
      </c>
      <c r="N501" s="49">
        <f t="shared" si="44"/>
        <v>1</v>
      </c>
    </row>
    <row r="502" spans="1:14">
      <c r="A502" s="16">
        <f t="shared" si="43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 t="shared" si="40"/>
        <v>9.920716389422167E-2</v>
      </c>
      <c r="H502" s="16">
        <f t="shared" si="41"/>
        <v>0</v>
      </c>
      <c r="I502" s="16">
        <f t="shared" si="42"/>
        <v>0</v>
      </c>
      <c r="K502" s="16">
        <f>VLOOKUP($D502,'Growth rate'!$B$3:$S$93,8,FALSE)*VLOOKUP($F502,BY_IND_Demand_Drivers!$B$5:$J$100,7,FALSE)</f>
        <v>0.11023018210469074</v>
      </c>
      <c r="L502" s="16">
        <f>VLOOKUP($D502,'Growth rate'!$B$3:$S$93,8,FALSE)*VLOOKUP($F502,BY_IND_Demand_Drivers!$B$5:$J$100,8,FALSE)</f>
        <v>0</v>
      </c>
      <c r="M502" s="16">
        <f>VLOOKUP($D502,'Growth rate'!$B$3:$S$93,8,FALSE)*VLOOKUP($F502,BY_IND_Demand_Drivers!$B$5:$J$100,9,FALSE)</f>
        <v>0</v>
      </c>
      <c r="N502" s="49">
        <f>N420</f>
        <v>0.9</v>
      </c>
    </row>
    <row r="503" spans="1:14">
      <c r="A503" s="16">
        <f t="shared" si="43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 t="shared" si="40"/>
        <v>0.10167497986424844</v>
      </c>
      <c r="H503" s="16">
        <f t="shared" si="41"/>
        <v>0</v>
      </c>
      <c r="I503" s="16">
        <f t="shared" si="42"/>
        <v>0</v>
      </c>
      <c r="K503" s="16">
        <f>VLOOKUP($D503,'Growth rate'!$B$3:$S$93,8,FALSE)*VLOOKUP($F503,BY_IND_Demand_Drivers!$B$5:$J$100,7,FALSE)</f>
        <v>0.11424155040926791</v>
      </c>
      <c r="L503" s="16">
        <f>VLOOKUP($D503,'Growth rate'!$B$3:$S$93,8,FALSE)*VLOOKUP($F503,BY_IND_Demand_Drivers!$B$5:$J$100,8,FALSE)</f>
        <v>0</v>
      </c>
      <c r="M503" s="16">
        <f>VLOOKUP($D503,'Growth rate'!$B$3:$S$93,8,FALSE)*VLOOKUP($F503,BY_IND_Demand_Drivers!$B$5:$J$100,9,FALSE)</f>
        <v>0</v>
      </c>
      <c r="N503" s="49">
        <f t="shared" ref="N503:N566" si="45">N421</f>
        <v>0.89</v>
      </c>
    </row>
    <row r="504" spans="1:14">
      <c r="A504" s="16">
        <f t="shared" si="43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 t="shared" si="40"/>
        <v>0.10406256846818367</v>
      </c>
      <c r="H504" s="16">
        <f t="shared" si="41"/>
        <v>0</v>
      </c>
      <c r="I504" s="16">
        <f t="shared" si="42"/>
        <v>0</v>
      </c>
      <c r="K504" s="16">
        <f>VLOOKUP($D504,'Growth rate'!$B$3:$S$93,8,FALSE)*VLOOKUP($F504,BY_IND_Demand_Drivers!$B$5:$J$100,7,FALSE)</f>
        <v>0.11825291871384508</v>
      </c>
      <c r="L504" s="16">
        <f>VLOOKUP($D504,'Growth rate'!$B$3:$S$93,8,FALSE)*VLOOKUP($F504,BY_IND_Demand_Drivers!$B$5:$J$100,8,FALSE)</f>
        <v>0</v>
      </c>
      <c r="M504" s="16">
        <f>VLOOKUP($D504,'Growth rate'!$B$3:$S$93,8,FALSE)*VLOOKUP($F504,BY_IND_Demand_Drivers!$B$5:$J$100,9,FALSE)</f>
        <v>0</v>
      </c>
      <c r="N504" s="49">
        <f t="shared" si="45"/>
        <v>0.88</v>
      </c>
    </row>
    <row r="505" spans="1:14">
      <c r="A505" s="16">
        <f t="shared" si="43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 t="shared" si="40"/>
        <v>0.10636992970602735</v>
      </c>
      <c r="H505" s="16">
        <f t="shared" si="41"/>
        <v>0</v>
      </c>
      <c r="I505" s="16">
        <f t="shared" si="42"/>
        <v>0</v>
      </c>
      <c r="K505" s="16">
        <f>VLOOKUP($D505,'Growth rate'!$B$3:$S$93,8,FALSE)*VLOOKUP($F505,BY_IND_Demand_Drivers!$B$5:$J$100,7,FALSE)</f>
        <v>0.12226428701842225</v>
      </c>
      <c r="L505" s="16">
        <f>VLOOKUP($D505,'Growth rate'!$B$3:$S$93,8,FALSE)*VLOOKUP($F505,BY_IND_Demand_Drivers!$B$5:$J$100,8,FALSE)</f>
        <v>0</v>
      </c>
      <c r="M505" s="16">
        <f>VLOOKUP($D505,'Growth rate'!$B$3:$S$93,8,FALSE)*VLOOKUP($F505,BY_IND_Demand_Drivers!$B$5:$J$100,9,FALSE)</f>
        <v>0</v>
      </c>
      <c r="N505" s="49">
        <f t="shared" si="45"/>
        <v>0.87</v>
      </c>
    </row>
    <row r="506" spans="1:14">
      <c r="A506" s="16">
        <f t="shared" si="43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 t="shared" si="40"/>
        <v>0.1085970635777795</v>
      </c>
      <c r="H506" s="16">
        <f t="shared" si="41"/>
        <v>0</v>
      </c>
      <c r="I506" s="16">
        <f t="shared" si="42"/>
        <v>0</v>
      </c>
      <c r="K506" s="16">
        <f>VLOOKUP($D506,'Growth rate'!$B$3:$S$93,8,FALSE)*VLOOKUP($F506,BY_IND_Demand_Drivers!$B$5:$J$100,7,FALSE)</f>
        <v>0.12627565532299942</v>
      </c>
      <c r="L506" s="16">
        <f>VLOOKUP($D506,'Growth rate'!$B$3:$S$93,8,FALSE)*VLOOKUP($F506,BY_IND_Demand_Drivers!$B$5:$J$100,8,FALSE)</f>
        <v>0</v>
      </c>
      <c r="M506" s="16">
        <f>VLOOKUP($D506,'Growth rate'!$B$3:$S$93,8,FALSE)*VLOOKUP($F506,BY_IND_Demand_Drivers!$B$5:$J$100,9,FALSE)</f>
        <v>0</v>
      </c>
      <c r="N506" s="49">
        <f t="shared" si="45"/>
        <v>0.86</v>
      </c>
    </row>
    <row r="507" spans="1:14">
      <c r="A507" s="16">
        <f t="shared" si="43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 t="shared" si="40"/>
        <v>0.11074397008344011</v>
      </c>
      <c r="H507" s="16">
        <f t="shared" si="41"/>
        <v>0</v>
      </c>
      <c r="I507" s="16">
        <f t="shared" si="42"/>
        <v>0</v>
      </c>
      <c r="K507" s="16">
        <f>VLOOKUP($D507,'Growth rate'!$B$3:$S$93,8,FALSE)*VLOOKUP($F507,BY_IND_Demand_Drivers!$B$5:$J$100,7,FALSE)</f>
        <v>0.1302870236275766</v>
      </c>
      <c r="L507" s="16">
        <f>VLOOKUP($D507,'Growth rate'!$B$3:$S$93,8,FALSE)*VLOOKUP($F507,BY_IND_Demand_Drivers!$B$5:$J$100,8,FALSE)</f>
        <v>0</v>
      </c>
      <c r="M507" s="16">
        <f>VLOOKUP($D507,'Growth rate'!$B$3:$S$93,8,FALSE)*VLOOKUP($F507,BY_IND_Demand_Drivers!$B$5:$J$100,9,FALSE)</f>
        <v>0</v>
      </c>
      <c r="N507" s="49">
        <f t="shared" si="45"/>
        <v>0.85</v>
      </c>
    </row>
    <row r="508" spans="1:14">
      <c r="A508" s="16">
        <f t="shared" si="43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 t="shared" si="40"/>
        <v>0.1124749032431788</v>
      </c>
      <c r="H508" s="16">
        <f t="shared" si="41"/>
        <v>0</v>
      </c>
      <c r="I508" s="16">
        <f t="shared" si="42"/>
        <v>0</v>
      </c>
      <c r="K508" s="16">
        <f>VLOOKUP($D508,'Growth rate'!$B$3:$S$93,8,FALSE)*VLOOKUP($F508,BY_IND_Demand_Drivers!$B$5:$J$100,7,FALSE)</f>
        <v>0.13429839193215379</v>
      </c>
      <c r="L508" s="16">
        <f>VLOOKUP($D508,'Growth rate'!$B$3:$S$93,8,FALSE)*VLOOKUP($F508,BY_IND_Demand_Drivers!$B$5:$J$100,8,FALSE)</f>
        <v>0</v>
      </c>
      <c r="M508" s="16">
        <f>VLOOKUP($D508,'Growth rate'!$B$3:$S$93,8,FALSE)*VLOOKUP($F508,BY_IND_Demand_Drivers!$B$5:$J$100,9,FALSE)</f>
        <v>0</v>
      </c>
      <c r="N508" s="49">
        <f t="shared" si="45"/>
        <v>0.83750000000000002</v>
      </c>
    </row>
    <row r="509" spans="1:14">
      <c r="A509" s="16">
        <f t="shared" si="43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 t="shared" si="40"/>
        <v>0.11410555219530305</v>
      </c>
      <c r="H509" s="16">
        <f t="shared" si="41"/>
        <v>0</v>
      </c>
      <c r="I509" s="16">
        <f t="shared" si="42"/>
        <v>0</v>
      </c>
      <c r="K509" s="16">
        <f>VLOOKUP($D509,'Growth rate'!$B$3:$S$93,8,FALSE)*VLOOKUP($F509,BY_IND_Demand_Drivers!$B$5:$J$100,7,FALSE)</f>
        <v>0.13830976023673097</v>
      </c>
      <c r="L509" s="16">
        <f>VLOOKUP($D509,'Growth rate'!$B$3:$S$93,8,FALSE)*VLOOKUP($F509,BY_IND_Demand_Drivers!$B$5:$J$100,8,FALSE)</f>
        <v>0</v>
      </c>
      <c r="M509" s="16">
        <f>VLOOKUP($D509,'Growth rate'!$B$3:$S$93,8,FALSE)*VLOOKUP($F509,BY_IND_Demand_Drivers!$B$5:$J$100,9,FALSE)</f>
        <v>0</v>
      </c>
      <c r="N509" s="49">
        <f t="shared" si="45"/>
        <v>0.82499999999999996</v>
      </c>
    </row>
    <row r="510" spans="1:14">
      <c r="A510" s="16">
        <f t="shared" si="43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 t="shared" si="40"/>
        <v>0.11563591693981286</v>
      </c>
      <c r="H510" s="16">
        <f t="shared" si="41"/>
        <v>0</v>
      </c>
      <c r="I510" s="16">
        <f t="shared" si="42"/>
        <v>0</v>
      </c>
      <c r="K510" s="16">
        <f>VLOOKUP($D510,'Growth rate'!$B$3:$S$93,8,FALSE)*VLOOKUP($F510,BY_IND_Demand_Drivers!$B$5:$J$100,7,FALSE)</f>
        <v>0.14232112854130813</v>
      </c>
      <c r="L510" s="16">
        <f>VLOOKUP($D510,'Growth rate'!$B$3:$S$93,8,FALSE)*VLOOKUP($F510,BY_IND_Demand_Drivers!$B$5:$J$100,8,FALSE)</f>
        <v>0</v>
      </c>
      <c r="M510" s="16">
        <f>VLOOKUP($D510,'Growth rate'!$B$3:$S$93,8,FALSE)*VLOOKUP($F510,BY_IND_Demand_Drivers!$B$5:$J$100,9,FALSE)</f>
        <v>0</v>
      </c>
      <c r="N510" s="49">
        <f t="shared" si="45"/>
        <v>0.8125</v>
      </c>
    </row>
    <row r="511" spans="1:14">
      <c r="A511" s="16">
        <f t="shared" si="43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 t="shared" si="40"/>
        <v>0.11706599747670823</v>
      </c>
      <c r="H511" s="16">
        <f t="shared" si="41"/>
        <v>0</v>
      </c>
      <c r="I511" s="16">
        <f t="shared" si="42"/>
        <v>0</v>
      </c>
      <c r="K511" s="16">
        <f>VLOOKUP($D511,'Growth rate'!$B$3:$S$93,8,FALSE)*VLOOKUP($F511,BY_IND_Demand_Drivers!$B$5:$J$100,7,FALSE)</f>
        <v>0.14633249684588531</v>
      </c>
      <c r="L511" s="16">
        <f>VLOOKUP($D511,'Growth rate'!$B$3:$S$93,8,FALSE)*VLOOKUP($F511,BY_IND_Demand_Drivers!$B$5:$J$100,8,FALSE)</f>
        <v>0</v>
      </c>
      <c r="M511" s="16">
        <f>VLOOKUP($D511,'Growth rate'!$B$3:$S$93,8,FALSE)*VLOOKUP($F511,BY_IND_Demand_Drivers!$B$5:$J$100,9,FALSE)</f>
        <v>0</v>
      </c>
      <c r="N511" s="49">
        <f t="shared" si="45"/>
        <v>0.79999999999999993</v>
      </c>
    </row>
    <row r="512" spans="1:14">
      <c r="A512" s="16">
        <f t="shared" si="43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 t="shared" si="40"/>
        <v>0.11839579380598919</v>
      </c>
      <c r="H512" s="16">
        <f t="shared" si="41"/>
        <v>0</v>
      </c>
      <c r="I512" s="16">
        <f t="shared" si="42"/>
        <v>0</v>
      </c>
      <c r="K512" s="16">
        <f>VLOOKUP($D512,'Growth rate'!$B$3:$S$93,8,FALSE)*VLOOKUP($F512,BY_IND_Demand_Drivers!$B$5:$J$100,7,FALSE)</f>
        <v>0.15034386515046247</v>
      </c>
      <c r="L512" s="16">
        <f>VLOOKUP($D512,'Growth rate'!$B$3:$S$93,8,FALSE)*VLOOKUP($F512,BY_IND_Demand_Drivers!$B$5:$J$100,8,FALSE)</f>
        <v>0</v>
      </c>
      <c r="M512" s="16">
        <f>VLOOKUP($D512,'Growth rate'!$B$3:$S$93,8,FALSE)*VLOOKUP($F512,BY_IND_Demand_Drivers!$B$5:$J$100,9,FALSE)</f>
        <v>0</v>
      </c>
      <c r="N512" s="49">
        <f t="shared" si="45"/>
        <v>0.78749999999999998</v>
      </c>
    </row>
    <row r="513" spans="1:14">
      <c r="A513" s="16">
        <f t="shared" si="43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 t="shared" si="40"/>
        <v>0.11962530592765572</v>
      </c>
      <c r="H513" s="16">
        <f t="shared" si="41"/>
        <v>0</v>
      </c>
      <c r="I513" s="16">
        <f t="shared" si="42"/>
        <v>0</v>
      </c>
      <c r="K513" s="16">
        <f>VLOOKUP($D513,'Growth rate'!$B$3:$S$93,8,FALSE)*VLOOKUP($F513,BY_IND_Demand_Drivers!$B$5:$J$100,7,FALSE)</f>
        <v>0.15435523345503965</v>
      </c>
      <c r="L513" s="16">
        <f>VLOOKUP($D513,'Growth rate'!$B$3:$S$93,8,FALSE)*VLOOKUP($F513,BY_IND_Demand_Drivers!$B$5:$J$100,8,FALSE)</f>
        <v>0</v>
      </c>
      <c r="M513" s="16">
        <f>VLOOKUP($D513,'Growth rate'!$B$3:$S$93,8,FALSE)*VLOOKUP($F513,BY_IND_Demand_Drivers!$B$5:$J$100,9,FALSE)</f>
        <v>0</v>
      </c>
      <c r="N513" s="49">
        <f t="shared" si="45"/>
        <v>0.77499999999999991</v>
      </c>
    </row>
    <row r="514" spans="1:14">
      <c r="A514" s="16">
        <f t="shared" si="43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 t="shared" si="40"/>
        <v>0.12075453384170783</v>
      </c>
      <c r="H514" s="16">
        <f t="shared" si="41"/>
        <v>0</v>
      </c>
      <c r="I514" s="16">
        <f t="shared" si="42"/>
        <v>0</v>
      </c>
      <c r="K514" s="16">
        <f>VLOOKUP($D514,'Growth rate'!$B$3:$S$93,8,FALSE)*VLOOKUP($F514,BY_IND_Demand_Drivers!$B$5:$J$100,7,FALSE)</f>
        <v>0.15836660175961684</v>
      </c>
      <c r="L514" s="16">
        <f>VLOOKUP($D514,'Growth rate'!$B$3:$S$93,8,FALSE)*VLOOKUP($F514,BY_IND_Demand_Drivers!$B$5:$J$100,8,FALSE)</f>
        <v>0</v>
      </c>
      <c r="M514" s="16">
        <f>VLOOKUP($D514,'Growth rate'!$B$3:$S$93,8,FALSE)*VLOOKUP($F514,BY_IND_Demand_Drivers!$B$5:$J$100,9,FALSE)</f>
        <v>0</v>
      </c>
      <c r="N514" s="49">
        <f t="shared" si="45"/>
        <v>0.76249999999999996</v>
      </c>
    </row>
    <row r="515" spans="1:14">
      <c r="A515" s="16">
        <f t="shared" si="43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 t="shared" si="40"/>
        <v>0.1217834775481455</v>
      </c>
      <c r="H515" s="16">
        <f t="shared" si="41"/>
        <v>0</v>
      </c>
      <c r="I515" s="16">
        <f t="shared" si="42"/>
        <v>0</v>
      </c>
      <c r="K515" s="16">
        <f>VLOOKUP($D515,'Growth rate'!$B$3:$S$93,8,FALSE)*VLOOKUP($F515,BY_IND_Demand_Drivers!$B$5:$J$100,7,FALSE)</f>
        <v>0.16237797006419399</v>
      </c>
      <c r="L515" s="16">
        <f>VLOOKUP($D515,'Growth rate'!$B$3:$S$93,8,FALSE)*VLOOKUP($F515,BY_IND_Demand_Drivers!$B$5:$J$100,8,FALSE)</f>
        <v>0</v>
      </c>
      <c r="M515" s="16">
        <f>VLOOKUP($D515,'Growth rate'!$B$3:$S$93,8,FALSE)*VLOOKUP($F515,BY_IND_Demand_Drivers!$B$5:$J$100,9,FALSE)</f>
        <v>0</v>
      </c>
      <c r="N515" s="49">
        <f t="shared" si="45"/>
        <v>0.75</v>
      </c>
    </row>
    <row r="516" spans="1:14">
      <c r="A516" s="16">
        <f t="shared" si="43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 t="shared" si="40"/>
        <v>0.12271213704696873</v>
      </c>
      <c r="H516" s="16">
        <f t="shared" si="41"/>
        <v>0</v>
      </c>
      <c r="I516" s="16">
        <f t="shared" si="42"/>
        <v>0</v>
      </c>
      <c r="K516" s="16">
        <f>VLOOKUP($D516,'Growth rate'!$B$3:$S$93,8,FALSE)*VLOOKUP($F516,BY_IND_Demand_Drivers!$B$5:$J$100,7,FALSE)</f>
        <v>0.16638933836877118</v>
      </c>
      <c r="L516" s="16">
        <f>VLOOKUP($D516,'Growth rate'!$B$3:$S$93,8,FALSE)*VLOOKUP($F516,BY_IND_Demand_Drivers!$B$5:$J$100,8,FALSE)</f>
        <v>0</v>
      </c>
      <c r="M516" s="16">
        <f>VLOOKUP($D516,'Growth rate'!$B$3:$S$93,8,FALSE)*VLOOKUP($F516,BY_IND_Demand_Drivers!$B$5:$J$100,9,FALSE)</f>
        <v>0</v>
      </c>
      <c r="N516" s="49">
        <f t="shared" si="45"/>
        <v>0.73749999999999993</v>
      </c>
    </row>
    <row r="517" spans="1:14">
      <c r="A517" s="16">
        <f t="shared" si="43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 t="shared" ref="G517:G577" si="46">K517*$N517</f>
        <v>0.12354051233817756</v>
      </c>
      <c r="H517" s="16">
        <f t="shared" ref="H517:H577" si="47">L517*$N517</f>
        <v>0</v>
      </c>
      <c r="I517" s="16">
        <f t="shared" ref="I517:I577" si="48">M517*$N517</f>
        <v>0</v>
      </c>
      <c r="K517" s="16">
        <f>VLOOKUP($D517,'Growth rate'!$B$3:$S$93,8,FALSE)*VLOOKUP($F517,BY_IND_Demand_Drivers!$B$5:$J$100,7,FALSE)</f>
        <v>0.17040070667334836</v>
      </c>
      <c r="L517" s="16">
        <f>VLOOKUP($D517,'Growth rate'!$B$3:$S$93,8,FALSE)*VLOOKUP($F517,BY_IND_Demand_Drivers!$B$5:$J$100,8,FALSE)</f>
        <v>0</v>
      </c>
      <c r="M517" s="16">
        <f>VLOOKUP($D517,'Growth rate'!$B$3:$S$93,8,FALSE)*VLOOKUP($F517,BY_IND_Demand_Drivers!$B$5:$J$100,9,FALSE)</f>
        <v>0</v>
      </c>
      <c r="N517" s="49">
        <f t="shared" si="45"/>
        <v>0.72499999999999998</v>
      </c>
    </row>
    <row r="518" spans="1:14">
      <c r="A518" s="16">
        <f t="shared" si="43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 t="shared" si="46"/>
        <v>0.1242686034217719</v>
      </c>
      <c r="H518" s="16">
        <f t="shared" si="47"/>
        <v>0</v>
      </c>
      <c r="I518" s="16">
        <f t="shared" si="48"/>
        <v>0</v>
      </c>
      <c r="K518" s="16">
        <f>VLOOKUP($D518,'Growth rate'!$B$3:$S$93,8,FALSE)*VLOOKUP($F518,BY_IND_Demand_Drivers!$B$5:$J$100,7,FALSE)</f>
        <v>0.17441207497792549</v>
      </c>
      <c r="L518" s="16">
        <f>VLOOKUP($D518,'Growth rate'!$B$3:$S$93,8,FALSE)*VLOOKUP($F518,BY_IND_Demand_Drivers!$B$5:$J$100,8,FALSE)</f>
        <v>0</v>
      </c>
      <c r="M518" s="16">
        <f>VLOOKUP($D518,'Growth rate'!$B$3:$S$93,8,FALSE)*VLOOKUP($F518,BY_IND_Demand_Drivers!$B$5:$J$100,9,FALSE)</f>
        <v>0</v>
      </c>
      <c r="N518" s="49">
        <f t="shared" si="45"/>
        <v>0.71249999999999991</v>
      </c>
    </row>
    <row r="519" spans="1:14">
      <c r="A519" s="16">
        <f t="shared" si="43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 t="shared" si="46"/>
        <v>0.12489641029775188</v>
      </c>
      <c r="H519" s="16">
        <f t="shared" si="47"/>
        <v>0</v>
      </c>
      <c r="I519" s="16">
        <f t="shared" si="48"/>
        <v>0</v>
      </c>
      <c r="K519" s="16">
        <f>VLOOKUP($D519,'Growth rate'!$B$3:$S$93,8,FALSE)*VLOOKUP($F519,BY_IND_Demand_Drivers!$B$5:$J$100,7,FALSE)</f>
        <v>0.1784234432825027</v>
      </c>
      <c r="L519" s="16">
        <f>VLOOKUP($D519,'Growth rate'!$B$3:$S$93,8,FALSE)*VLOOKUP($F519,BY_IND_Demand_Drivers!$B$5:$J$100,8,FALSE)</f>
        <v>0</v>
      </c>
      <c r="M519" s="16">
        <f>VLOOKUP($D519,'Growth rate'!$B$3:$S$93,8,FALSE)*VLOOKUP($F519,BY_IND_Demand_Drivers!$B$5:$J$100,9,FALSE)</f>
        <v>0</v>
      </c>
      <c r="N519" s="49">
        <f t="shared" si="45"/>
        <v>0.7</v>
      </c>
    </row>
    <row r="520" spans="1:14">
      <c r="A520" s="16">
        <f t="shared" si="43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 t="shared" si="46"/>
        <v>0.12542393296611742</v>
      </c>
      <c r="H520" s="16">
        <f t="shared" si="47"/>
        <v>0</v>
      </c>
      <c r="I520" s="16">
        <f t="shared" si="48"/>
        <v>0</v>
      </c>
      <c r="K520" s="16">
        <f>VLOOKUP($D520,'Growth rate'!$B$3:$S$93,8,FALSE)*VLOOKUP($F520,BY_IND_Demand_Drivers!$B$5:$J$100,7,FALSE)</f>
        <v>0.18243481158707989</v>
      </c>
      <c r="L520" s="16">
        <f>VLOOKUP($D520,'Growth rate'!$B$3:$S$93,8,FALSE)*VLOOKUP($F520,BY_IND_Demand_Drivers!$B$5:$J$100,8,FALSE)</f>
        <v>0</v>
      </c>
      <c r="M520" s="16">
        <f>VLOOKUP($D520,'Growth rate'!$B$3:$S$93,8,FALSE)*VLOOKUP($F520,BY_IND_Demand_Drivers!$B$5:$J$100,9,FALSE)</f>
        <v>0</v>
      </c>
      <c r="N520" s="49">
        <f t="shared" si="45"/>
        <v>0.6875</v>
      </c>
    </row>
    <row r="521" spans="1:14">
      <c r="A521" s="16">
        <f t="shared" si="43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 t="shared" si="46"/>
        <v>0.1258511714268685</v>
      </c>
      <c r="H521" s="16">
        <f t="shared" si="47"/>
        <v>0</v>
      </c>
      <c r="I521" s="16">
        <f t="shared" si="48"/>
        <v>0</v>
      </c>
      <c r="K521" s="16">
        <f>VLOOKUP($D521,'Growth rate'!$B$3:$S$93,8,FALSE)*VLOOKUP($F521,BY_IND_Demand_Drivers!$B$5:$J$100,7,FALSE)</f>
        <v>0.18644617989165704</v>
      </c>
      <c r="L521" s="16">
        <f>VLOOKUP($D521,'Growth rate'!$B$3:$S$93,8,FALSE)*VLOOKUP($F521,BY_IND_Demand_Drivers!$B$5:$J$100,8,FALSE)</f>
        <v>0</v>
      </c>
      <c r="M521" s="16">
        <f>VLOOKUP($D521,'Growth rate'!$B$3:$S$93,8,FALSE)*VLOOKUP($F521,BY_IND_Demand_Drivers!$B$5:$J$100,9,FALSE)</f>
        <v>0</v>
      </c>
      <c r="N521" s="49">
        <f t="shared" si="45"/>
        <v>0.67499999999999993</v>
      </c>
    </row>
    <row r="522" spans="1:14">
      <c r="A522" s="16">
        <f t="shared" si="43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 t="shared" si="46"/>
        <v>0.12617812568000517</v>
      </c>
      <c r="H522" s="16">
        <f t="shared" si="47"/>
        <v>0</v>
      </c>
      <c r="I522" s="16">
        <f t="shared" si="48"/>
        <v>0</v>
      </c>
      <c r="K522" s="16">
        <f>VLOOKUP($D522,'Growth rate'!$B$3:$S$93,8,FALSE)*VLOOKUP($F522,BY_IND_Demand_Drivers!$B$5:$J$100,7,FALSE)</f>
        <v>0.19045754819623423</v>
      </c>
      <c r="L522" s="16">
        <f>VLOOKUP($D522,'Growth rate'!$B$3:$S$93,8,FALSE)*VLOOKUP($F522,BY_IND_Demand_Drivers!$B$5:$J$100,8,FALSE)</f>
        <v>0</v>
      </c>
      <c r="M522" s="16">
        <f>VLOOKUP($D522,'Growth rate'!$B$3:$S$93,8,FALSE)*VLOOKUP($F522,BY_IND_Demand_Drivers!$B$5:$J$100,9,FALSE)</f>
        <v>0</v>
      </c>
      <c r="N522" s="49">
        <f t="shared" si="45"/>
        <v>0.66249999999999998</v>
      </c>
    </row>
    <row r="523" spans="1:14">
      <c r="A523" s="16">
        <f t="shared" si="43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 t="shared" si="46"/>
        <v>0.12640479572552737</v>
      </c>
      <c r="H523" s="16">
        <f t="shared" si="47"/>
        <v>0</v>
      </c>
      <c r="I523" s="16">
        <f t="shared" si="48"/>
        <v>0</v>
      </c>
      <c r="K523" s="16">
        <f>VLOOKUP($D523,'Growth rate'!$B$3:$S$93,8,FALSE)*VLOOKUP($F523,BY_IND_Demand_Drivers!$B$5:$J$100,7,FALSE)</f>
        <v>0.19446891650081138</v>
      </c>
      <c r="L523" s="16">
        <f>VLOOKUP($D523,'Growth rate'!$B$3:$S$93,8,FALSE)*VLOOKUP($F523,BY_IND_Demand_Drivers!$B$5:$J$100,8,FALSE)</f>
        <v>0</v>
      </c>
      <c r="M523" s="16">
        <f>VLOOKUP($D523,'Growth rate'!$B$3:$S$93,8,FALSE)*VLOOKUP($F523,BY_IND_Demand_Drivers!$B$5:$J$100,9,FALSE)</f>
        <v>0</v>
      </c>
      <c r="N523" s="49">
        <f t="shared" si="45"/>
        <v>0.64999999999999991</v>
      </c>
    </row>
    <row r="524" spans="1:14">
      <c r="A524" s="16">
        <f t="shared" si="43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 t="shared" si="46"/>
        <v>0.12653118156343521</v>
      </c>
      <c r="H524" s="16">
        <f t="shared" si="47"/>
        <v>0</v>
      </c>
      <c r="I524" s="16">
        <f t="shared" si="48"/>
        <v>0</v>
      </c>
      <c r="K524" s="16">
        <f>VLOOKUP($D524,'Growth rate'!$B$3:$S$93,8,FALSE)*VLOOKUP($F524,BY_IND_Demand_Drivers!$B$5:$J$100,7,FALSE)</f>
        <v>0.19848028480538857</v>
      </c>
      <c r="L524" s="16">
        <f>VLOOKUP($D524,'Growth rate'!$B$3:$S$93,8,FALSE)*VLOOKUP($F524,BY_IND_Demand_Drivers!$B$5:$J$100,8,FALSE)</f>
        <v>0</v>
      </c>
      <c r="M524" s="16">
        <f>VLOOKUP($D524,'Growth rate'!$B$3:$S$93,8,FALSE)*VLOOKUP($F524,BY_IND_Demand_Drivers!$B$5:$J$100,9,FALSE)</f>
        <v>0</v>
      </c>
      <c r="N524" s="49">
        <f t="shared" si="45"/>
        <v>0.63749999999999996</v>
      </c>
    </row>
    <row r="525" spans="1:14">
      <c r="A525" s="16">
        <f t="shared" si="43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 t="shared" si="46"/>
        <v>0.12655728319372861</v>
      </c>
      <c r="H525" s="16">
        <f t="shared" si="47"/>
        <v>0</v>
      </c>
      <c r="I525" s="16">
        <f t="shared" si="48"/>
        <v>0</v>
      </c>
      <c r="K525" s="16">
        <f>VLOOKUP($D525,'Growth rate'!$B$3:$S$93,8,FALSE)*VLOOKUP($F525,BY_IND_Demand_Drivers!$B$5:$J$100,7,FALSE)</f>
        <v>0.20249165310996575</v>
      </c>
      <c r="L525" s="16">
        <f>VLOOKUP($D525,'Growth rate'!$B$3:$S$93,8,FALSE)*VLOOKUP($F525,BY_IND_Demand_Drivers!$B$5:$J$100,8,FALSE)</f>
        <v>0</v>
      </c>
      <c r="M525" s="16">
        <f>VLOOKUP($D525,'Growth rate'!$B$3:$S$93,8,FALSE)*VLOOKUP($F525,BY_IND_Demand_Drivers!$B$5:$J$100,9,FALSE)</f>
        <v>0</v>
      </c>
      <c r="N525" s="49">
        <f t="shared" si="45"/>
        <v>0.625</v>
      </c>
    </row>
    <row r="526" spans="1:14">
      <c r="A526" s="16">
        <f t="shared" si="43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 t="shared" si="46"/>
        <v>0.12648310061640752</v>
      </c>
      <c r="H526" s="16">
        <f t="shared" si="47"/>
        <v>0</v>
      </c>
      <c r="I526" s="16">
        <f t="shared" si="48"/>
        <v>0</v>
      </c>
      <c r="K526" s="16">
        <f>VLOOKUP($D526,'Growth rate'!$B$3:$S$93,8,FALSE)*VLOOKUP($F526,BY_IND_Demand_Drivers!$B$5:$J$100,7,FALSE)</f>
        <v>0.20650302141454291</v>
      </c>
      <c r="L526" s="16">
        <f>VLOOKUP($D526,'Growth rate'!$B$3:$S$93,8,FALSE)*VLOOKUP($F526,BY_IND_Demand_Drivers!$B$5:$J$100,8,FALSE)</f>
        <v>0</v>
      </c>
      <c r="M526" s="16">
        <f>VLOOKUP($D526,'Growth rate'!$B$3:$S$93,8,FALSE)*VLOOKUP($F526,BY_IND_Demand_Drivers!$B$5:$J$100,9,FALSE)</f>
        <v>0</v>
      </c>
      <c r="N526" s="49">
        <f t="shared" si="45"/>
        <v>0.61249999999999993</v>
      </c>
    </row>
    <row r="527" spans="1:14">
      <c r="A527" s="16">
        <f t="shared" si="43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 t="shared" si="46"/>
        <v>0.12630863383147206</v>
      </c>
      <c r="H527" s="16">
        <f t="shared" si="47"/>
        <v>0</v>
      </c>
      <c r="I527" s="16">
        <f t="shared" si="48"/>
        <v>0</v>
      </c>
      <c r="K527" s="16">
        <f>VLOOKUP($D527,'Growth rate'!$B$3:$S$93,8,FALSE)*VLOOKUP($F527,BY_IND_Demand_Drivers!$B$5:$J$100,7,FALSE)</f>
        <v>0.21051438971912009</v>
      </c>
      <c r="L527" s="16">
        <f>VLOOKUP($D527,'Growth rate'!$B$3:$S$93,8,FALSE)*VLOOKUP($F527,BY_IND_Demand_Drivers!$B$5:$J$100,8,FALSE)</f>
        <v>0</v>
      </c>
      <c r="M527" s="16">
        <f>VLOOKUP($D527,'Growth rate'!$B$3:$S$93,8,FALSE)*VLOOKUP($F527,BY_IND_Demand_Drivers!$B$5:$J$100,9,FALSE)</f>
        <v>0</v>
      </c>
      <c r="N527" s="49">
        <f t="shared" si="45"/>
        <v>0.6</v>
      </c>
    </row>
    <row r="528" spans="1:14">
      <c r="A528" s="16">
        <f t="shared" si="43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 t="shared" si="46"/>
        <v>0.12832957197277561</v>
      </c>
      <c r="H528" s="16">
        <f t="shared" si="47"/>
        <v>0</v>
      </c>
      <c r="I528" s="16">
        <f t="shared" si="48"/>
        <v>0</v>
      </c>
      <c r="K528" s="16">
        <f>VLOOKUP($D528,'Growth rate'!$B$3:$S$93,8,FALSE)*VLOOKUP($F528,BY_IND_Demand_Drivers!$B$5:$J$100,7,FALSE)</f>
        <v>0.21388261995462601</v>
      </c>
      <c r="L528" s="16">
        <f>VLOOKUP($D528,'Growth rate'!$B$3:$S$93,8,FALSE)*VLOOKUP($F528,BY_IND_Demand_Drivers!$B$5:$J$100,8,FALSE)</f>
        <v>0</v>
      </c>
      <c r="M528" s="16">
        <f>VLOOKUP($D528,'Growth rate'!$B$3:$S$93,8,FALSE)*VLOOKUP($F528,BY_IND_Demand_Drivers!$B$5:$J$100,9,FALSE)</f>
        <v>0</v>
      </c>
      <c r="N528" s="49">
        <f t="shared" si="45"/>
        <v>0.6</v>
      </c>
    </row>
    <row r="529" spans="1:14">
      <c r="A529" s="16">
        <f t="shared" si="43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 t="shared" si="46"/>
        <v>0.13038284512434004</v>
      </c>
      <c r="H529" s="16">
        <f t="shared" si="47"/>
        <v>0</v>
      </c>
      <c r="I529" s="16">
        <f t="shared" si="48"/>
        <v>0</v>
      </c>
      <c r="K529" s="16">
        <f>VLOOKUP($D529,'Growth rate'!$B$3:$S$93,8,FALSE)*VLOOKUP($F529,BY_IND_Demand_Drivers!$B$5:$J$100,7,FALSE)</f>
        <v>0.21730474187390006</v>
      </c>
      <c r="L529" s="16">
        <f>VLOOKUP($D529,'Growth rate'!$B$3:$S$93,8,FALSE)*VLOOKUP($F529,BY_IND_Demand_Drivers!$B$5:$J$100,8,FALSE)</f>
        <v>0</v>
      </c>
      <c r="M529" s="16">
        <f>VLOOKUP($D529,'Growth rate'!$B$3:$S$93,8,FALSE)*VLOOKUP($F529,BY_IND_Demand_Drivers!$B$5:$J$100,9,FALSE)</f>
        <v>0</v>
      </c>
      <c r="N529" s="49">
        <f t="shared" si="45"/>
        <v>0.6</v>
      </c>
    </row>
    <row r="530" spans="1:14">
      <c r="A530" s="16">
        <f t="shared" si="43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 t="shared" si="46"/>
        <v>0.13246897064632945</v>
      </c>
      <c r="H530" s="16">
        <f t="shared" si="47"/>
        <v>0</v>
      </c>
      <c r="I530" s="16">
        <f t="shared" si="48"/>
        <v>0</v>
      </c>
      <c r="K530" s="16">
        <f>VLOOKUP($D530,'Growth rate'!$B$3:$S$93,8,FALSE)*VLOOKUP($F530,BY_IND_Demand_Drivers!$B$5:$J$100,7,FALSE)</f>
        <v>0.22078161774388244</v>
      </c>
      <c r="L530" s="16">
        <f>VLOOKUP($D530,'Growth rate'!$B$3:$S$93,8,FALSE)*VLOOKUP($F530,BY_IND_Demand_Drivers!$B$5:$J$100,8,FALSE)</f>
        <v>0</v>
      </c>
      <c r="M530" s="16">
        <f>VLOOKUP($D530,'Growth rate'!$B$3:$S$93,8,FALSE)*VLOOKUP($F530,BY_IND_Demand_Drivers!$B$5:$J$100,9,FALSE)</f>
        <v>0</v>
      </c>
      <c r="N530" s="49">
        <f t="shared" si="45"/>
        <v>0.6</v>
      </c>
    </row>
    <row r="531" spans="1:14">
      <c r="A531" s="16">
        <f t="shared" si="43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 t="shared" si="46"/>
        <v>0.13458847417667075</v>
      </c>
      <c r="H531" s="16">
        <f t="shared" si="47"/>
        <v>0</v>
      </c>
      <c r="I531" s="16">
        <f t="shared" si="48"/>
        <v>0</v>
      </c>
      <c r="K531" s="16">
        <f>VLOOKUP($D531,'Growth rate'!$B$3:$S$93,8,FALSE)*VLOOKUP($F531,BY_IND_Demand_Drivers!$B$5:$J$100,7,FALSE)</f>
        <v>0.22431412362778458</v>
      </c>
      <c r="L531" s="16">
        <f>VLOOKUP($D531,'Growth rate'!$B$3:$S$93,8,FALSE)*VLOOKUP($F531,BY_IND_Demand_Drivers!$B$5:$J$100,8,FALSE)</f>
        <v>0</v>
      </c>
      <c r="M531" s="16">
        <f>VLOOKUP($D531,'Growth rate'!$B$3:$S$93,8,FALSE)*VLOOKUP($F531,BY_IND_Demand_Drivers!$B$5:$J$100,9,FALSE)</f>
        <v>0</v>
      </c>
      <c r="N531" s="49">
        <f t="shared" si="45"/>
        <v>0.6</v>
      </c>
    </row>
    <row r="532" spans="1:14">
      <c r="A532" s="16">
        <f t="shared" si="43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 t="shared" si="46"/>
        <v>0.13674188976349744</v>
      </c>
      <c r="H532" s="16">
        <f t="shared" si="47"/>
        <v>0</v>
      </c>
      <c r="I532" s="16">
        <f t="shared" si="48"/>
        <v>0</v>
      </c>
      <c r="K532" s="16">
        <f>VLOOKUP($D532,'Growth rate'!$B$3:$S$93,8,FALSE)*VLOOKUP($F532,BY_IND_Demand_Drivers!$B$5:$J$100,7,FALSE)</f>
        <v>0.22790314960582908</v>
      </c>
      <c r="L532" s="16">
        <f>VLOOKUP($D532,'Growth rate'!$B$3:$S$93,8,FALSE)*VLOOKUP($F532,BY_IND_Demand_Drivers!$B$5:$J$100,8,FALSE)</f>
        <v>0</v>
      </c>
      <c r="M532" s="16">
        <f>VLOOKUP($D532,'Growth rate'!$B$3:$S$93,8,FALSE)*VLOOKUP($F532,BY_IND_Demand_Drivers!$B$5:$J$100,9,FALSE)</f>
        <v>0</v>
      </c>
      <c r="N532" s="49">
        <f t="shared" si="45"/>
        <v>0.6</v>
      </c>
    </row>
    <row r="533" spans="1:14">
      <c r="A533" s="16">
        <f t="shared" si="43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 t="shared" si="46"/>
        <v>0.13892975999971341</v>
      </c>
      <c r="H533" s="16">
        <f t="shared" si="47"/>
        <v>0</v>
      </c>
      <c r="I533" s="16">
        <f t="shared" si="48"/>
        <v>0</v>
      </c>
      <c r="K533" s="16">
        <f>VLOOKUP($D533,'Growth rate'!$B$3:$S$93,8,FALSE)*VLOOKUP($F533,BY_IND_Demand_Drivers!$B$5:$J$100,7,FALSE)</f>
        <v>0.23154959999952235</v>
      </c>
      <c r="L533" s="16">
        <f>VLOOKUP($D533,'Growth rate'!$B$3:$S$93,8,FALSE)*VLOOKUP($F533,BY_IND_Demand_Drivers!$B$5:$J$100,8,FALSE)</f>
        <v>0</v>
      </c>
      <c r="M533" s="16">
        <f>VLOOKUP($D533,'Growth rate'!$B$3:$S$93,8,FALSE)*VLOOKUP($F533,BY_IND_Demand_Drivers!$B$5:$J$100,9,FALSE)</f>
        <v>0</v>
      </c>
      <c r="N533" s="49">
        <f t="shared" si="45"/>
        <v>0.6</v>
      </c>
    </row>
    <row r="534" spans="1:14">
      <c r="A534" s="16">
        <f t="shared" si="43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 t="shared" si="46"/>
        <v>0.14115263615970883</v>
      </c>
      <c r="H534" s="16">
        <f t="shared" si="47"/>
        <v>0</v>
      </c>
      <c r="I534" s="16">
        <f t="shared" si="48"/>
        <v>0</v>
      </c>
      <c r="K534" s="16">
        <f>VLOOKUP($D534,'Growth rate'!$B$3:$S$93,8,FALSE)*VLOOKUP($F534,BY_IND_Demand_Drivers!$B$5:$J$100,7,FALSE)</f>
        <v>0.23525439359951472</v>
      </c>
      <c r="L534" s="16">
        <f>VLOOKUP($D534,'Growth rate'!$B$3:$S$93,8,FALSE)*VLOOKUP($F534,BY_IND_Demand_Drivers!$B$5:$J$100,8,FALSE)</f>
        <v>0</v>
      </c>
      <c r="M534" s="16">
        <f>VLOOKUP($D534,'Growth rate'!$B$3:$S$93,8,FALSE)*VLOOKUP($F534,BY_IND_Demand_Drivers!$B$5:$J$100,9,FALSE)</f>
        <v>0</v>
      </c>
      <c r="N534" s="49">
        <f t="shared" si="45"/>
        <v>0.6</v>
      </c>
    </row>
    <row r="535" spans="1:14">
      <c r="A535" s="16">
        <f t="shared" ref="A535:A577" si="49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 t="shared" si="46"/>
        <v>0.14341107833826419</v>
      </c>
      <c r="H535" s="16">
        <f t="shared" si="47"/>
        <v>0</v>
      </c>
      <c r="I535" s="16">
        <f t="shared" si="48"/>
        <v>0</v>
      </c>
      <c r="K535" s="16">
        <f>VLOOKUP($D535,'Growth rate'!$B$3:$S$93,8,FALSE)*VLOOKUP($F535,BY_IND_Demand_Drivers!$B$5:$J$100,7,FALSE)</f>
        <v>0.23901846389710699</v>
      </c>
      <c r="L535" s="16">
        <f>VLOOKUP($D535,'Growth rate'!$B$3:$S$93,8,FALSE)*VLOOKUP($F535,BY_IND_Demand_Drivers!$B$5:$J$100,8,FALSE)</f>
        <v>0</v>
      </c>
      <c r="M535" s="16">
        <f>VLOOKUP($D535,'Growth rate'!$B$3:$S$93,8,FALSE)*VLOOKUP($F535,BY_IND_Demand_Drivers!$B$5:$J$100,9,FALSE)</f>
        <v>0</v>
      </c>
      <c r="N535" s="49">
        <f t="shared" si="45"/>
        <v>0.6</v>
      </c>
    </row>
    <row r="536" spans="1:14">
      <c r="A536" s="16">
        <f t="shared" si="49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 t="shared" si="46"/>
        <v>0.14570565559167639</v>
      </c>
      <c r="H536" s="16">
        <f t="shared" si="47"/>
        <v>0</v>
      </c>
      <c r="I536" s="16">
        <f t="shared" si="48"/>
        <v>0</v>
      </c>
      <c r="K536" s="16">
        <f>VLOOKUP($D536,'Growth rate'!$B$3:$S$93,8,FALSE)*VLOOKUP($F536,BY_IND_Demand_Drivers!$B$5:$J$100,7,FALSE)</f>
        <v>0.24284275931946067</v>
      </c>
      <c r="L536" s="16">
        <f>VLOOKUP($D536,'Growth rate'!$B$3:$S$93,8,FALSE)*VLOOKUP($F536,BY_IND_Demand_Drivers!$B$5:$J$100,8,FALSE)</f>
        <v>0</v>
      </c>
      <c r="M536" s="16">
        <f>VLOOKUP($D536,'Growth rate'!$B$3:$S$93,8,FALSE)*VLOOKUP($F536,BY_IND_Demand_Drivers!$B$5:$J$100,9,FALSE)</f>
        <v>0</v>
      </c>
      <c r="N536" s="49">
        <f t="shared" si="45"/>
        <v>0.6</v>
      </c>
    </row>
    <row r="537" spans="1:14">
      <c r="A537" s="16">
        <f t="shared" si="49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 t="shared" si="46"/>
        <v>0.14803694608114323</v>
      </c>
      <c r="H537" s="16">
        <f t="shared" si="47"/>
        <v>0</v>
      </c>
      <c r="I537" s="16">
        <f t="shared" si="48"/>
        <v>0</v>
      </c>
      <c r="K537" s="16">
        <f>VLOOKUP($D537,'Growth rate'!$B$3:$S$93,8,FALSE)*VLOOKUP($F537,BY_IND_Demand_Drivers!$B$5:$J$100,7,FALSE)</f>
        <v>0.24672824346857206</v>
      </c>
      <c r="L537" s="16">
        <f>VLOOKUP($D537,'Growth rate'!$B$3:$S$93,8,FALSE)*VLOOKUP($F537,BY_IND_Demand_Drivers!$B$5:$J$100,8,FALSE)</f>
        <v>0</v>
      </c>
      <c r="M537" s="16">
        <f>VLOOKUP($D537,'Growth rate'!$B$3:$S$93,8,FALSE)*VLOOKUP($F537,BY_IND_Demand_Drivers!$B$5:$J$100,9,FALSE)</f>
        <v>0</v>
      </c>
      <c r="N537" s="49">
        <f t="shared" si="45"/>
        <v>0.6</v>
      </c>
    </row>
    <row r="538" spans="1:14">
      <c r="A538" s="16">
        <f t="shared" si="49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 t="shared" si="46"/>
        <v>0.15040553721844152</v>
      </c>
      <c r="H538" s="16">
        <f t="shared" si="47"/>
        <v>0</v>
      </c>
      <c r="I538" s="16">
        <f t="shared" si="48"/>
        <v>0</v>
      </c>
      <c r="K538" s="16">
        <f>VLOOKUP($D538,'Growth rate'!$B$3:$S$93,8,FALSE)*VLOOKUP($F538,BY_IND_Demand_Drivers!$B$5:$J$100,7,FALSE)</f>
        <v>0.2506758953640692</v>
      </c>
      <c r="L538" s="16">
        <f>VLOOKUP($D538,'Growth rate'!$B$3:$S$93,8,FALSE)*VLOOKUP($F538,BY_IND_Demand_Drivers!$B$5:$J$100,8,FALSE)</f>
        <v>0</v>
      </c>
      <c r="M538" s="16">
        <f>VLOOKUP($D538,'Growth rate'!$B$3:$S$93,8,FALSE)*VLOOKUP($F538,BY_IND_Demand_Drivers!$B$5:$J$100,9,FALSE)</f>
        <v>0</v>
      </c>
      <c r="N538" s="49">
        <f t="shared" si="45"/>
        <v>0.6</v>
      </c>
    </row>
    <row r="539" spans="1:14">
      <c r="A539" s="16">
        <f t="shared" si="49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 t="shared" si="46"/>
        <v>0.15281202581393658</v>
      </c>
      <c r="H539" s="16">
        <f t="shared" si="47"/>
        <v>0</v>
      </c>
      <c r="I539" s="16">
        <f t="shared" si="48"/>
        <v>0</v>
      </c>
      <c r="K539" s="16">
        <f>VLOOKUP($D539,'Growth rate'!$B$3:$S$93,8,FALSE)*VLOOKUP($F539,BY_IND_Demand_Drivers!$B$5:$J$100,7,FALSE)</f>
        <v>0.25468670968989432</v>
      </c>
      <c r="L539" s="16">
        <f>VLOOKUP($D539,'Growth rate'!$B$3:$S$93,8,FALSE)*VLOOKUP($F539,BY_IND_Demand_Drivers!$B$5:$J$100,8,FALSE)</f>
        <v>0</v>
      </c>
      <c r="M539" s="16">
        <f>VLOOKUP($D539,'Growth rate'!$B$3:$S$93,8,FALSE)*VLOOKUP($F539,BY_IND_Demand_Drivers!$B$5:$J$100,9,FALSE)</f>
        <v>0</v>
      </c>
      <c r="N539" s="49">
        <f t="shared" si="45"/>
        <v>0.6</v>
      </c>
    </row>
    <row r="540" spans="1:14">
      <c r="A540" s="16">
        <f t="shared" si="49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 t="shared" si="46"/>
        <v>0.15525701822695956</v>
      </c>
      <c r="H540" s="16">
        <f t="shared" si="47"/>
        <v>0</v>
      </c>
      <c r="I540" s="16">
        <f t="shared" si="48"/>
        <v>0</v>
      </c>
      <c r="K540" s="16">
        <f>VLOOKUP($D540,'Growth rate'!$B$3:$S$93,8,FALSE)*VLOOKUP($F540,BY_IND_Demand_Drivers!$B$5:$J$100,7,FALSE)</f>
        <v>0.25876169704493263</v>
      </c>
      <c r="L540" s="16">
        <f>VLOOKUP($D540,'Growth rate'!$B$3:$S$93,8,FALSE)*VLOOKUP($F540,BY_IND_Demand_Drivers!$B$5:$J$100,8,FALSE)</f>
        <v>0</v>
      </c>
      <c r="M540" s="16">
        <f>VLOOKUP($D540,'Growth rate'!$B$3:$S$93,8,FALSE)*VLOOKUP($F540,BY_IND_Demand_Drivers!$B$5:$J$100,9,FALSE)</f>
        <v>0</v>
      </c>
      <c r="N540" s="49">
        <f t="shared" si="45"/>
        <v>0.6</v>
      </c>
    </row>
    <row r="541" spans="1:14">
      <c r="A541" s="16">
        <f t="shared" si="49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 t="shared" si="46"/>
        <v>0.15774113051859096</v>
      </c>
      <c r="H541" s="16">
        <f t="shared" si="47"/>
        <v>0</v>
      </c>
      <c r="I541" s="16">
        <f t="shared" si="48"/>
        <v>0</v>
      </c>
      <c r="K541" s="16">
        <f>VLOOKUP($D541,'Growth rate'!$B$3:$S$93,8,FALSE)*VLOOKUP($F541,BY_IND_Demand_Drivers!$B$5:$J$100,7,FALSE)</f>
        <v>0.26290188419765159</v>
      </c>
      <c r="L541" s="16">
        <f>VLOOKUP($D541,'Growth rate'!$B$3:$S$93,8,FALSE)*VLOOKUP($F541,BY_IND_Demand_Drivers!$B$5:$J$100,8,FALSE)</f>
        <v>0</v>
      </c>
      <c r="M541" s="16">
        <f>VLOOKUP($D541,'Growth rate'!$B$3:$S$93,8,FALSE)*VLOOKUP($F541,BY_IND_Demand_Drivers!$B$5:$J$100,9,FALSE)</f>
        <v>0</v>
      </c>
      <c r="N541" s="49">
        <f t="shared" si="45"/>
        <v>0.6</v>
      </c>
    </row>
    <row r="542" spans="1:14">
      <c r="A542" s="16">
        <f t="shared" si="49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 t="shared" si="46"/>
        <v>0.1602649886068884</v>
      </c>
      <c r="H542" s="16">
        <f t="shared" si="47"/>
        <v>0</v>
      </c>
      <c r="I542" s="16">
        <f t="shared" si="48"/>
        <v>0</v>
      </c>
      <c r="K542" s="16">
        <f>VLOOKUP($D542,'Growth rate'!$B$3:$S$93,8,FALSE)*VLOOKUP($F542,BY_IND_Demand_Drivers!$B$5:$J$100,7,FALSE)</f>
        <v>0.26710831434481402</v>
      </c>
      <c r="L542" s="16">
        <f>VLOOKUP($D542,'Growth rate'!$B$3:$S$93,8,FALSE)*VLOOKUP($F542,BY_IND_Demand_Drivers!$B$5:$J$100,8,FALSE)</f>
        <v>0</v>
      </c>
      <c r="M542" s="16">
        <f>VLOOKUP($D542,'Growth rate'!$B$3:$S$93,8,FALSE)*VLOOKUP($F542,BY_IND_Demand_Drivers!$B$5:$J$100,9,FALSE)</f>
        <v>0</v>
      </c>
      <c r="N542" s="49">
        <f t="shared" si="45"/>
        <v>0.6</v>
      </c>
    </row>
    <row r="543" spans="1:14">
      <c r="A543" s="16">
        <f t="shared" si="49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 t="shared" si="46"/>
        <v>0.1628292284245986</v>
      </c>
      <c r="H543" s="16">
        <f t="shared" si="47"/>
        <v>0</v>
      </c>
      <c r="I543" s="16">
        <f t="shared" si="48"/>
        <v>0</v>
      </c>
      <c r="K543" s="16">
        <f>VLOOKUP($D543,'Growth rate'!$B$3:$S$93,8,FALSE)*VLOOKUP($F543,BY_IND_Demand_Drivers!$B$5:$J$100,7,FALSE)</f>
        <v>0.27138204737433103</v>
      </c>
      <c r="L543" s="16">
        <f>VLOOKUP($D543,'Growth rate'!$B$3:$S$93,8,FALSE)*VLOOKUP($F543,BY_IND_Demand_Drivers!$B$5:$J$100,8,FALSE)</f>
        <v>0</v>
      </c>
      <c r="M543" s="16">
        <f>VLOOKUP($D543,'Growth rate'!$B$3:$S$93,8,FALSE)*VLOOKUP($F543,BY_IND_Demand_Drivers!$B$5:$J$100,9,FALSE)</f>
        <v>0</v>
      </c>
      <c r="N543" s="49">
        <f t="shared" si="45"/>
        <v>0.6</v>
      </c>
    </row>
    <row r="544" spans="1:14">
      <c r="A544" s="16">
        <f t="shared" si="49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 t="shared" si="46"/>
        <v>0.16543449607939223</v>
      </c>
      <c r="H544" s="16">
        <f t="shared" si="47"/>
        <v>0</v>
      </c>
      <c r="I544" s="16">
        <f t="shared" si="48"/>
        <v>0</v>
      </c>
      <c r="K544" s="16">
        <f>VLOOKUP($D544,'Growth rate'!$B$3:$S$93,8,FALSE)*VLOOKUP($F544,BY_IND_Demand_Drivers!$B$5:$J$100,7,FALSE)</f>
        <v>0.27572416013232037</v>
      </c>
      <c r="L544" s="16">
        <f>VLOOKUP($D544,'Growth rate'!$B$3:$S$93,8,FALSE)*VLOOKUP($F544,BY_IND_Demand_Drivers!$B$5:$J$100,8,FALSE)</f>
        <v>0</v>
      </c>
      <c r="M544" s="16">
        <f>VLOOKUP($D544,'Growth rate'!$B$3:$S$93,8,FALSE)*VLOOKUP($F544,BY_IND_Demand_Drivers!$B$5:$J$100,9,FALSE)</f>
        <v>0</v>
      </c>
      <c r="N544" s="49">
        <f t="shared" si="45"/>
        <v>0.6</v>
      </c>
    </row>
    <row r="545" spans="1:14">
      <c r="A545" s="16">
        <f t="shared" si="49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 t="shared" si="46"/>
        <v>0.16808144801666247</v>
      </c>
      <c r="H545" s="16">
        <f t="shared" si="47"/>
        <v>0</v>
      </c>
      <c r="I545" s="16">
        <f t="shared" si="48"/>
        <v>0</v>
      </c>
      <c r="K545" s="16">
        <f>VLOOKUP($D545,'Growth rate'!$B$3:$S$93,8,FALSE)*VLOOKUP($F545,BY_IND_Demand_Drivers!$B$5:$J$100,7,FALSE)</f>
        <v>0.28013574669443747</v>
      </c>
      <c r="L545" s="16">
        <f>VLOOKUP($D545,'Growth rate'!$B$3:$S$93,8,FALSE)*VLOOKUP($F545,BY_IND_Demand_Drivers!$B$5:$J$100,8,FALSE)</f>
        <v>0</v>
      </c>
      <c r="M545" s="16">
        <f>VLOOKUP($D545,'Growth rate'!$B$3:$S$93,8,FALSE)*VLOOKUP($F545,BY_IND_Demand_Drivers!$B$5:$J$100,9,FALSE)</f>
        <v>0</v>
      </c>
      <c r="N545" s="49">
        <f t="shared" si="45"/>
        <v>0.6</v>
      </c>
    </row>
    <row r="546" spans="1:14">
      <c r="A546" s="16">
        <f t="shared" si="49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 t="shared" si="46"/>
        <v>0.17077075118492907</v>
      </c>
      <c r="H546" s="16">
        <f t="shared" si="47"/>
        <v>0</v>
      </c>
      <c r="I546" s="16">
        <f t="shared" si="48"/>
        <v>0</v>
      </c>
      <c r="K546" s="16">
        <f>VLOOKUP($D546,'Growth rate'!$B$3:$S$93,8,FALSE)*VLOOKUP($F546,BY_IND_Demand_Drivers!$B$5:$J$100,7,FALSE)</f>
        <v>0.28461791864154845</v>
      </c>
      <c r="L546" s="16">
        <f>VLOOKUP($D546,'Growth rate'!$B$3:$S$93,8,FALSE)*VLOOKUP($F546,BY_IND_Demand_Drivers!$B$5:$J$100,8,FALSE)</f>
        <v>0</v>
      </c>
      <c r="M546" s="16">
        <f>VLOOKUP($D546,'Growth rate'!$B$3:$S$93,8,FALSE)*VLOOKUP($F546,BY_IND_Demand_Drivers!$B$5:$J$100,9,FALSE)</f>
        <v>0</v>
      </c>
      <c r="N546" s="49">
        <f t="shared" si="45"/>
        <v>0.6</v>
      </c>
    </row>
    <row r="547" spans="1:14">
      <c r="A547" s="16">
        <f t="shared" si="49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 t="shared" si="46"/>
        <v>0.17350308320388796</v>
      </c>
      <c r="H547" s="16">
        <f t="shared" si="47"/>
        <v>0</v>
      </c>
      <c r="I547" s="16">
        <f t="shared" si="48"/>
        <v>0</v>
      </c>
      <c r="K547" s="16">
        <f>VLOOKUP($D547,'Growth rate'!$B$3:$S$93,8,FALSE)*VLOOKUP($F547,BY_IND_Demand_Drivers!$B$5:$J$100,7,FALSE)</f>
        <v>0.28917180533981329</v>
      </c>
      <c r="L547" s="16">
        <f>VLOOKUP($D547,'Growth rate'!$B$3:$S$93,8,FALSE)*VLOOKUP($F547,BY_IND_Demand_Drivers!$B$5:$J$100,8,FALSE)</f>
        <v>0</v>
      </c>
      <c r="M547" s="16">
        <f>VLOOKUP($D547,'Growth rate'!$B$3:$S$93,8,FALSE)*VLOOKUP($F547,BY_IND_Demand_Drivers!$B$5:$J$100,9,FALSE)</f>
        <v>0</v>
      </c>
      <c r="N547" s="49">
        <f t="shared" si="45"/>
        <v>0.6</v>
      </c>
    </row>
    <row r="548" spans="1:14">
      <c r="A548" s="16">
        <f t="shared" si="49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 t="shared" si="46"/>
        <v>0.17627913253515018</v>
      </c>
      <c r="H548" s="16">
        <f t="shared" si="47"/>
        <v>0</v>
      </c>
      <c r="I548" s="16">
        <f t="shared" si="48"/>
        <v>0</v>
      </c>
      <c r="K548" s="16">
        <f>VLOOKUP($D548,'Growth rate'!$B$3:$S$93,8,FALSE)*VLOOKUP($F548,BY_IND_Demand_Drivers!$B$5:$J$100,7,FALSE)</f>
        <v>0.29379855422525031</v>
      </c>
      <c r="L548" s="16">
        <f>VLOOKUP($D548,'Growth rate'!$B$3:$S$93,8,FALSE)*VLOOKUP($F548,BY_IND_Demand_Drivers!$B$5:$J$100,8,FALSE)</f>
        <v>0</v>
      </c>
      <c r="M548" s="16">
        <f>VLOOKUP($D548,'Growth rate'!$B$3:$S$93,8,FALSE)*VLOOKUP($F548,BY_IND_Demand_Drivers!$B$5:$J$100,9,FALSE)</f>
        <v>0</v>
      </c>
      <c r="N548" s="49">
        <f t="shared" si="45"/>
        <v>0.6</v>
      </c>
    </row>
    <row r="549" spans="1:14">
      <c r="A549" s="16">
        <f t="shared" si="49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 t="shared" si="46"/>
        <v>0.17909959865571254</v>
      </c>
      <c r="H549" s="16">
        <f t="shared" si="47"/>
        <v>0</v>
      </c>
      <c r="I549" s="16">
        <f t="shared" si="48"/>
        <v>0</v>
      </c>
      <c r="K549" s="16">
        <f>VLOOKUP($D549,'Growth rate'!$B$3:$S$93,8,FALSE)*VLOOKUP($F549,BY_IND_Demand_Drivers!$B$5:$J$100,7,FALSE)</f>
        <v>0.29849933109285426</v>
      </c>
      <c r="L549" s="16">
        <f>VLOOKUP($D549,'Growth rate'!$B$3:$S$93,8,FALSE)*VLOOKUP($F549,BY_IND_Demand_Drivers!$B$5:$J$100,8,FALSE)</f>
        <v>0</v>
      </c>
      <c r="M549" s="16">
        <f>VLOOKUP($D549,'Growth rate'!$B$3:$S$93,8,FALSE)*VLOOKUP($F549,BY_IND_Demand_Drivers!$B$5:$J$100,9,FALSE)</f>
        <v>0</v>
      </c>
      <c r="N549" s="49">
        <f t="shared" si="45"/>
        <v>0.6</v>
      </c>
    </row>
    <row r="550" spans="1:14">
      <c r="A550" s="16">
        <f t="shared" si="49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 t="shared" si="46"/>
        <v>0.18196519223420396</v>
      </c>
      <c r="H550" s="16">
        <f t="shared" si="47"/>
        <v>0</v>
      </c>
      <c r="I550" s="16">
        <f t="shared" si="48"/>
        <v>0</v>
      </c>
      <c r="K550" s="16">
        <f>VLOOKUP($D550,'Growth rate'!$B$3:$S$93,8,FALSE)*VLOOKUP($F550,BY_IND_Demand_Drivers!$B$5:$J$100,7,FALSE)</f>
        <v>0.30327532039033994</v>
      </c>
      <c r="L550" s="16">
        <f>VLOOKUP($D550,'Growth rate'!$B$3:$S$93,8,FALSE)*VLOOKUP($F550,BY_IND_Demand_Drivers!$B$5:$J$100,8,FALSE)</f>
        <v>0</v>
      </c>
      <c r="M550" s="16">
        <f>VLOOKUP($D550,'Growth rate'!$B$3:$S$93,8,FALSE)*VLOOKUP($F550,BY_IND_Demand_Drivers!$B$5:$J$100,9,FALSE)</f>
        <v>0</v>
      </c>
      <c r="N550" s="49">
        <f t="shared" si="45"/>
        <v>0.6</v>
      </c>
    </row>
    <row r="551" spans="1:14">
      <c r="A551" s="16">
        <f t="shared" si="49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 t="shared" si="46"/>
        <v>0.18487663530995121</v>
      </c>
      <c r="H551" s="16">
        <f t="shared" si="47"/>
        <v>0</v>
      </c>
      <c r="I551" s="16">
        <f t="shared" si="48"/>
        <v>0</v>
      </c>
      <c r="K551" s="16">
        <f>VLOOKUP($D551,'Growth rate'!$B$3:$S$93,8,FALSE)*VLOOKUP($F551,BY_IND_Demand_Drivers!$B$5:$J$100,7,FALSE)</f>
        <v>0.30812772551658535</v>
      </c>
      <c r="L551" s="16">
        <f>VLOOKUP($D551,'Growth rate'!$B$3:$S$93,8,FALSE)*VLOOKUP($F551,BY_IND_Demand_Drivers!$B$5:$J$100,8,FALSE)</f>
        <v>0</v>
      </c>
      <c r="M551" s="16">
        <f>VLOOKUP($D551,'Growth rate'!$B$3:$S$93,8,FALSE)*VLOOKUP($F551,BY_IND_Demand_Drivers!$B$5:$J$100,9,FALSE)</f>
        <v>0</v>
      </c>
      <c r="N551" s="49">
        <f t="shared" si="45"/>
        <v>0.6</v>
      </c>
    </row>
    <row r="552" spans="1:14">
      <c r="A552" s="16">
        <f t="shared" si="49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 t="shared" si="46"/>
        <v>0.1878346614749104</v>
      </c>
      <c r="H552" s="16">
        <f t="shared" si="47"/>
        <v>0</v>
      </c>
      <c r="I552" s="16">
        <f t="shared" si="48"/>
        <v>0</v>
      </c>
      <c r="K552" s="16">
        <f>VLOOKUP($D552,'Growth rate'!$B$3:$S$93,8,FALSE)*VLOOKUP($F552,BY_IND_Demand_Drivers!$B$5:$J$100,7,FALSE)</f>
        <v>0.31305776912485067</v>
      </c>
      <c r="L552" s="16">
        <f>VLOOKUP($D552,'Growth rate'!$B$3:$S$93,8,FALSE)*VLOOKUP($F552,BY_IND_Demand_Drivers!$B$5:$J$100,8,FALSE)</f>
        <v>0</v>
      </c>
      <c r="M552" s="16">
        <f>VLOOKUP($D552,'Growth rate'!$B$3:$S$93,8,FALSE)*VLOOKUP($F552,BY_IND_Demand_Drivers!$B$5:$J$100,9,FALSE)</f>
        <v>0</v>
      </c>
      <c r="N552" s="49">
        <f t="shared" si="45"/>
        <v>0.6</v>
      </c>
    </row>
    <row r="553" spans="1:14">
      <c r="A553" s="16">
        <f t="shared" si="49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 t="shared" si="46"/>
        <v>0.19084001605850898</v>
      </c>
      <c r="H553" s="16">
        <f t="shared" si="47"/>
        <v>0</v>
      </c>
      <c r="I553" s="16">
        <f t="shared" si="48"/>
        <v>0</v>
      </c>
      <c r="K553" s="16">
        <f>VLOOKUP($D553,'Growth rate'!$B$3:$S$93,8,FALSE)*VLOOKUP($F553,BY_IND_Demand_Drivers!$B$5:$J$100,7,FALSE)</f>
        <v>0.31806669343084831</v>
      </c>
      <c r="L553" s="16">
        <f>VLOOKUP($D553,'Growth rate'!$B$3:$S$93,8,FALSE)*VLOOKUP($F553,BY_IND_Demand_Drivers!$B$5:$J$100,8,FALSE)</f>
        <v>0</v>
      </c>
      <c r="M553" s="16">
        <f>VLOOKUP($D553,'Growth rate'!$B$3:$S$93,8,FALSE)*VLOOKUP($F553,BY_IND_Demand_Drivers!$B$5:$J$100,9,FALSE)</f>
        <v>0</v>
      </c>
      <c r="N553" s="49">
        <f t="shared" si="45"/>
        <v>0.6</v>
      </c>
    </row>
    <row r="554" spans="1:14">
      <c r="A554" s="16">
        <f t="shared" si="49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 t="shared" si="46"/>
        <v>0.19389345631544508</v>
      </c>
      <c r="H554" s="16">
        <f t="shared" si="47"/>
        <v>0</v>
      </c>
      <c r="I554" s="16">
        <f t="shared" si="48"/>
        <v>0</v>
      </c>
      <c r="K554" s="16">
        <f>VLOOKUP($D554,'Growth rate'!$B$3:$S$93,8,FALSE)*VLOOKUP($F554,BY_IND_Demand_Drivers!$B$5:$J$100,7,FALSE)</f>
        <v>0.3231557605257418</v>
      </c>
      <c r="L554" s="16">
        <f>VLOOKUP($D554,'Growth rate'!$B$3:$S$93,8,FALSE)*VLOOKUP($F554,BY_IND_Demand_Drivers!$B$5:$J$100,8,FALSE)</f>
        <v>0</v>
      </c>
      <c r="M554" s="16">
        <f>VLOOKUP($D554,'Growth rate'!$B$3:$S$93,8,FALSE)*VLOOKUP($F554,BY_IND_Demand_Drivers!$B$5:$J$100,9,FALSE)</f>
        <v>0</v>
      </c>
      <c r="N554" s="49">
        <f t="shared" si="45"/>
        <v>0.6</v>
      </c>
    </row>
    <row r="555" spans="1:14">
      <c r="A555" s="16">
        <f t="shared" si="49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 t="shared" si="46"/>
        <v>0.19699575161649227</v>
      </c>
      <c r="H555" s="16">
        <f t="shared" si="47"/>
        <v>0</v>
      </c>
      <c r="I555" s="16">
        <f t="shared" si="48"/>
        <v>0</v>
      </c>
      <c r="K555" s="16">
        <f>VLOOKUP($D555,'Growth rate'!$B$3:$S$93,8,FALSE)*VLOOKUP($F555,BY_IND_Demand_Drivers!$B$5:$J$100,7,FALSE)</f>
        <v>0.32832625269415378</v>
      </c>
      <c r="L555" s="16">
        <f>VLOOKUP($D555,'Growth rate'!$B$3:$S$93,8,FALSE)*VLOOKUP($F555,BY_IND_Demand_Drivers!$B$5:$J$100,8,FALSE)</f>
        <v>0</v>
      </c>
      <c r="M555" s="16">
        <f>VLOOKUP($D555,'Growth rate'!$B$3:$S$93,8,FALSE)*VLOOKUP($F555,BY_IND_Demand_Drivers!$B$5:$J$100,9,FALSE)</f>
        <v>0</v>
      </c>
      <c r="N555" s="49">
        <f t="shared" si="45"/>
        <v>0.6</v>
      </c>
    </row>
    <row r="556" spans="1:14">
      <c r="A556" s="16">
        <f t="shared" si="49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 t="shared" si="46"/>
        <v>0.20014768364235616</v>
      </c>
      <c r="H556" s="16">
        <f t="shared" si="47"/>
        <v>0</v>
      </c>
      <c r="I556" s="16">
        <f t="shared" si="48"/>
        <v>0</v>
      </c>
      <c r="K556" s="16">
        <f>VLOOKUP($D556,'Growth rate'!$B$3:$S$93,8,FALSE)*VLOOKUP($F556,BY_IND_Demand_Drivers!$B$5:$J$100,7,FALSE)</f>
        <v>0.3335794727372603</v>
      </c>
      <c r="L556" s="16">
        <f>VLOOKUP($D556,'Growth rate'!$B$3:$S$93,8,FALSE)*VLOOKUP($F556,BY_IND_Demand_Drivers!$B$5:$J$100,8,FALSE)</f>
        <v>0</v>
      </c>
      <c r="M556" s="16">
        <f>VLOOKUP($D556,'Growth rate'!$B$3:$S$93,8,FALSE)*VLOOKUP($F556,BY_IND_Demand_Drivers!$B$5:$J$100,9,FALSE)</f>
        <v>0</v>
      </c>
      <c r="N556" s="49">
        <f t="shared" si="45"/>
        <v>0.6</v>
      </c>
    </row>
    <row r="557" spans="1:14">
      <c r="A557" s="16">
        <f t="shared" si="49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 t="shared" si="46"/>
        <v>0.20335004658063383</v>
      </c>
      <c r="H557" s="16">
        <f t="shared" si="47"/>
        <v>0</v>
      </c>
      <c r="I557" s="16">
        <f t="shared" si="48"/>
        <v>0</v>
      </c>
      <c r="K557" s="16">
        <f>VLOOKUP($D557,'Growth rate'!$B$3:$S$93,8,FALSE)*VLOOKUP($F557,BY_IND_Demand_Drivers!$B$5:$J$100,7,FALSE)</f>
        <v>0.33891674430105639</v>
      </c>
      <c r="L557" s="16">
        <f>VLOOKUP($D557,'Growth rate'!$B$3:$S$93,8,FALSE)*VLOOKUP($F557,BY_IND_Demand_Drivers!$B$5:$J$100,8,FALSE)</f>
        <v>0</v>
      </c>
      <c r="M557" s="16">
        <f>VLOOKUP($D557,'Growth rate'!$B$3:$S$93,8,FALSE)*VLOOKUP($F557,BY_IND_Demand_Drivers!$B$5:$J$100,9,FALSE)</f>
        <v>0</v>
      </c>
      <c r="N557" s="49">
        <f t="shared" si="45"/>
        <v>0.6</v>
      </c>
    </row>
    <row r="558" spans="1:14">
      <c r="A558" s="16">
        <f t="shared" si="49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 t="shared" si="46"/>
        <v>0.20660364732592401</v>
      </c>
      <c r="H558" s="16">
        <f t="shared" si="47"/>
        <v>0</v>
      </c>
      <c r="I558" s="16">
        <f t="shared" si="48"/>
        <v>0</v>
      </c>
      <c r="K558" s="16">
        <f>VLOOKUP($D558,'Growth rate'!$B$3:$S$93,8,FALSE)*VLOOKUP($F558,BY_IND_Demand_Drivers!$B$5:$J$100,7,FALSE)</f>
        <v>0.34433941220987335</v>
      </c>
      <c r="L558" s="16">
        <f>VLOOKUP($D558,'Growth rate'!$B$3:$S$93,8,FALSE)*VLOOKUP($F558,BY_IND_Demand_Drivers!$B$5:$J$100,8,FALSE)</f>
        <v>0</v>
      </c>
      <c r="M558" s="16">
        <f>VLOOKUP($D558,'Growth rate'!$B$3:$S$93,8,FALSE)*VLOOKUP($F558,BY_IND_Demand_Drivers!$B$5:$J$100,9,FALSE)</f>
        <v>0</v>
      </c>
      <c r="N558" s="49">
        <f t="shared" si="45"/>
        <v>0.6</v>
      </c>
    </row>
    <row r="559" spans="1:14">
      <c r="A559" s="16">
        <f t="shared" si="49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 t="shared" si="46"/>
        <v>0.20990930568313881</v>
      </c>
      <c r="H559" s="16">
        <f t="shared" si="47"/>
        <v>0</v>
      </c>
      <c r="I559" s="16">
        <f t="shared" si="48"/>
        <v>0</v>
      </c>
      <c r="K559" s="16">
        <f>VLOOKUP($D559,'Growth rate'!$B$3:$S$93,8,FALSE)*VLOOKUP($F559,BY_IND_Demand_Drivers!$B$5:$J$100,7,FALSE)</f>
        <v>0.34984884280523137</v>
      </c>
      <c r="L559" s="16">
        <f>VLOOKUP($D559,'Growth rate'!$B$3:$S$93,8,FALSE)*VLOOKUP($F559,BY_IND_Demand_Drivers!$B$5:$J$100,8,FALSE)</f>
        <v>0</v>
      </c>
      <c r="M559" s="16">
        <f>VLOOKUP($D559,'Growth rate'!$B$3:$S$93,8,FALSE)*VLOOKUP($F559,BY_IND_Demand_Drivers!$B$5:$J$100,9,FALSE)</f>
        <v>0</v>
      </c>
      <c r="N559" s="49">
        <f t="shared" si="45"/>
        <v>0.6</v>
      </c>
    </row>
    <row r="560" spans="1:14">
      <c r="A560" s="16">
        <f t="shared" si="49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 t="shared" si="46"/>
        <v>0.21326785457406902</v>
      </c>
      <c r="H560" s="16">
        <f t="shared" si="47"/>
        <v>0</v>
      </c>
      <c r="I560" s="16">
        <f t="shared" si="48"/>
        <v>0</v>
      </c>
      <c r="K560" s="16">
        <f>VLOOKUP($D560,'Growth rate'!$B$3:$S$93,8,FALSE)*VLOOKUP($F560,BY_IND_Demand_Drivers!$B$5:$J$100,7,FALSE)</f>
        <v>0.35544642429011503</v>
      </c>
      <c r="L560" s="16">
        <f>VLOOKUP($D560,'Growth rate'!$B$3:$S$93,8,FALSE)*VLOOKUP($F560,BY_IND_Demand_Drivers!$B$5:$J$100,8,FALSE)</f>
        <v>0</v>
      </c>
      <c r="M560" s="16">
        <f>VLOOKUP($D560,'Growth rate'!$B$3:$S$93,8,FALSE)*VLOOKUP($F560,BY_IND_Demand_Drivers!$B$5:$J$100,9,FALSE)</f>
        <v>0</v>
      </c>
      <c r="N560" s="49">
        <f t="shared" si="45"/>
        <v>0.6</v>
      </c>
    </row>
    <row r="561" spans="1:14">
      <c r="A561" s="16">
        <f t="shared" si="49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 t="shared" si="46"/>
        <v>0.21668014024725413</v>
      </c>
      <c r="H561" s="16">
        <f t="shared" si="47"/>
        <v>0</v>
      </c>
      <c r="I561" s="16">
        <f t="shared" si="48"/>
        <v>0</v>
      </c>
      <c r="K561" s="16">
        <f>VLOOKUP($D561,'Growth rate'!$B$3:$S$93,8,FALSE)*VLOOKUP($F561,BY_IND_Demand_Drivers!$B$5:$J$100,7,FALSE)</f>
        <v>0.36113356707875688</v>
      </c>
      <c r="L561" s="16">
        <f>VLOOKUP($D561,'Growth rate'!$B$3:$S$93,8,FALSE)*VLOOKUP($F561,BY_IND_Demand_Drivers!$B$5:$J$100,8,FALSE)</f>
        <v>0</v>
      </c>
      <c r="M561" s="16">
        <f>VLOOKUP($D561,'Growth rate'!$B$3:$S$93,8,FALSE)*VLOOKUP($F561,BY_IND_Demand_Drivers!$B$5:$J$100,9,FALSE)</f>
        <v>0</v>
      </c>
      <c r="N561" s="49">
        <f t="shared" si="45"/>
        <v>0.6</v>
      </c>
    </row>
    <row r="562" spans="1:14">
      <c r="A562" s="16">
        <f t="shared" si="49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 t="shared" si="46"/>
        <v>0.22014702249121021</v>
      </c>
      <c r="H562" s="16">
        <f t="shared" si="47"/>
        <v>0</v>
      </c>
      <c r="I562" s="16">
        <f t="shared" si="48"/>
        <v>0</v>
      </c>
      <c r="K562" s="16">
        <f>VLOOKUP($D562,'Growth rate'!$B$3:$S$93,8,FALSE)*VLOOKUP($F562,BY_IND_Demand_Drivers!$B$5:$J$100,7,FALSE)</f>
        <v>0.36691170415201702</v>
      </c>
      <c r="L562" s="16">
        <f>VLOOKUP($D562,'Growth rate'!$B$3:$S$93,8,FALSE)*VLOOKUP($F562,BY_IND_Demand_Drivers!$B$5:$J$100,8,FALSE)</f>
        <v>0</v>
      </c>
      <c r="M562" s="16">
        <f>VLOOKUP($D562,'Growth rate'!$B$3:$S$93,8,FALSE)*VLOOKUP($F562,BY_IND_Demand_Drivers!$B$5:$J$100,9,FALSE)</f>
        <v>0</v>
      </c>
      <c r="N562" s="49">
        <f t="shared" si="45"/>
        <v>0.6</v>
      </c>
    </row>
    <row r="563" spans="1:14">
      <c r="A563" s="16">
        <f t="shared" si="49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 t="shared" si="46"/>
        <v>0.22366937485106958</v>
      </c>
      <c r="H563" s="16">
        <f t="shared" si="47"/>
        <v>0</v>
      </c>
      <c r="I563" s="16">
        <f t="shared" si="48"/>
        <v>0</v>
      </c>
      <c r="K563" s="16">
        <f>VLOOKUP($D563,'Growth rate'!$B$3:$S$93,8,FALSE)*VLOOKUP($F563,BY_IND_Demand_Drivers!$B$5:$J$100,7,FALSE)</f>
        <v>0.37278229141844932</v>
      </c>
      <c r="L563" s="16">
        <f>VLOOKUP($D563,'Growth rate'!$B$3:$S$93,8,FALSE)*VLOOKUP($F563,BY_IND_Demand_Drivers!$B$5:$J$100,8,FALSE)</f>
        <v>0</v>
      </c>
      <c r="M563" s="16">
        <f>VLOOKUP($D563,'Growth rate'!$B$3:$S$93,8,FALSE)*VLOOKUP($F563,BY_IND_Demand_Drivers!$B$5:$J$100,9,FALSE)</f>
        <v>0</v>
      </c>
      <c r="N563" s="49">
        <f t="shared" si="45"/>
        <v>0.6</v>
      </c>
    </row>
    <row r="564" spans="1:14">
      <c r="A564" s="16">
        <f t="shared" si="49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 t="shared" si="46"/>
        <v>0.22724808484868667</v>
      </c>
      <c r="H564" s="16">
        <f t="shared" si="47"/>
        <v>0</v>
      </c>
      <c r="I564" s="16">
        <f t="shared" si="48"/>
        <v>0</v>
      </c>
      <c r="K564" s="16">
        <f>VLOOKUP($D564,'Growth rate'!$B$3:$S$93,8,FALSE)*VLOOKUP($F564,BY_IND_Demand_Drivers!$B$5:$J$100,7,FALSE)</f>
        <v>0.37874680808114447</v>
      </c>
      <c r="L564" s="16">
        <f>VLOOKUP($D564,'Growth rate'!$B$3:$S$93,8,FALSE)*VLOOKUP($F564,BY_IND_Demand_Drivers!$B$5:$J$100,8,FALSE)</f>
        <v>0</v>
      </c>
      <c r="M564" s="16">
        <f>VLOOKUP($D564,'Growth rate'!$B$3:$S$93,8,FALSE)*VLOOKUP($F564,BY_IND_Demand_Drivers!$B$5:$J$100,9,FALSE)</f>
        <v>0</v>
      </c>
      <c r="N564" s="49">
        <f t="shared" si="45"/>
        <v>0.6</v>
      </c>
    </row>
    <row r="565" spans="1:14">
      <c r="A565" s="16">
        <f t="shared" si="49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 t="shared" si="46"/>
        <v>0.23088405420626568</v>
      </c>
      <c r="H565" s="16">
        <f t="shared" si="47"/>
        <v>0</v>
      </c>
      <c r="I565" s="16">
        <f t="shared" si="48"/>
        <v>0</v>
      </c>
      <c r="K565" s="16">
        <f>VLOOKUP($D565,'Growth rate'!$B$3:$S$93,8,FALSE)*VLOOKUP($F565,BY_IND_Demand_Drivers!$B$5:$J$100,7,FALSE)</f>
        <v>0.38480675701044281</v>
      </c>
      <c r="L565" s="16">
        <f>VLOOKUP($D565,'Growth rate'!$B$3:$S$93,8,FALSE)*VLOOKUP($F565,BY_IND_Demand_Drivers!$B$5:$J$100,8,FALSE)</f>
        <v>0</v>
      </c>
      <c r="M565" s="16">
        <f>VLOOKUP($D565,'Growth rate'!$B$3:$S$93,8,FALSE)*VLOOKUP($F565,BY_IND_Demand_Drivers!$B$5:$J$100,9,FALSE)</f>
        <v>0</v>
      </c>
      <c r="N565" s="49">
        <f t="shared" si="45"/>
        <v>0.6</v>
      </c>
    </row>
    <row r="566" spans="1:14">
      <c r="A566" s="16">
        <f t="shared" si="49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 t="shared" si="46"/>
        <v>0.23457819907356595</v>
      </c>
      <c r="H566" s="16">
        <f t="shared" si="47"/>
        <v>0</v>
      </c>
      <c r="I566" s="16">
        <f t="shared" si="48"/>
        <v>0</v>
      </c>
      <c r="K566" s="16">
        <f>VLOOKUP($D566,'Growth rate'!$B$3:$S$93,8,FALSE)*VLOOKUP($F566,BY_IND_Demand_Drivers!$B$5:$J$100,7,FALSE)</f>
        <v>0.39096366512260994</v>
      </c>
      <c r="L566" s="16">
        <f>VLOOKUP($D566,'Growth rate'!$B$3:$S$93,8,FALSE)*VLOOKUP($F566,BY_IND_Demand_Drivers!$B$5:$J$100,8,FALSE)</f>
        <v>0</v>
      </c>
      <c r="M566" s="16">
        <f>VLOOKUP($D566,'Growth rate'!$B$3:$S$93,8,FALSE)*VLOOKUP($F566,BY_IND_Demand_Drivers!$B$5:$J$100,9,FALSE)</f>
        <v>0</v>
      </c>
      <c r="N566" s="49">
        <f t="shared" si="45"/>
        <v>0.6</v>
      </c>
    </row>
    <row r="567" spans="1:14">
      <c r="A567" s="16">
        <f t="shared" si="49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 t="shared" si="46"/>
        <v>0.23833145025874303</v>
      </c>
      <c r="H567" s="16">
        <f t="shared" si="47"/>
        <v>0</v>
      </c>
      <c r="I567" s="16">
        <f t="shared" si="48"/>
        <v>0</v>
      </c>
      <c r="K567" s="16">
        <f>VLOOKUP($D567,'Growth rate'!$B$3:$S$93,8,FALSE)*VLOOKUP($F567,BY_IND_Demand_Drivers!$B$5:$J$100,7,FALSE)</f>
        <v>0.39721908376457171</v>
      </c>
      <c r="L567" s="16">
        <f>VLOOKUP($D567,'Growth rate'!$B$3:$S$93,8,FALSE)*VLOOKUP($F567,BY_IND_Demand_Drivers!$B$5:$J$100,8,FALSE)</f>
        <v>0</v>
      </c>
      <c r="M567" s="16">
        <f>VLOOKUP($D567,'Growth rate'!$B$3:$S$93,8,FALSE)*VLOOKUP($F567,BY_IND_Demand_Drivers!$B$5:$J$100,9,FALSE)</f>
        <v>0</v>
      </c>
      <c r="N567" s="49">
        <f t="shared" ref="N567:N577" si="50">N485</f>
        <v>0.6</v>
      </c>
    </row>
    <row r="568" spans="1:14">
      <c r="A568" s="16">
        <f t="shared" si="49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 t="shared" si="46"/>
        <v>0.24214475346288292</v>
      </c>
      <c r="H568" s="16">
        <f t="shared" si="47"/>
        <v>0</v>
      </c>
      <c r="I568" s="16">
        <f t="shared" si="48"/>
        <v>0</v>
      </c>
      <c r="K568" s="16">
        <f>VLOOKUP($D568,'Growth rate'!$B$3:$S$93,8,FALSE)*VLOOKUP($F568,BY_IND_Demand_Drivers!$B$5:$J$100,7,FALSE)</f>
        <v>0.40357458910480487</v>
      </c>
      <c r="L568" s="16">
        <f>VLOOKUP($D568,'Growth rate'!$B$3:$S$93,8,FALSE)*VLOOKUP($F568,BY_IND_Demand_Drivers!$B$5:$J$100,8,FALSE)</f>
        <v>0</v>
      </c>
      <c r="M568" s="16">
        <f>VLOOKUP($D568,'Growth rate'!$B$3:$S$93,8,FALSE)*VLOOKUP($F568,BY_IND_Demand_Drivers!$B$5:$J$100,9,FALSE)</f>
        <v>0</v>
      </c>
      <c r="N568" s="49">
        <f t="shared" si="50"/>
        <v>0.6</v>
      </c>
    </row>
    <row r="569" spans="1:14">
      <c r="A569" s="16">
        <f t="shared" si="49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 t="shared" si="46"/>
        <v>0.24601906951828903</v>
      </c>
      <c r="H569" s="16">
        <f t="shared" si="47"/>
        <v>0</v>
      </c>
      <c r="I569" s="16">
        <f t="shared" si="48"/>
        <v>0</v>
      </c>
      <c r="K569" s="16">
        <f>VLOOKUP($D569,'Growth rate'!$B$3:$S$93,8,FALSE)*VLOOKUP($F569,BY_IND_Demand_Drivers!$B$5:$J$100,7,FALSE)</f>
        <v>0.41003178253048173</v>
      </c>
      <c r="L569" s="16">
        <f>VLOOKUP($D569,'Growth rate'!$B$3:$S$93,8,FALSE)*VLOOKUP($F569,BY_IND_Demand_Drivers!$B$5:$J$100,8,FALSE)</f>
        <v>0</v>
      </c>
      <c r="M569" s="16">
        <f>VLOOKUP($D569,'Growth rate'!$B$3:$S$93,8,FALSE)*VLOOKUP($F569,BY_IND_Demand_Drivers!$B$5:$J$100,9,FALSE)</f>
        <v>0</v>
      </c>
      <c r="N569" s="49">
        <f t="shared" si="50"/>
        <v>0.6</v>
      </c>
    </row>
    <row r="570" spans="1:14">
      <c r="A570" s="16">
        <f t="shared" si="49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 t="shared" si="46"/>
        <v>0.24995537463058171</v>
      </c>
      <c r="H570" s="16">
        <f t="shared" si="47"/>
        <v>0</v>
      </c>
      <c r="I570" s="16">
        <f t="shared" si="48"/>
        <v>0</v>
      </c>
      <c r="K570" s="16">
        <f>VLOOKUP($D570,'Growth rate'!$B$3:$S$93,8,FALSE)*VLOOKUP($F570,BY_IND_Demand_Drivers!$B$5:$J$100,7,FALSE)</f>
        <v>0.41659229105096951</v>
      </c>
      <c r="L570" s="16">
        <f>VLOOKUP($D570,'Growth rate'!$B$3:$S$93,8,FALSE)*VLOOKUP($F570,BY_IND_Demand_Drivers!$B$5:$J$100,8,FALSE)</f>
        <v>0</v>
      </c>
      <c r="M570" s="16">
        <f>VLOOKUP($D570,'Growth rate'!$B$3:$S$93,8,FALSE)*VLOOKUP($F570,BY_IND_Demand_Drivers!$B$5:$J$100,9,FALSE)</f>
        <v>0</v>
      </c>
      <c r="N570" s="49">
        <f t="shared" si="50"/>
        <v>0.6</v>
      </c>
    </row>
    <row r="571" spans="1:14">
      <c r="A571" s="16">
        <f t="shared" si="49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 t="shared" si="46"/>
        <v>0.25395466062467098</v>
      </c>
      <c r="H571" s="16">
        <f t="shared" si="47"/>
        <v>0</v>
      </c>
      <c r="I571" s="16">
        <f t="shared" si="48"/>
        <v>0</v>
      </c>
      <c r="K571" s="16">
        <f>VLOOKUP($D571,'Growth rate'!$B$3:$S$93,8,FALSE)*VLOOKUP($F571,BY_IND_Demand_Drivers!$B$5:$J$100,7,FALSE)</f>
        <v>0.423257767707785</v>
      </c>
      <c r="L571" s="16">
        <f>VLOOKUP($D571,'Growth rate'!$B$3:$S$93,8,FALSE)*VLOOKUP($F571,BY_IND_Demand_Drivers!$B$5:$J$100,8,FALSE)</f>
        <v>0</v>
      </c>
      <c r="M571" s="16">
        <f>VLOOKUP($D571,'Growth rate'!$B$3:$S$93,8,FALSE)*VLOOKUP($F571,BY_IND_Demand_Drivers!$B$5:$J$100,9,FALSE)</f>
        <v>0</v>
      </c>
      <c r="N571" s="49">
        <f t="shared" si="50"/>
        <v>0.6</v>
      </c>
    </row>
    <row r="572" spans="1:14">
      <c r="A572" s="16">
        <f t="shared" si="49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 t="shared" si="46"/>
        <v>0.25801793519466576</v>
      </c>
      <c r="H572" s="16">
        <f t="shared" si="47"/>
        <v>0</v>
      </c>
      <c r="I572" s="16">
        <f t="shared" si="48"/>
        <v>0</v>
      </c>
      <c r="K572" s="16">
        <f>VLOOKUP($D572,'Growth rate'!$B$3:$S$93,8,FALSE)*VLOOKUP($F572,BY_IND_Demand_Drivers!$B$5:$J$100,7,FALSE)</f>
        <v>0.43002989199110958</v>
      </c>
      <c r="L572" s="16">
        <f>VLOOKUP($D572,'Growth rate'!$B$3:$S$93,8,FALSE)*VLOOKUP($F572,BY_IND_Demand_Drivers!$B$5:$J$100,8,FALSE)</f>
        <v>0</v>
      </c>
      <c r="M572" s="16">
        <f>VLOOKUP($D572,'Growth rate'!$B$3:$S$93,8,FALSE)*VLOOKUP($F572,BY_IND_Demand_Drivers!$B$5:$J$100,9,FALSE)</f>
        <v>0</v>
      </c>
      <c r="N572" s="49">
        <f t="shared" si="50"/>
        <v>0.6</v>
      </c>
    </row>
    <row r="573" spans="1:14">
      <c r="A573" s="16">
        <f t="shared" si="49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 t="shared" si="46"/>
        <v>0.26214622215778044</v>
      </c>
      <c r="H573" s="16">
        <f t="shared" si="47"/>
        <v>0</v>
      </c>
      <c r="I573" s="16">
        <f t="shared" si="48"/>
        <v>0</v>
      </c>
      <c r="K573" s="16">
        <f>VLOOKUP($D573,'Growth rate'!$B$3:$S$93,8,FALSE)*VLOOKUP($F573,BY_IND_Demand_Drivers!$B$5:$J$100,7,FALSE)</f>
        <v>0.43691037026296742</v>
      </c>
      <c r="L573" s="16">
        <f>VLOOKUP($D573,'Growth rate'!$B$3:$S$93,8,FALSE)*VLOOKUP($F573,BY_IND_Demand_Drivers!$B$5:$J$100,8,FALSE)</f>
        <v>0</v>
      </c>
      <c r="M573" s="16">
        <f>VLOOKUP($D573,'Growth rate'!$B$3:$S$93,8,FALSE)*VLOOKUP($F573,BY_IND_Demand_Drivers!$B$5:$J$100,9,FALSE)</f>
        <v>0</v>
      </c>
      <c r="N573" s="49">
        <f t="shared" si="50"/>
        <v>0.6</v>
      </c>
    </row>
    <row r="574" spans="1:14">
      <c r="A574" s="16">
        <f t="shared" si="49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 t="shared" si="46"/>
        <v>0.26634056171230491</v>
      </c>
      <c r="H574" s="16">
        <f t="shared" si="47"/>
        <v>0</v>
      </c>
      <c r="I574" s="16">
        <f t="shared" si="48"/>
        <v>0</v>
      </c>
      <c r="K574" s="16">
        <f>VLOOKUP($D574,'Growth rate'!$B$3:$S$93,8,FALSE)*VLOOKUP($F574,BY_IND_Demand_Drivers!$B$5:$J$100,7,FALSE)</f>
        <v>0.44390093618717485</v>
      </c>
      <c r="L574" s="16">
        <f>VLOOKUP($D574,'Growth rate'!$B$3:$S$93,8,FALSE)*VLOOKUP($F574,BY_IND_Demand_Drivers!$B$5:$J$100,8,FALSE)</f>
        <v>0</v>
      </c>
      <c r="M574" s="16">
        <f>VLOOKUP($D574,'Growth rate'!$B$3:$S$93,8,FALSE)*VLOOKUP($F574,BY_IND_Demand_Drivers!$B$5:$J$100,9,FALSE)</f>
        <v>0</v>
      </c>
      <c r="N574" s="49">
        <f t="shared" si="50"/>
        <v>0.6</v>
      </c>
    </row>
    <row r="575" spans="1:14">
      <c r="A575" s="16">
        <f t="shared" si="49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 t="shared" si="46"/>
        <v>0.27060201069970174</v>
      </c>
      <c r="H575" s="16">
        <f t="shared" si="47"/>
        <v>0</v>
      </c>
      <c r="I575" s="16">
        <f t="shared" si="48"/>
        <v>0</v>
      </c>
      <c r="K575" s="16">
        <f>VLOOKUP($D575,'Growth rate'!$B$3:$S$93,8,FALSE)*VLOOKUP($F575,BY_IND_Demand_Drivers!$B$5:$J$100,7,FALSE)</f>
        <v>0.45100335116616957</v>
      </c>
      <c r="L575" s="16">
        <f>VLOOKUP($D575,'Growth rate'!$B$3:$S$93,8,FALSE)*VLOOKUP($F575,BY_IND_Demand_Drivers!$B$5:$J$100,8,FALSE)</f>
        <v>0</v>
      </c>
      <c r="M575" s="16">
        <f>VLOOKUP($D575,'Growth rate'!$B$3:$S$93,8,FALSE)*VLOOKUP($F575,BY_IND_Demand_Drivers!$B$5:$J$100,9,FALSE)</f>
        <v>0</v>
      </c>
      <c r="N575" s="49">
        <f t="shared" si="50"/>
        <v>0.6</v>
      </c>
    </row>
    <row r="576" spans="1:14">
      <c r="A576" s="16">
        <f t="shared" si="49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 t="shared" si="46"/>
        <v>0.27493164287089705</v>
      </c>
      <c r="H576" s="16">
        <f t="shared" si="47"/>
        <v>0</v>
      </c>
      <c r="I576" s="16">
        <f t="shared" si="48"/>
        <v>0</v>
      </c>
      <c r="K576" s="16">
        <f>VLOOKUP($D576,'Growth rate'!$B$3:$S$93,8,FALSE)*VLOOKUP($F576,BY_IND_Demand_Drivers!$B$5:$J$100,7,FALSE)</f>
        <v>0.45821940478482842</v>
      </c>
      <c r="L576" s="16">
        <f>VLOOKUP($D576,'Growth rate'!$B$3:$S$93,8,FALSE)*VLOOKUP($F576,BY_IND_Demand_Drivers!$B$5:$J$100,8,FALSE)</f>
        <v>0</v>
      </c>
      <c r="M576" s="16">
        <f>VLOOKUP($D576,'Growth rate'!$B$3:$S$93,8,FALSE)*VLOOKUP($F576,BY_IND_Demand_Drivers!$B$5:$J$100,9,FALSE)</f>
        <v>0</v>
      </c>
      <c r="N576" s="49">
        <f t="shared" si="50"/>
        <v>0.6</v>
      </c>
    </row>
    <row r="577" spans="1:14">
      <c r="A577" s="16">
        <f t="shared" si="49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 t="shared" si="46"/>
        <v>0.27933054915683142</v>
      </c>
      <c r="H577" s="16">
        <f t="shared" si="47"/>
        <v>0</v>
      </c>
      <c r="I577" s="16">
        <f t="shared" si="48"/>
        <v>0</v>
      </c>
      <c r="K577" s="16">
        <f>VLOOKUP($D577,'Growth rate'!$B$3:$S$93,8,FALSE)*VLOOKUP($F577,BY_IND_Demand_Drivers!$B$5:$J$100,7,FALSE)</f>
        <v>0.4655509152613857</v>
      </c>
      <c r="L577" s="16">
        <f>VLOOKUP($D577,'Growth rate'!$B$3:$S$93,8,FALSE)*VLOOKUP($F577,BY_IND_Demand_Drivers!$B$5:$J$100,8,FALSE)</f>
        <v>0</v>
      </c>
      <c r="M577" s="16">
        <f>VLOOKUP($D577,'Growth rate'!$B$3:$S$93,8,FALSE)*VLOOKUP($F577,BY_IND_Demand_Drivers!$B$5:$J$100,9,FALSE)</f>
        <v>0</v>
      </c>
      <c r="N577" s="49">
        <f t="shared" si="50"/>
        <v>0.6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56" zoomScale="85" zoomScaleNormal="85" workbookViewId="0">
      <selection activeCell="N4" sqref="N4:N577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K4*$N4</f>
        <v>211.32869973861401</v>
      </c>
      <c r="H4" s="16">
        <f t="shared" ref="H4:I4" si="0">L4*$N4</f>
        <v>0</v>
      </c>
      <c r="I4" s="16">
        <f t="shared" si="0"/>
        <v>0</v>
      </c>
      <c r="K4" s="16">
        <f>VLOOKUP($D4,'Growth rate'!$B$3:$S$93,6,FALSE)*VLOOKUP($F4,BY_IND_Demand_Drivers!$B$5:$J$100,7,FALSE)</f>
        <v>211.32869973861401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 t="shared" ref="G5:G68" si="1">K5*$N5</f>
        <v>214.81040037211733</v>
      </c>
      <c r="H5" s="16">
        <f t="shared" ref="H5:H68" si="2">L5*$N5</f>
        <v>0</v>
      </c>
      <c r="I5" s="16">
        <f t="shared" ref="I5:I68" si="3">M5*$N5</f>
        <v>0</v>
      </c>
      <c r="K5" s="16">
        <f>VLOOKUP($D5,'Growth rate'!$B$3:$S$93,6,FALSE)*VLOOKUP($F5,BY_IND_Demand_Drivers!$B$5:$J$100,7,FALSE)</f>
        <v>214.81040037211733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 t="shared" si="1"/>
        <v>218.29210100562065</v>
      </c>
      <c r="H6" s="16">
        <f t="shared" si="2"/>
        <v>0</v>
      </c>
      <c r="I6" s="16">
        <f t="shared" si="3"/>
        <v>0</v>
      </c>
      <c r="K6" s="16">
        <f>VLOOKUP($D6,'Growth rate'!$B$3:$S$93,6,FALSE)*VLOOKUP($F6,BY_IND_Demand_Drivers!$B$5:$J$100,7,FALSE)</f>
        <v>218.29210100562065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 t="shared" si="1"/>
        <v>221.77380163912397</v>
      </c>
      <c r="H7" s="16">
        <f t="shared" si="2"/>
        <v>0</v>
      </c>
      <c r="I7" s="16">
        <f t="shared" si="3"/>
        <v>0</v>
      </c>
      <c r="K7" s="16">
        <f>VLOOKUP($D7,'Growth rate'!$B$3:$S$93,6,FALSE)*VLOOKUP($F7,BY_IND_Demand_Drivers!$B$5:$J$100,7,FALSE)</f>
        <v>221.77380163912397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 t="shared" si="1"/>
        <v>225.2555022726273</v>
      </c>
      <c r="H8" s="16">
        <f t="shared" si="2"/>
        <v>0</v>
      </c>
      <c r="I8" s="16">
        <f t="shared" si="3"/>
        <v>0</v>
      </c>
      <c r="K8" s="16">
        <f>VLOOKUP($D8,'Growth rate'!$B$3:$S$93,6,FALSE)*VLOOKUP($F8,BY_IND_Demand_Drivers!$B$5:$J$100,7,FALSE)</f>
        <v>225.2555022726273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 t="shared" si="1"/>
        <v>228.73720290613056</v>
      </c>
      <c r="H9" s="16">
        <f t="shared" si="2"/>
        <v>0</v>
      </c>
      <c r="I9" s="16">
        <f t="shared" si="3"/>
        <v>0</v>
      </c>
      <c r="K9" s="16">
        <f>VLOOKUP($D9,'Growth rate'!$B$3:$S$93,6,FALSE)*VLOOKUP($F9,BY_IND_Demand_Drivers!$B$5:$J$100,7,FALSE)</f>
        <v>228.73720290613056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 t="shared" si="1"/>
        <v>208.99701318567051</v>
      </c>
      <c r="H10" s="16">
        <f t="shared" si="2"/>
        <v>0</v>
      </c>
      <c r="I10" s="16">
        <f t="shared" si="3"/>
        <v>0</v>
      </c>
      <c r="K10" s="16">
        <f>VLOOKUP($D10,'Growth rate'!$B$3:$S$93,6,FALSE)*VLOOKUP($F10,BY_IND_Demand_Drivers!$B$5:$J$100,7,FALSE)</f>
        <v>232.21890353963389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 t="shared" si="1"/>
        <v>209.77353771409213</v>
      </c>
      <c r="H11" s="16">
        <f t="shared" si="2"/>
        <v>0</v>
      </c>
      <c r="I11" s="16">
        <f t="shared" si="3"/>
        <v>0</v>
      </c>
      <c r="K11" s="16">
        <f>VLOOKUP($D11,'Growth rate'!$B$3:$S$93,6,FALSE)*VLOOKUP($F11,BY_IND_Demand_Drivers!$B$5:$J$100,7,FALSE)</f>
        <v>235.70060417313721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 t="shared" si="1"/>
        <v>210.48042822984368</v>
      </c>
      <c r="H12" s="16">
        <f t="shared" si="2"/>
        <v>0</v>
      </c>
      <c r="I12" s="16">
        <f t="shared" si="3"/>
        <v>0</v>
      </c>
      <c r="K12" s="16">
        <f>VLOOKUP($D12,'Growth rate'!$B$3:$S$93,6,FALSE)*VLOOKUP($F12,BY_IND_Demand_Drivers!$B$5:$J$100,7,FALSE)</f>
        <v>239.18230480664053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 t="shared" si="1"/>
        <v>211.11768473292514</v>
      </c>
      <c r="H13" s="16">
        <f t="shared" si="2"/>
        <v>0</v>
      </c>
      <c r="I13" s="16">
        <f t="shared" si="3"/>
        <v>0</v>
      </c>
      <c r="K13" s="16">
        <f>VLOOKUP($D13,'Growth rate'!$B$3:$S$93,6,FALSE)*VLOOKUP($F13,BY_IND_Demand_Drivers!$B$5:$J$100,7,FALSE)</f>
        <v>242.66400544014385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 t="shared" si="1"/>
        <v>211.68530722333657</v>
      </c>
      <c r="H14" s="16">
        <f t="shared" si="2"/>
        <v>0</v>
      </c>
      <c r="I14" s="16">
        <f t="shared" si="3"/>
        <v>0</v>
      </c>
      <c r="K14" s="16">
        <f>VLOOKUP($D14,'Growth rate'!$B$3:$S$93,6,FALSE)*VLOOKUP($F14,BY_IND_Demand_Drivers!$B$5:$J$100,7,FALSE)</f>
        <v>246.14570607364718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 t="shared" si="1"/>
        <v>212.1832957010779</v>
      </c>
      <c r="H15" s="16">
        <f t="shared" si="2"/>
        <v>0</v>
      </c>
      <c r="I15" s="16">
        <f t="shared" si="3"/>
        <v>0</v>
      </c>
      <c r="K15" s="16">
        <f>VLOOKUP($D15,'Growth rate'!$B$3:$S$93,6,FALSE)*VLOOKUP($F15,BY_IND_Demand_Drivers!$B$5:$J$100,7,FALSE)</f>
        <v>249.62740670715047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 t="shared" si="1"/>
        <v>211.97887739779753</v>
      </c>
      <c r="H16" s="16">
        <f t="shared" si="2"/>
        <v>0</v>
      </c>
      <c r="I16" s="16">
        <f t="shared" si="3"/>
        <v>0</v>
      </c>
      <c r="K16" s="16">
        <f>VLOOKUP($D16,'Growth rate'!$B$3:$S$93,6,FALSE)*VLOOKUP($F16,BY_IND_Demand_Drivers!$B$5:$J$100,7,FALSE)</f>
        <v>253.10910734065376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 t="shared" si="1"/>
        <v>211.68741657867957</v>
      </c>
      <c r="H17" s="16">
        <f t="shared" si="2"/>
        <v>0</v>
      </c>
      <c r="I17" s="16">
        <f t="shared" si="3"/>
        <v>0</v>
      </c>
      <c r="K17" s="16">
        <f>VLOOKUP($D17,'Growth rate'!$B$3:$S$93,6,FALSE)*VLOOKUP($F17,BY_IND_Demand_Drivers!$B$5:$J$100,7,FALSE)</f>
        <v>256.59080797415709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4">($N$35-$N$15)/($D$35-$D$15)*(D17-$D$15)+$N$15</f>
        <v>0.82499999999999996</v>
      </c>
    </row>
    <row r="18" spans="1:14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 t="shared" si="1"/>
        <v>211.30891324372405</v>
      </c>
      <c r="H18" s="16">
        <f t="shared" si="2"/>
        <v>0</v>
      </c>
      <c r="I18" s="16">
        <f t="shared" si="3"/>
        <v>0</v>
      </c>
      <c r="K18" s="16">
        <f>VLOOKUP($D18,'Growth rate'!$B$3:$S$93,6,FALSE)*VLOOKUP($F18,BY_IND_Demand_Drivers!$B$5:$J$100,7,FALSE)</f>
        <v>260.07250860766038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4"/>
        <v>0.8125</v>
      </c>
    </row>
    <row r="19" spans="1:14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 t="shared" si="1"/>
        <v>210.84336739293096</v>
      </c>
      <c r="H19" s="16">
        <f t="shared" si="2"/>
        <v>0</v>
      </c>
      <c r="I19" s="16">
        <f t="shared" si="3"/>
        <v>0</v>
      </c>
      <c r="K19" s="16">
        <f>VLOOKUP($D19,'Growth rate'!$B$3:$S$93,6,FALSE)*VLOOKUP($F19,BY_IND_Demand_Drivers!$B$5:$J$100,7,FALSE)</f>
        <v>263.55420924116373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4"/>
        <v>0.79999999999999993</v>
      </c>
    </row>
    <row r="20" spans="1:14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 t="shared" si="1"/>
        <v>210.29077902630027</v>
      </c>
      <c r="H20" s="16">
        <f t="shared" si="2"/>
        <v>0</v>
      </c>
      <c r="I20" s="16">
        <f t="shared" si="3"/>
        <v>0</v>
      </c>
      <c r="K20" s="16">
        <f>VLOOKUP($D20,'Growth rate'!$B$3:$S$93,6,FALSE)*VLOOKUP($F20,BY_IND_Demand_Drivers!$B$5:$J$100,7,FALSE)</f>
        <v>267.03590987466703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4"/>
        <v>0.78749999999999998</v>
      </c>
    </row>
    <row r="21" spans="1:14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 t="shared" si="1"/>
        <v>209.65114814383202</v>
      </c>
      <c r="H21" s="16">
        <f t="shared" si="2"/>
        <v>0</v>
      </c>
      <c r="I21" s="16">
        <f t="shared" si="3"/>
        <v>0</v>
      </c>
      <c r="K21" s="16">
        <f>VLOOKUP($D21,'Growth rate'!$B$3:$S$93,6,FALSE)*VLOOKUP($F21,BY_IND_Demand_Drivers!$B$5:$J$100,7,FALSE)</f>
        <v>270.51761050817038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4"/>
        <v>0.77499999999999991</v>
      </c>
    </row>
    <row r="22" spans="1:14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 t="shared" si="1"/>
        <v>208.92447474552617</v>
      </c>
      <c r="H22" s="16">
        <f t="shared" si="2"/>
        <v>0</v>
      </c>
      <c r="I22" s="16">
        <f t="shared" si="3"/>
        <v>0</v>
      </c>
      <c r="K22" s="16">
        <f>VLOOKUP($D22,'Growth rate'!$B$3:$S$93,6,FALSE)*VLOOKUP($F22,BY_IND_Demand_Drivers!$B$5:$J$100,7,FALSE)</f>
        <v>273.99931114167367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4"/>
        <v>0.76249999999999996</v>
      </c>
    </row>
    <row r="23" spans="1:14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 t="shared" si="1"/>
        <v>208.11075883138278</v>
      </c>
      <c r="H23" s="16">
        <f t="shared" si="2"/>
        <v>0</v>
      </c>
      <c r="I23" s="16">
        <f t="shared" si="3"/>
        <v>0</v>
      </c>
      <c r="K23" s="16">
        <f>VLOOKUP($D23,'Growth rate'!$B$3:$S$93,6,FALSE)*VLOOKUP($F23,BY_IND_Demand_Drivers!$B$5:$J$100,7,FALSE)</f>
        <v>277.48101177517702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4"/>
        <v>0.75</v>
      </c>
    </row>
    <row r="24" spans="1:14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 t="shared" si="1"/>
        <v>207.21000040140171</v>
      </c>
      <c r="H24" s="16">
        <f t="shared" si="2"/>
        <v>0</v>
      </c>
      <c r="I24" s="16">
        <f t="shared" si="3"/>
        <v>0</v>
      </c>
      <c r="K24" s="16">
        <f>VLOOKUP($D24,'Growth rate'!$B$3:$S$93,6,FALSE)*VLOOKUP($F24,BY_IND_Demand_Drivers!$B$5:$J$100,7,FALSE)</f>
        <v>280.96271240868032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4"/>
        <v>0.73749999999999993</v>
      </c>
    </row>
    <row r="25" spans="1:14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 t="shared" si="1"/>
        <v>206.22219945558311</v>
      </c>
      <c r="H25" s="16">
        <f t="shared" si="2"/>
        <v>0</v>
      </c>
      <c r="I25" s="16">
        <f t="shared" si="3"/>
        <v>0</v>
      </c>
      <c r="K25" s="16">
        <f>VLOOKUP($D25,'Growth rate'!$B$3:$S$93,6,FALSE)*VLOOKUP($F25,BY_IND_Demand_Drivers!$B$5:$J$100,7,FALSE)</f>
        <v>284.44441304218361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4"/>
        <v>0.72499999999999998</v>
      </c>
    </row>
    <row r="26" spans="1:14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 t="shared" si="1"/>
        <v>205.14735599392691</v>
      </c>
      <c r="H26" s="16">
        <f t="shared" si="2"/>
        <v>0</v>
      </c>
      <c r="I26" s="16">
        <f t="shared" si="3"/>
        <v>0</v>
      </c>
      <c r="K26" s="16">
        <f>VLOOKUP($D26,'Growth rate'!$B$3:$S$93,6,FALSE)*VLOOKUP($F26,BY_IND_Demand_Drivers!$B$5:$J$100,7,FALSE)</f>
        <v>287.92611367568691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4"/>
        <v>0.71249999999999991</v>
      </c>
    </row>
    <row r="27" spans="1:14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 t="shared" si="1"/>
        <v>203.98547001643317</v>
      </c>
      <c r="H27" s="16">
        <f t="shared" si="2"/>
        <v>0</v>
      </c>
      <c r="I27" s="16">
        <f t="shared" si="3"/>
        <v>0</v>
      </c>
      <c r="K27" s="16">
        <f>VLOOKUP($D27,'Growth rate'!$B$3:$S$93,6,FALSE)*VLOOKUP($F27,BY_IND_Demand_Drivers!$B$5:$J$100,7,FALSE)</f>
        <v>291.40781430919026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4"/>
        <v>0.7</v>
      </c>
    </row>
    <row r="28" spans="1:14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 t="shared" si="1"/>
        <v>202.73654152310181</v>
      </c>
      <c r="H28" s="16">
        <f t="shared" si="2"/>
        <v>0</v>
      </c>
      <c r="I28" s="16">
        <f t="shared" si="3"/>
        <v>0</v>
      </c>
      <c r="K28" s="16">
        <f>VLOOKUP($D28,'Growth rate'!$B$3:$S$93,6,FALSE)*VLOOKUP($F28,BY_IND_Demand_Drivers!$B$5:$J$100,7,FALSE)</f>
        <v>294.88951494269355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4"/>
        <v>0.6875</v>
      </c>
    </row>
    <row r="29" spans="1:14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 t="shared" si="1"/>
        <v>201.40057051393285</v>
      </c>
      <c r="H29" s="16">
        <f t="shared" si="2"/>
        <v>0</v>
      </c>
      <c r="I29" s="16">
        <f t="shared" si="3"/>
        <v>0</v>
      </c>
      <c r="K29" s="16">
        <f>VLOOKUP($D29,'Growth rate'!$B$3:$S$93,6,FALSE)*VLOOKUP($F29,BY_IND_Demand_Drivers!$B$5:$J$100,7,FALSE)</f>
        <v>298.37121557619685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4"/>
        <v>0.67499999999999993</v>
      </c>
    </row>
    <row r="30" spans="1:14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 t="shared" si="1"/>
        <v>199.97755698892638</v>
      </c>
      <c r="H30" s="16">
        <f t="shared" si="2"/>
        <v>0</v>
      </c>
      <c r="I30" s="16">
        <f t="shared" si="3"/>
        <v>0</v>
      </c>
      <c r="K30" s="16">
        <f>VLOOKUP($D30,'Growth rate'!$B$3:$S$93,6,FALSE)*VLOOKUP($F30,BY_IND_Demand_Drivers!$B$5:$J$100,7,FALSE)</f>
        <v>301.8529162097002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4"/>
        <v>0.66249999999999998</v>
      </c>
    </row>
    <row r="31" spans="1:14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 t="shared" si="1"/>
        <v>198.46750094808223</v>
      </c>
      <c r="H31" s="16">
        <f t="shared" si="2"/>
        <v>0</v>
      </c>
      <c r="I31" s="16">
        <f t="shared" si="3"/>
        <v>0</v>
      </c>
      <c r="K31" s="16">
        <f>VLOOKUP($D31,'Growth rate'!$B$3:$S$93,6,FALSE)*VLOOKUP($F31,BY_IND_Demand_Drivers!$B$5:$J$100,7,FALSE)</f>
        <v>305.33461684320349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4"/>
        <v>0.64999999999999991</v>
      </c>
    </row>
    <row r="32" spans="1:14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 t="shared" si="1"/>
        <v>196.87040239140057</v>
      </c>
      <c r="H32" s="16">
        <f t="shared" si="2"/>
        <v>0</v>
      </c>
      <c r="I32" s="16">
        <f t="shared" si="3"/>
        <v>0</v>
      </c>
      <c r="K32" s="16">
        <f>VLOOKUP($D32,'Growth rate'!$B$3:$S$93,6,FALSE)*VLOOKUP($F32,BY_IND_Demand_Drivers!$B$5:$J$100,7,FALSE)</f>
        <v>308.81631747670679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4"/>
        <v>0.63749999999999996</v>
      </c>
    </row>
    <row r="33" spans="1:14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 t="shared" si="1"/>
        <v>195.18626131888129</v>
      </c>
      <c r="H33" s="16">
        <f t="shared" si="2"/>
        <v>0</v>
      </c>
      <c r="I33" s="16">
        <f t="shared" si="3"/>
        <v>0</v>
      </c>
      <c r="K33" s="16">
        <f>VLOOKUP($D33,'Growth rate'!$B$3:$S$93,6,FALSE)*VLOOKUP($F33,BY_IND_Demand_Drivers!$B$5:$J$100,7,FALSE)</f>
        <v>312.29801811021008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4"/>
        <v>0.625</v>
      </c>
    </row>
    <row r="34" spans="1:14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 t="shared" si="1"/>
        <v>193.41507773052444</v>
      </c>
      <c r="H34" s="16">
        <f t="shared" si="2"/>
        <v>0</v>
      </c>
      <c r="I34" s="16">
        <f t="shared" si="3"/>
        <v>0</v>
      </c>
      <c r="K34" s="16">
        <f>VLOOKUP($D34,'Growth rate'!$B$3:$S$93,6,FALSE)*VLOOKUP($F34,BY_IND_Demand_Drivers!$B$5:$J$100,7,FALSE)</f>
        <v>315.77971874371343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4"/>
        <v>0.61249999999999993</v>
      </c>
    </row>
    <row r="35" spans="1:14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 t="shared" si="1"/>
        <v>191.55685162633003</v>
      </c>
      <c r="H35" s="16">
        <f t="shared" si="2"/>
        <v>0</v>
      </c>
      <c r="I35" s="16">
        <f t="shared" si="3"/>
        <v>0</v>
      </c>
      <c r="K35" s="16">
        <f>VLOOKUP($D35,'Growth rate'!$B$3:$S$93,6,FALSE)*VLOOKUP($F35,BY_IND_Demand_Drivers!$B$5:$J$100,7,FALSE)</f>
        <v>319.26141937721673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 t="shared" si="1"/>
        <v>194.62176125235135</v>
      </c>
      <c r="H36" s="16">
        <f t="shared" si="2"/>
        <v>0</v>
      </c>
      <c r="I36" s="16">
        <f t="shared" si="3"/>
        <v>0</v>
      </c>
      <c r="K36" s="16">
        <f>VLOOKUP($D36,'Growth rate'!$B$3:$S$93,6,FALSE)*VLOOKUP($F36,BY_IND_Demand_Drivers!$B$5:$J$100,7,FALSE)</f>
        <v>324.36960208725225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 t="shared" si="1"/>
        <v>197.73570943238892</v>
      </c>
      <c r="H37" s="16">
        <f t="shared" si="2"/>
        <v>0</v>
      </c>
      <c r="I37" s="16">
        <f t="shared" si="3"/>
        <v>0</v>
      </c>
      <c r="K37" s="16">
        <f>VLOOKUP($D37,'Growth rate'!$B$3:$S$93,6,FALSE)*VLOOKUP($F37,BY_IND_Demand_Drivers!$B$5:$J$100,7,FALSE)</f>
        <v>329.55951572064822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5">N36</f>
        <v>0.6</v>
      </c>
    </row>
    <row r="38" spans="1:14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 t="shared" si="1"/>
        <v>200.89948078330715</v>
      </c>
      <c r="H38" s="16">
        <f t="shared" si="2"/>
        <v>0</v>
      </c>
      <c r="I38" s="16">
        <f t="shared" si="3"/>
        <v>0</v>
      </c>
      <c r="K38" s="16">
        <f>VLOOKUP($D38,'Growth rate'!$B$3:$S$93,6,FALSE)*VLOOKUP($F38,BY_IND_Demand_Drivers!$B$5:$J$100,7,FALSE)</f>
        <v>334.83246797217862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5"/>
        <v>0.6</v>
      </c>
    </row>
    <row r="39" spans="1:14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 t="shared" si="1"/>
        <v>204.11387247584011</v>
      </c>
      <c r="H39" s="16">
        <f t="shared" si="2"/>
        <v>0</v>
      </c>
      <c r="I39" s="16">
        <f t="shared" si="3"/>
        <v>0</v>
      </c>
      <c r="K39" s="16">
        <f>VLOOKUP($D39,'Growth rate'!$B$3:$S$93,6,FALSE)*VLOOKUP($F39,BY_IND_Demand_Drivers!$B$5:$J$100,7,FALSE)</f>
        <v>340.18978745973351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5"/>
        <v>0.6</v>
      </c>
    </row>
    <row r="40" spans="1:14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 t="shared" si="1"/>
        <v>207.3796944354535</v>
      </c>
      <c r="H40" s="16">
        <f t="shared" si="2"/>
        <v>0</v>
      </c>
      <c r="I40" s="16">
        <f t="shared" si="3"/>
        <v>0</v>
      </c>
      <c r="K40" s="16">
        <f>VLOOKUP($D40,'Growth rate'!$B$3:$S$93,6,FALSE)*VLOOKUP($F40,BY_IND_Demand_Drivers!$B$5:$J$100,7,FALSE)</f>
        <v>345.63282405908916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5"/>
        <v>0.6</v>
      </c>
    </row>
    <row r="41" spans="1:14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 t="shared" si="1"/>
        <v>210.69776954642077</v>
      </c>
      <c r="H41" s="16">
        <f t="shared" si="2"/>
        <v>0</v>
      </c>
      <c r="I41" s="16">
        <f t="shared" si="3"/>
        <v>0</v>
      </c>
      <c r="K41" s="16">
        <f>VLOOKUP($D41,'Growth rate'!$B$3:$S$93,6,FALSE)*VLOOKUP($F41,BY_IND_Demand_Drivers!$B$5:$J$100,7,FALSE)</f>
        <v>351.16294924403462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5"/>
        <v>0.6</v>
      </c>
    </row>
    <row r="42" spans="1:14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 t="shared" si="1"/>
        <v>214.06893385916354</v>
      </c>
      <c r="H42" s="16">
        <f t="shared" si="2"/>
        <v>0</v>
      </c>
      <c r="I42" s="16">
        <f t="shared" si="3"/>
        <v>0</v>
      </c>
      <c r="K42" s="16">
        <f>VLOOKUP($D42,'Growth rate'!$B$3:$S$93,6,FALSE)*VLOOKUP($F42,BY_IND_Demand_Drivers!$B$5:$J$100,7,FALSE)</f>
        <v>356.78155643193924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5"/>
        <v>0.6</v>
      </c>
    </row>
    <row r="43" spans="1:14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 t="shared" si="1"/>
        <v>217.49403680091012</v>
      </c>
      <c r="H43" s="16">
        <f t="shared" si="2"/>
        <v>0</v>
      </c>
      <c r="I43" s="16">
        <f t="shared" si="3"/>
        <v>0</v>
      </c>
      <c r="K43" s="16">
        <f>VLOOKUP($D43,'Growth rate'!$B$3:$S$93,6,FALSE)*VLOOKUP($F43,BY_IND_Demand_Drivers!$B$5:$J$100,7,FALSE)</f>
        <v>362.49006133485022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5"/>
        <v>0.6</v>
      </c>
    </row>
    <row r="44" spans="1:14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 t="shared" si="1"/>
        <v>220.97394138972473</v>
      </c>
      <c r="H44" s="16">
        <f t="shared" si="2"/>
        <v>0</v>
      </c>
      <c r="I44" s="16">
        <f t="shared" si="3"/>
        <v>0</v>
      </c>
      <c r="K44" s="16">
        <f>VLOOKUP($D44,'Growth rate'!$B$3:$S$93,6,FALSE)*VLOOKUP($F44,BY_IND_Demand_Drivers!$B$5:$J$100,7,FALSE)</f>
        <v>368.28990231620787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5"/>
        <v>0.6</v>
      </c>
    </row>
    <row r="45" spans="1:14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 t="shared" si="1"/>
        <v>224.50952445196029</v>
      </c>
      <c r="H45" s="16">
        <f t="shared" si="2"/>
        <v>0</v>
      </c>
      <c r="I45" s="16">
        <f t="shared" si="3"/>
        <v>0</v>
      </c>
      <c r="K45" s="16">
        <f>VLOOKUP($D45,'Growth rate'!$B$3:$S$93,6,FALSE)*VLOOKUP($F45,BY_IND_Demand_Drivers!$B$5:$J$100,7,FALSE)</f>
        <v>374.18254075326718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5"/>
        <v>0.6</v>
      </c>
    </row>
    <row r="46" spans="1:14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 t="shared" si="1"/>
        <v>228.10167684319165</v>
      </c>
      <c r="H46" s="16">
        <f t="shared" si="2"/>
        <v>0</v>
      </c>
      <c r="I46" s="16">
        <f t="shared" si="3"/>
        <v>0</v>
      </c>
      <c r="K46" s="16">
        <f>VLOOKUP($D46,'Growth rate'!$B$3:$S$93,6,FALSE)*VLOOKUP($F46,BY_IND_Demand_Drivers!$B$5:$J$100,7,FALSE)</f>
        <v>380.16946140531945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5"/>
        <v>0.6</v>
      </c>
    </row>
    <row r="47" spans="1:14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 t="shared" si="1"/>
        <v>231.75130367268272</v>
      </c>
      <c r="H47" s="16">
        <f t="shared" si="2"/>
        <v>0</v>
      </c>
      <c r="I47" s="16">
        <f t="shared" si="3"/>
        <v>0</v>
      </c>
      <c r="K47" s="16">
        <f>VLOOKUP($D47,'Growth rate'!$B$3:$S$93,6,FALSE)*VLOOKUP($F47,BY_IND_Demand_Drivers!$B$5:$J$100,7,FALSE)</f>
        <v>386.25217278780457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5"/>
        <v>0.6</v>
      </c>
    </row>
    <row r="48" spans="1:14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 t="shared" si="1"/>
        <v>235.45932453144567</v>
      </c>
      <c r="H48" s="16">
        <f t="shared" si="2"/>
        <v>0</v>
      </c>
      <c r="I48" s="16">
        <f t="shared" si="3"/>
        <v>0</v>
      </c>
      <c r="K48" s="16">
        <f>VLOOKUP($D48,'Growth rate'!$B$3:$S$93,6,FALSE)*VLOOKUP($F48,BY_IND_Demand_Drivers!$B$5:$J$100,7,FALSE)</f>
        <v>392.43220755240947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5"/>
        <v>0.6</v>
      </c>
    </row>
    <row r="49" spans="1:14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 t="shared" si="1"/>
        <v>239.22667372394881</v>
      </c>
      <c r="H49" s="16">
        <f t="shared" si="2"/>
        <v>0</v>
      </c>
      <c r="I49" s="16">
        <f t="shared" si="3"/>
        <v>0</v>
      </c>
      <c r="K49" s="16">
        <f>VLOOKUP($D49,'Growth rate'!$B$3:$S$93,6,FALSE)*VLOOKUP($F49,BY_IND_Demand_Drivers!$B$5:$J$100,7,FALSE)</f>
        <v>398.71112287324803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5"/>
        <v>0.6</v>
      </c>
    </row>
    <row r="50" spans="1:14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 t="shared" si="1"/>
        <v>243.05430050353198</v>
      </c>
      <c r="H50" s="16">
        <f t="shared" si="2"/>
        <v>0</v>
      </c>
      <c r="I50" s="16">
        <f t="shared" si="3"/>
        <v>0</v>
      </c>
      <c r="K50" s="16">
        <f>VLOOKUP($D50,'Growth rate'!$B$3:$S$93,6,FALSE)*VLOOKUP($F50,BY_IND_Demand_Drivers!$B$5:$J$100,7,FALSE)</f>
        <v>405.09050083922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5"/>
        <v>0.6</v>
      </c>
    </row>
    <row r="51" spans="1:14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 t="shared" si="1"/>
        <v>246.94316931158852</v>
      </c>
      <c r="H51" s="16">
        <f t="shared" si="2"/>
        <v>0</v>
      </c>
      <c r="I51" s="16">
        <f t="shared" si="3"/>
        <v>0</v>
      </c>
      <c r="K51" s="16">
        <f>VLOOKUP($D51,'Growth rate'!$B$3:$S$93,6,FALSE)*VLOOKUP($F51,BY_IND_Demand_Drivers!$B$5:$J$100,7,FALSE)</f>
        <v>411.57194885264755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5"/>
        <v>0.6</v>
      </c>
    </row>
    <row r="52" spans="1:14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 t="shared" si="1"/>
        <v>250.89426002057388</v>
      </c>
      <c r="H52" s="16">
        <f t="shared" si="2"/>
        <v>0</v>
      </c>
      <c r="I52" s="16">
        <f t="shared" si="3"/>
        <v>0</v>
      </c>
      <c r="K52" s="16">
        <f>VLOOKUP($D52,'Growth rate'!$B$3:$S$93,6,FALSE)*VLOOKUP($F52,BY_IND_Demand_Drivers!$B$5:$J$100,7,FALSE)</f>
        <v>418.15710003428984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5"/>
        <v>0.6</v>
      </c>
    </row>
    <row r="53" spans="1:14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 t="shared" si="1"/>
        <v>254.90856818090313</v>
      </c>
      <c r="H53" s="16">
        <f t="shared" si="2"/>
        <v>0</v>
      </c>
      <c r="I53" s="16">
        <f t="shared" si="3"/>
        <v>0</v>
      </c>
      <c r="K53" s="16">
        <f>VLOOKUP($D53,'Growth rate'!$B$3:$S$93,6,FALSE)*VLOOKUP($F53,BY_IND_Demand_Drivers!$B$5:$J$100,7,FALSE)</f>
        <v>424.84761363483858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5"/>
        <v>0.6</v>
      </c>
    </row>
    <row r="54" spans="1:14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 t="shared" si="1"/>
        <v>258.98710527179753</v>
      </c>
      <c r="H54" s="16">
        <f t="shared" si="2"/>
        <v>0</v>
      </c>
      <c r="I54" s="16">
        <f t="shared" si="3"/>
        <v>0</v>
      </c>
      <c r="K54" s="16">
        <f>VLOOKUP($D54,'Growth rate'!$B$3:$S$93,6,FALSE)*VLOOKUP($F54,BY_IND_Demand_Drivers!$B$5:$J$100,7,FALSE)</f>
        <v>431.64517545299589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5"/>
        <v>0.6</v>
      </c>
    </row>
    <row r="55" spans="1:14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 t="shared" si="1"/>
        <v>263.13089895614632</v>
      </c>
      <c r="H55" s="16">
        <f t="shared" si="2"/>
        <v>0</v>
      </c>
      <c r="I55" s="16">
        <f t="shared" si="3"/>
        <v>0</v>
      </c>
      <c r="K55" s="16">
        <f>VLOOKUP($D55,'Growth rate'!$B$3:$S$93,6,FALSE)*VLOOKUP($F55,BY_IND_Demand_Drivers!$B$5:$J$100,7,FALSE)</f>
        <v>438.55149826024387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5"/>
        <v>0.6</v>
      </c>
    </row>
    <row r="56" spans="1:14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 t="shared" si="1"/>
        <v>267.34099333944465</v>
      </c>
      <c r="H56" s="16">
        <f t="shared" si="2"/>
        <v>0</v>
      </c>
      <c r="I56" s="16">
        <f t="shared" si="3"/>
        <v>0</v>
      </c>
      <c r="K56" s="16">
        <f>VLOOKUP($D56,'Growth rate'!$B$3:$S$93,6,FALSE)*VLOOKUP($F56,BY_IND_Demand_Drivers!$B$5:$J$100,7,FALSE)</f>
        <v>445.56832223240781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5"/>
        <v>0.6</v>
      </c>
    </row>
    <row r="57" spans="1:14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 t="shared" si="1"/>
        <v>271.61844923287578</v>
      </c>
      <c r="H57" s="16">
        <f t="shared" si="2"/>
        <v>0</v>
      </c>
      <c r="I57" s="16">
        <f t="shared" si="3"/>
        <v>0</v>
      </c>
      <c r="K57" s="16">
        <f>VLOOKUP($D57,'Growth rate'!$B$3:$S$93,6,FALSE)*VLOOKUP($F57,BY_IND_Demand_Drivers!$B$5:$J$100,7,FALSE)</f>
        <v>452.69741538812633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5"/>
        <v>0.6</v>
      </c>
    </row>
    <row r="58" spans="1:14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 t="shared" si="1"/>
        <v>275.96434442060178</v>
      </c>
      <c r="H58" s="16">
        <f t="shared" si="2"/>
        <v>0</v>
      </c>
      <c r="I58" s="16">
        <f t="shared" si="3"/>
        <v>0</v>
      </c>
      <c r="K58" s="16">
        <f>VLOOKUP($D58,'Growth rate'!$B$3:$S$93,6,FALSE)*VLOOKUP($F58,BY_IND_Demand_Drivers!$B$5:$J$100,7,FALSE)</f>
        <v>459.94057403433629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5"/>
        <v>0.6</v>
      </c>
    </row>
    <row r="59" spans="1:14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 t="shared" si="1"/>
        <v>280.37977393133139</v>
      </c>
      <c r="H59" s="16">
        <f t="shared" si="2"/>
        <v>0</v>
      </c>
      <c r="I59" s="16">
        <f t="shared" si="3"/>
        <v>0</v>
      </c>
      <c r="K59" s="16">
        <f>VLOOKUP($D59,'Growth rate'!$B$3:$S$93,6,FALSE)*VLOOKUP($F59,BY_IND_Demand_Drivers!$B$5:$J$100,7,FALSE)</f>
        <v>467.29962321888564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5"/>
        <v>0.6</v>
      </c>
    </row>
    <row r="60" spans="1:14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 t="shared" si="1"/>
        <v>284.86585031423272</v>
      </c>
      <c r="H60" s="16">
        <f t="shared" si="2"/>
        <v>0</v>
      </c>
      <c r="I60" s="16">
        <f t="shared" si="3"/>
        <v>0</v>
      </c>
      <c r="K60" s="16">
        <f>VLOOKUP($D60,'Growth rate'!$B$3:$S$93,6,FALSE)*VLOOKUP($F60,BY_IND_Demand_Drivers!$B$5:$J$100,7,FALSE)</f>
        <v>474.77641719038792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5"/>
        <v>0.6</v>
      </c>
    </row>
    <row r="61" spans="1:14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 t="shared" si="1"/>
        <v>289.42370391926045</v>
      </c>
      <c r="H61" s="16">
        <f t="shared" si="2"/>
        <v>0</v>
      </c>
      <c r="I61" s="16">
        <f t="shared" si="3"/>
        <v>0</v>
      </c>
      <c r="K61" s="16">
        <f>VLOOKUP($D61,'Growth rate'!$B$3:$S$93,6,FALSE)*VLOOKUP($F61,BY_IND_Demand_Drivers!$B$5:$J$100,7,FALSE)</f>
        <v>482.37283986543406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5"/>
        <v>0.6</v>
      </c>
    </row>
    <row r="62" spans="1:14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 t="shared" si="1"/>
        <v>294.05448318196858</v>
      </c>
      <c r="H62" s="16">
        <f t="shared" si="2"/>
        <v>0</v>
      </c>
      <c r="I62" s="16">
        <f t="shared" si="3"/>
        <v>0</v>
      </c>
      <c r="K62" s="16">
        <f>VLOOKUP($D62,'Growth rate'!$B$3:$S$93,6,FALSE)*VLOOKUP($F62,BY_IND_Demand_Drivers!$B$5:$J$100,7,FALSE)</f>
        <v>490.09080530328094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5"/>
        <v>0.6</v>
      </c>
    </row>
    <row r="63" spans="1:14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 t="shared" si="1"/>
        <v>298.75935491288004</v>
      </c>
      <c r="H63" s="16">
        <f t="shared" si="2"/>
        <v>0</v>
      </c>
      <c r="I63" s="16">
        <f t="shared" si="3"/>
        <v>0</v>
      </c>
      <c r="K63" s="16">
        <f>VLOOKUP($D63,'Growth rate'!$B$3:$S$93,6,FALSE)*VLOOKUP($F63,BY_IND_Demand_Drivers!$B$5:$J$100,7,FALSE)</f>
        <v>497.93225818813346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5"/>
        <v>0.6</v>
      </c>
    </row>
    <row r="64" spans="1:14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 t="shared" si="1"/>
        <v>303.53950459148615</v>
      </c>
      <c r="H64" s="16">
        <f t="shared" si="2"/>
        <v>0</v>
      </c>
      <c r="I64" s="16">
        <f t="shared" si="3"/>
        <v>0</v>
      </c>
      <c r="K64" s="16">
        <f>VLOOKUP($D64,'Growth rate'!$B$3:$S$93,6,FALSE)*VLOOKUP($F64,BY_IND_Demand_Drivers!$B$5:$J$100,7,FALSE)</f>
        <v>505.89917431914364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5"/>
        <v>0.6</v>
      </c>
    </row>
    <row r="65" spans="1:14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 t="shared" si="1"/>
        <v>308.39613666495001</v>
      </c>
      <c r="H65" s="16">
        <f t="shared" si="2"/>
        <v>0</v>
      </c>
      <c r="I65" s="16">
        <f t="shared" si="3"/>
        <v>0</v>
      </c>
      <c r="K65" s="16">
        <f>VLOOKUP($D65,'Growth rate'!$B$3:$S$93,6,FALSE)*VLOOKUP($F65,BY_IND_Demand_Drivers!$B$5:$J$100,7,FALSE)</f>
        <v>513.99356110824999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5"/>
        <v>0.6</v>
      </c>
    </row>
    <row r="66" spans="1:14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 t="shared" si="1"/>
        <v>313.3304748515892</v>
      </c>
      <c r="H66" s="16">
        <f t="shared" si="2"/>
        <v>0</v>
      </c>
      <c r="I66" s="16">
        <f t="shared" si="3"/>
        <v>0</v>
      </c>
      <c r="K66" s="16">
        <f>VLOOKUP($D66,'Growth rate'!$B$3:$S$93,6,FALSE)*VLOOKUP($F66,BY_IND_Demand_Drivers!$B$5:$J$100,7,FALSE)</f>
        <v>522.217458085982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5"/>
        <v>0.6</v>
      </c>
    </row>
    <row r="67" spans="1:14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 t="shared" si="1"/>
        <v>318.34376244921464</v>
      </c>
      <c r="H67" s="16">
        <f t="shared" si="2"/>
        <v>0</v>
      </c>
      <c r="I67" s="16">
        <f t="shared" si="3"/>
        <v>0</v>
      </c>
      <c r="K67" s="16">
        <f>VLOOKUP($D67,'Growth rate'!$B$3:$S$93,6,FALSE)*VLOOKUP($F67,BY_IND_Demand_Drivers!$B$5:$J$100,7,FALSE)</f>
        <v>530.57293741535773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5"/>
        <v>0.6</v>
      </c>
    </row>
    <row r="68" spans="1:14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 t="shared" si="1"/>
        <v>323.43726264840205</v>
      </c>
      <c r="H68" s="16">
        <f t="shared" si="2"/>
        <v>0</v>
      </c>
      <c r="I68" s="16">
        <f t="shared" si="3"/>
        <v>0</v>
      </c>
      <c r="K68" s="16">
        <f>VLOOKUP($D68,'Growth rate'!$B$3:$S$93,6,FALSE)*VLOOKUP($F68,BY_IND_Demand_Drivers!$B$5:$J$100,7,FALSE)</f>
        <v>539.06210441400344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5"/>
        <v>0.6</v>
      </c>
    </row>
    <row r="69" spans="1:14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 t="shared" ref="G69:G132" si="6">K69*$N69</f>
        <v>328.61225885077647</v>
      </c>
      <c r="H69" s="16">
        <f t="shared" ref="H69:H132" si="7">L69*$N69</f>
        <v>0</v>
      </c>
      <c r="I69" s="16">
        <f t="shared" ref="I69:I132" si="8">M69*$N69</f>
        <v>0</v>
      </c>
      <c r="K69" s="16">
        <f>VLOOKUP($D69,'Growth rate'!$B$3:$S$93,6,FALSE)*VLOOKUP($F69,BY_IND_Demand_Drivers!$B$5:$J$100,7,FALSE)</f>
        <v>547.68709808462745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5"/>
        <v>0.6</v>
      </c>
    </row>
    <row r="70" spans="1:14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 t="shared" si="6"/>
        <v>333.87005499238899</v>
      </c>
      <c r="H70" s="16">
        <f t="shared" si="7"/>
        <v>0</v>
      </c>
      <c r="I70" s="16">
        <f t="shared" si="8"/>
        <v>0</v>
      </c>
      <c r="K70" s="16">
        <f>VLOOKUP($D70,'Growth rate'!$B$3:$S$93,6,FALSE)*VLOOKUP($F70,BY_IND_Demand_Drivers!$B$5:$J$100,7,FALSE)</f>
        <v>556.45009165398164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5"/>
        <v>0.6</v>
      </c>
    </row>
    <row r="71" spans="1:14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 t="shared" si="6"/>
        <v>339.21197587226726</v>
      </c>
      <c r="H71" s="16">
        <f t="shared" si="7"/>
        <v>0</v>
      </c>
      <c r="I71" s="16">
        <f t="shared" si="8"/>
        <v>0</v>
      </c>
      <c r="K71" s="16">
        <f>VLOOKUP($D71,'Growth rate'!$B$3:$S$93,6,FALSE)*VLOOKUP($F71,BY_IND_Demand_Drivers!$B$5:$J$100,7,FALSE)</f>
        <v>565.35329312044541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5"/>
        <v>0.6</v>
      </c>
    </row>
    <row r="72" spans="1:14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 t="shared" si="6"/>
        <v>344.63936748622353</v>
      </c>
      <c r="H72" s="16">
        <f t="shared" si="7"/>
        <v>0</v>
      </c>
      <c r="I72" s="16">
        <f t="shared" si="8"/>
        <v>0</v>
      </c>
      <c r="K72" s="16">
        <f>VLOOKUP($D72,'Growth rate'!$B$3:$S$93,6,FALSE)*VLOOKUP($F72,BY_IND_Demand_Drivers!$B$5:$J$100,7,FALSE)</f>
        <v>574.39894581037254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5"/>
        <v>0.6</v>
      </c>
    </row>
    <row r="73" spans="1:14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 t="shared" si="6"/>
        <v>350.15359736600311</v>
      </c>
      <c r="H73" s="16">
        <f t="shared" si="7"/>
        <v>0</v>
      </c>
      <c r="I73" s="16">
        <f t="shared" si="8"/>
        <v>0</v>
      </c>
      <c r="K73" s="16">
        <f>VLOOKUP($D73,'Growth rate'!$B$3:$S$93,6,FALSE)*VLOOKUP($F73,BY_IND_Demand_Drivers!$B$5:$J$100,7,FALSE)</f>
        <v>583.5893289433385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5"/>
        <v>0.6</v>
      </c>
    </row>
    <row r="74" spans="1:14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 t="shared" si="6"/>
        <v>355.75605492385915</v>
      </c>
      <c r="H74" s="16">
        <f t="shared" si="7"/>
        <v>0</v>
      </c>
      <c r="I74" s="16">
        <f t="shared" si="8"/>
        <v>0</v>
      </c>
      <c r="K74" s="16">
        <f>VLOOKUP($D74,'Growth rate'!$B$3:$S$93,6,FALSE)*VLOOKUP($F74,BY_IND_Demand_Drivers!$B$5:$J$100,7,FALSE)</f>
        <v>592.92675820643194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5"/>
        <v>0.6</v>
      </c>
    </row>
    <row r="75" spans="1:14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 t="shared" si="6"/>
        <v>361.44815180264084</v>
      </c>
      <c r="H75" s="16">
        <f t="shared" si="7"/>
        <v>0</v>
      </c>
      <c r="I75" s="16">
        <f t="shared" si="8"/>
        <v>0</v>
      </c>
      <c r="K75" s="16">
        <f>VLOOKUP($D75,'Growth rate'!$B$3:$S$93,6,FALSE)*VLOOKUP($F75,BY_IND_Demand_Drivers!$B$5:$J$100,7,FALSE)</f>
        <v>602.41358633773473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5"/>
        <v>0.6</v>
      </c>
    </row>
    <row r="76" spans="1:14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 t="shared" si="6"/>
        <v>367.23132223148315</v>
      </c>
      <c r="H76" s="16">
        <f t="shared" si="7"/>
        <v>0</v>
      </c>
      <c r="I76" s="16">
        <f t="shared" si="8"/>
        <v>0</v>
      </c>
      <c r="K76" s="16">
        <f>VLOOKUP($D76,'Growth rate'!$B$3:$S$93,6,FALSE)*VLOOKUP($F76,BY_IND_Demand_Drivers!$B$5:$J$100,7,FALSE)</f>
        <v>612.05220371913856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5"/>
        <v>0.6</v>
      </c>
    </row>
    <row r="77" spans="1:14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 t="shared" si="6"/>
        <v>373.10702338718693</v>
      </c>
      <c r="H77" s="16">
        <f t="shared" si="7"/>
        <v>0</v>
      </c>
      <c r="I77" s="16">
        <f t="shared" si="8"/>
        <v>0</v>
      </c>
      <c r="K77" s="16">
        <f>VLOOKUP($D77,'Growth rate'!$B$3:$S$93,6,FALSE)*VLOOKUP($F77,BY_IND_Demand_Drivers!$B$5:$J$100,7,FALSE)</f>
        <v>621.84503897864488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5"/>
        <v>0.6</v>
      </c>
    </row>
    <row r="78" spans="1:14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 t="shared" si="6"/>
        <v>379.07673576138194</v>
      </c>
      <c r="H78" s="16">
        <f t="shared" si="7"/>
        <v>0</v>
      </c>
      <c r="I78" s="16">
        <f t="shared" si="8"/>
        <v>0</v>
      </c>
      <c r="K78" s="16">
        <f>VLOOKUP($D78,'Growth rate'!$B$3:$S$93,6,FALSE)*VLOOKUP($F78,BY_IND_Demand_Drivers!$B$5:$J$100,7,FALSE)</f>
        <v>631.79455960230325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5"/>
        <v>0.6</v>
      </c>
    </row>
    <row r="79" spans="1:14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 t="shared" si="6"/>
        <v>385.14196353356408</v>
      </c>
      <c r="H79" s="16">
        <f t="shared" si="7"/>
        <v>0</v>
      </c>
      <c r="I79" s="16">
        <f t="shared" si="8"/>
        <v>0</v>
      </c>
      <c r="K79" s="16">
        <f>VLOOKUP($D79,'Growth rate'!$B$3:$S$93,6,FALSE)*VLOOKUP($F79,BY_IND_Demand_Drivers!$B$5:$J$100,7,FALSE)</f>
        <v>641.90327255594013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5"/>
        <v>0.6</v>
      </c>
    </row>
    <row r="80" spans="1:14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 t="shared" si="6"/>
        <v>391.30423495010115</v>
      </c>
      <c r="H80" s="16">
        <f t="shared" si="7"/>
        <v>0</v>
      </c>
      <c r="I80" s="16">
        <f t="shared" si="8"/>
        <v>0</v>
      </c>
      <c r="K80" s="16">
        <f>VLOOKUP($D80,'Growth rate'!$B$3:$S$93,6,FALSE)*VLOOKUP($F80,BY_IND_Demand_Drivers!$B$5:$J$100,7,FALSE)</f>
        <v>652.17372491683523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5"/>
        <v>0.6</v>
      </c>
    </row>
    <row r="81" spans="1:14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 t="shared" si="6"/>
        <v>397.56510270930272</v>
      </c>
      <c r="H81" s="16">
        <f t="shared" si="7"/>
        <v>0</v>
      </c>
      <c r="I81" s="16">
        <f t="shared" si="8"/>
        <v>0</v>
      </c>
      <c r="K81" s="16">
        <f>VLOOKUP($D81,'Growth rate'!$B$3:$S$93,6,FALSE)*VLOOKUP($F81,BY_IND_Demand_Drivers!$B$5:$J$100,7,FALSE)</f>
        <v>662.60850451550459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5"/>
        <v>0.6</v>
      </c>
    </row>
    <row r="82" spans="1:14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 t="shared" si="6"/>
        <v>403.92614435265153</v>
      </c>
      <c r="H82" s="16">
        <f t="shared" si="7"/>
        <v>0</v>
      </c>
      <c r="I82" s="16">
        <f t="shared" si="8"/>
        <v>0</v>
      </c>
      <c r="K82" s="16">
        <f>VLOOKUP($D82,'Growth rate'!$B$3:$S$93,6,FALSE)*VLOOKUP($F82,BY_IND_Demand_Drivers!$B$5:$J$100,7,FALSE)</f>
        <v>673.21024058775254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5"/>
        <v>0.6</v>
      </c>
    </row>
    <row r="83" spans="1:14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 t="shared" si="6"/>
        <v>410.38896266229398</v>
      </c>
      <c r="H83" s="16">
        <f t="shared" si="7"/>
        <v>0</v>
      </c>
      <c r="I83" s="16">
        <f t="shared" si="8"/>
        <v>0</v>
      </c>
      <c r="K83" s="16">
        <f>VLOOKUP($D83,'Growth rate'!$B$3:$S$93,6,FALSE)*VLOOKUP($F83,BY_IND_Demand_Drivers!$B$5:$J$100,7,FALSE)</f>
        <v>683.98160443715665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5"/>
        <v>0.6</v>
      </c>
    </row>
    <row r="84" spans="1:14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 t="shared" si="6"/>
        <v>416.95518606489071</v>
      </c>
      <c r="H84" s="16">
        <f t="shared" si="7"/>
        <v>0</v>
      </c>
      <c r="I84" s="16">
        <f t="shared" si="8"/>
        <v>0</v>
      </c>
      <c r="K84" s="16">
        <f>VLOOKUP($D84,'Growth rate'!$B$3:$S$93,6,FALSE)*VLOOKUP($F84,BY_IND_Demand_Drivers!$B$5:$J$100,7,FALSE)</f>
        <v>694.92531010815117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5"/>
        <v>0.6</v>
      </c>
    </row>
    <row r="85" spans="1:14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 t="shared" si="6"/>
        <v>423.62646904192894</v>
      </c>
      <c r="H85" s="16">
        <f t="shared" si="7"/>
        <v>0</v>
      </c>
      <c r="I85" s="16">
        <f t="shared" si="8"/>
        <v>0</v>
      </c>
      <c r="K85" s="16">
        <f>VLOOKUP($D85,'Growth rate'!$B$3:$S$93,6,FALSE)*VLOOKUP($F85,BY_IND_Demand_Drivers!$B$5:$J$100,7,FALSE)</f>
        <v>706.04411506988163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5"/>
        <v>0.6</v>
      </c>
    </row>
    <row r="86" spans="1:14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 t="shared" si="6"/>
        <v>0</v>
      </c>
      <c r="H86" s="16">
        <f t="shared" si="7"/>
        <v>0</v>
      </c>
      <c r="I86" s="16">
        <f t="shared" si="8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9">N4</f>
        <v>1</v>
      </c>
    </row>
    <row r="87" spans="1:14">
      <c r="A87" s="16">
        <f t="shared" ref="A87:A150" si="1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 t="shared" si="6"/>
        <v>0</v>
      </c>
      <c r="H87" s="16">
        <f t="shared" si="7"/>
        <v>0</v>
      </c>
      <c r="I87" s="16">
        <f t="shared" si="8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9"/>
        <v>1</v>
      </c>
    </row>
    <row r="88" spans="1:14">
      <c r="A88" s="16">
        <f t="shared" si="1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 t="shared" si="6"/>
        <v>0</v>
      </c>
      <c r="H88" s="16">
        <f t="shared" si="7"/>
        <v>0</v>
      </c>
      <c r="I88" s="16">
        <f t="shared" si="8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9"/>
        <v>1</v>
      </c>
    </row>
    <row r="89" spans="1:14">
      <c r="A89" s="16">
        <f t="shared" si="1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 t="shared" si="6"/>
        <v>0</v>
      </c>
      <c r="H89" s="16">
        <f t="shared" si="7"/>
        <v>0</v>
      </c>
      <c r="I89" s="16">
        <f t="shared" si="8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9"/>
        <v>1</v>
      </c>
    </row>
    <row r="90" spans="1:14">
      <c r="A90" s="16">
        <f t="shared" si="1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 t="shared" si="6"/>
        <v>0</v>
      </c>
      <c r="H90" s="16">
        <f t="shared" si="7"/>
        <v>0</v>
      </c>
      <c r="I90" s="16">
        <f t="shared" si="8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9"/>
        <v>1</v>
      </c>
    </row>
    <row r="91" spans="1:14">
      <c r="A91" s="16">
        <f t="shared" si="1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 t="shared" si="6"/>
        <v>0</v>
      </c>
      <c r="H91" s="16">
        <f t="shared" si="7"/>
        <v>0</v>
      </c>
      <c r="I91" s="16">
        <f t="shared" si="8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9"/>
        <v>1</v>
      </c>
    </row>
    <row r="92" spans="1:14">
      <c r="A92" s="16">
        <f t="shared" si="1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 t="shared" si="6"/>
        <v>0</v>
      </c>
      <c r="H92" s="16">
        <f t="shared" si="7"/>
        <v>0</v>
      </c>
      <c r="I92" s="16">
        <f t="shared" si="8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1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 t="shared" si="6"/>
        <v>0</v>
      </c>
      <c r="H93" s="16">
        <f t="shared" si="7"/>
        <v>0</v>
      </c>
      <c r="I93" s="16">
        <f t="shared" si="8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1">N11</f>
        <v>0.89</v>
      </c>
    </row>
    <row r="94" spans="1:14">
      <c r="A94" s="16">
        <f t="shared" si="1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 t="shared" si="6"/>
        <v>0</v>
      </c>
      <c r="H94" s="16">
        <f t="shared" si="7"/>
        <v>0</v>
      </c>
      <c r="I94" s="16">
        <f t="shared" si="8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1"/>
        <v>0.88</v>
      </c>
    </row>
    <row r="95" spans="1:14">
      <c r="A95" s="16">
        <f t="shared" si="1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 t="shared" si="6"/>
        <v>0</v>
      </c>
      <c r="H95" s="16">
        <f t="shared" si="7"/>
        <v>0</v>
      </c>
      <c r="I95" s="16">
        <f t="shared" si="8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1"/>
        <v>0.87</v>
      </c>
    </row>
    <row r="96" spans="1:14">
      <c r="A96" s="16">
        <f t="shared" si="1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 t="shared" si="6"/>
        <v>0</v>
      </c>
      <c r="H96" s="16">
        <f t="shared" si="7"/>
        <v>0</v>
      </c>
      <c r="I96" s="16">
        <f t="shared" si="8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1"/>
        <v>0.86</v>
      </c>
    </row>
    <row r="97" spans="1:14">
      <c r="A97" s="16">
        <f t="shared" si="1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 t="shared" si="6"/>
        <v>0</v>
      </c>
      <c r="H97" s="16">
        <f t="shared" si="7"/>
        <v>0</v>
      </c>
      <c r="I97" s="16">
        <f t="shared" si="8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1"/>
        <v>0.85</v>
      </c>
    </row>
    <row r="98" spans="1:14">
      <c r="A98" s="16">
        <f t="shared" si="1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 t="shared" si="6"/>
        <v>0</v>
      </c>
      <c r="H98" s="16">
        <f t="shared" si="7"/>
        <v>0</v>
      </c>
      <c r="I98" s="16">
        <f t="shared" si="8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1"/>
        <v>0.83750000000000002</v>
      </c>
    </row>
    <row r="99" spans="1:14">
      <c r="A99" s="16">
        <f t="shared" si="1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 t="shared" si="6"/>
        <v>0</v>
      </c>
      <c r="H99" s="16">
        <f t="shared" si="7"/>
        <v>0</v>
      </c>
      <c r="I99" s="16">
        <f t="shared" si="8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1"/>
        <v>0.82499999999999996</v>
      </c>
    </row>
    <row r="100" spans="1:14">
      <c r="A100" s="16">
        <f t="shared" si="1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 t="shared" si="6"/>
        <v>0</v>
      </c>
      <c r="H100" s="16">
        <f t="shared" si="7"/>
        <v>0</v>
      </c>
      <c r="I100" s="16">
        <f t="shared" si="8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1"/>
        <v>0.8125</v>
      </c>
    </row>
    <row r="101" spans="1:14">
      <c r="A101" s="16">
        <f t="shared" si="1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 t="shared" si="6"/>
        <v>0</v>
      </c>
      <c r="H101" s="16">
        <f t="shared" si="7"/>
        <v>0</v>
      </c>
      <c r="I101" s="16">
        <f t="shared" si="8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1"/>
        <v>0.79999999999999993</v>
      </c>
    </row>
    <row r="102" spans="1:14">
      <c r="A102" s="16">
        <f t="shared" si="1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 t="shared" si="6"/>
        <v>0</v>
      </c>
      <c r="H102" s="16">
        <f t="shared" si="7"/>
        <v>0</v>
      </c>
      <c r="I102" s="16">
        <f t="shared" si="8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1"/>
        <v>0.78749999999999998</v>
      </c>
    </row>
    <row r="103" spans="1:14">
      <c r="A103" s="16">
        <f t="shared" si="1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 t="shared" si="6"/>
        <v>0</v>
      </c>
      <c r="H103" s="16">
        <f t="shared" si="7"/>
        <v>0</v>
      </c>
      <c r="I103" s="16">
        <f t="shared" si="8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1"/>
        <v>0.77499999999999991</v>
      </c>
    </row>
    <row r="104" spans="1:14">
      <c r="A104" s="16">
        <f t="shared" si="1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 t="shared" si="6"/>
        <v>0</v>
      </c>
      <c r="H104" s="16">
        <f t="shared" si="7"/>
        <v>0</v>
      </c>
      <c r="I104" s="16">
        <f t="shared" si="8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1"/>
        <v>0.76249999999999996</v>
      </c>
    </row>
    <row r="105" spans="1:14">
      <c r="A105" s="16">
        <f t="shared" si="1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 t="shared" si="6"/>
        <v>0</v>
      </c>
      <c r="H105" s="16">
        <f t="shared" si="7"/>
        <v>0</v>
      </c>
      <c r="I105" s="16">
        <f t="shared" si="8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1"/>
        <v>0.75</v>
      </c>
    </row>
    <row r="106" spans="1:14">
      <c r="A106" s="16">
        <f t="shared" si="1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 t="shared" si="6"/>
        <v>0</v>
      </c>
      <c r="H106" s="16">
        <f t="shared" si="7"/>
        <v>0</v>
      </c>
      <c r="I106" s="16">
        <f t="shared" si="8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1"/>
        <v>0.73749999999999993</v>
      </c>
    </row>
    <row r="107" spans="1:14">
      <c r="A107" s="16">
        <f t="shared" si="1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 t="shared" si="6"/>
        <v>0</v>
      </c>
      <c r="H107" s="16">
        <f t="shared" si="7"/>
        <v>0</v>
      </c>
      <c r="I107" s="16">
        <f t="shared" si="8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1"/>
        <v>0.72499999999999998</v>
      </c>
    </row>
    <row r="108" spans="1:14">
      <c r="A108" s="16">
        <f t="shared" si="1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 t="shared" si="6"/>
        <v>0</v>
      </c>
      <c r="H108" s="16">
        <f t="shared" si="7"/>
        <v>0</v>
      </c>
      <c r="I108" s="16">
        <f t="shared" si="8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1"/>
        <v>0.71249999999999991</v>
      </c>
    </row>
    <row r="109" spans="1:14">
      <c r="A109" s="16">
        <f t="shared" si="1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 t="shared" si="6"/>
        <v>0</v>
      </c>
      <c r="H109" s="16">
        <f t="shared" si="7"/>
        <v>0</v>
      </c>
      <c r="I109" s="16">
        <f t="shared" si="8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1"/>
        <v>0.7</v>
      </c>
    </row>
    <row r="110" spans="1:14">
      <c r="A110" s="16">
        <f t="shared" si="1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 t="shared" si="6"/>
        <v>0</v>
      </c>
      <c r="H110" s="16">
        <f t="shared" si="7"/>
        <v>0</v>
      </c>
      <c r="I110" s="16">
        <f t="shared" si="8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1"/>
        <v>0.6875</v>
      </c>
    </row>
    <row r="111" spans="1:14">
      <c r="A111" s="16">
        <f t="shared" si="1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 t="shared" si="6"/>
        <v>0</v>
      </c>
      <c r="H111" s="16">
        <f t="shared" si="7"/>
        <v>0</v>
      </c>
      <c r="I111" s="16">
        <f t="shared" si="8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1"/>
        <v>0.67499999999999993</v>
      </c>
    </row>
    <row r="112" spans="1:14">
      <c r="A112" s="16">
        <f t="shared" si="1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 t="shared" si="6"/>
        <v>0</v>
      </c>
      <c r="H112" s="16">
        <f t="shared" si="7"/>
        <v>0</v>
      </c>
      <c r="I112" s="16">
        <f t="shared" si="8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1"/>
        <v>0.66249999999999998</v>
      </c>
    </row>
    <row r="113" spans="1:14">
      <c r="A113" s="16">
        <f t="shared" si="1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 t="shared" si="6"/>
        <v>0</v>
      </c>
      <c r="H113" s="16">
        <f t="shared" si="7"/>
        <v>0</v>
      </c>
      <c r="I113" s="16">
        <f t="shared" si="8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1"/>
        <v>0.64999999999999991</v>
      </c>
    </row>
    <row r="114" spans="1:14">
      <c r="A114" s="16">
        <f t="shared" si="1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 t="shared" si="6"/>
        <v>0</v>
      </c>
      <c r="H114" s="16">
        <f t="shared" si="7"/>
        <v>0</v>
      </c>
      <c r="I114" s="16">
        <f t="shared" si="8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1"/>
        <v>0.63749999999999996</v>
      </c>
    </row>
    <row r="115" spans="1:14">
      <c r="A115" s="16">
        <f t="shared" si="1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 t="shared" si="6"/>
        <v>0</v>
      </c>
      <c r="H115" s="16">
        <f t="shared" si="7"/>
        <v>0</v>
      </c>
      <c r="I115" s="16">
        <f t="shared" si="8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1"/>
        <v>0.625</v>
      </c>
    </row>
    <row r="116" spans="1:14">
      <c r="A116" s="16">
        <f t="shared" si="1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 t="shared" si="6"/>
        <v>0</v>
      </c>
      <c r="H116" s="16">
        <f t="shared" si="7"/>
        <v>0</v>
      </c>
      <c r="I116" s="16">
        <f t="shared" si="8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1"/>
        <v>0.61249999999999993</v>
      </c>
    </row>
    <row r="117" spans="1:14">
      <c r="A117" s="16">
        <f t="shared" si="1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 t="shared" si="6"/>
        <v>0</v>
      </c>
      <c r="H117" s="16">
        <f t="shared" si="7"/>
        <v>0</v>
      </c>
      <c r="I117" s="16">
        <f t="shared" si="8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1"/>
        <v>0.6</v>
      </c>
    </row>
    <row r="118" spans="1:14">
      <c r="A118" s="16">
        <f t="shared" si="1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 t="shared" si="6"/>
        <v>0</v>
      </c>
      <c r="H118" s="16">
        <f t="shared" si="7"/>
        <v>0</v>
      </c>
      <c r="I118" s="16">
        <f t="shared" si="8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1"/>
        <v>0.6</v>
      </c>
    </row>
    <row r="119" spans="1:14">
      <c r="A119" s="16">
        <f t="shared" si="1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 t="shared" si="6"/>
        <v>0</v>
      </c>
      <c r="H119" s="16">
        <f t="shared" si="7"/>
        <v>0</v>
      </c>
      <c r="I119" s="16">
        <f t="shared" si="8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1"/>
        <v>0.6</v>
      </c>
    </row>
    <row r="120" spans="1:14">
      <c r="A120" s="16">
        <f t="shared" si="1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 t="shared" si="6"/>
        <v>0</v>
      </c>
      <c r="H120" s="16">
        <f t="shared" si="7"/>
        <v>0</v>
      </c>
      <c r="I120" s="16">
        <f t="shared" si="8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1"/>
        <v>0.6</v>
      </c>
    </row>
    <row r="121" spans="1:14">
      <c r="A121" s="16">
        <f t="shared" si="1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 t="shared" si="6"/>
        <v>0</v>
      </c>
      <c r="H121" s="16">
        <f t="shared" si="7"/>
        <v>0</v>
      </c>
      <c r="I121" s="16">
        <f t="shared" si="8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1"/>
        <v>0.6</v>
      </c>
    </row>
    <row r="122" spans="1:14">
      <c r="A122" s="16">
        <f t="shared" si="1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 t="shared" si="6"/>
        <v>0</v>
      </c>
      <c r="H122" s="16">
        <f t="shared" si="7"/>
        <v>0</v>
      </c>
      <c r="I122" s="16">
        <f t="shared" si="8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1"/>
        <v>0.6</v>
      </c>
    </row>
    <row r="123" spans="1:14">
      <c r="A123" s="16">
        <f t="shared" si="1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 t="shared" si="6"/>
        <v>0</v>
      </c>
      <c r="H123" s="16">
        <f t="shared" si="7"/>
        <v>0</v>
      </c>
      <c r="I123" s="16">
        <f t="shared" si="8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1"/>
        <v>0.6</v>
      </c>
    </row>
    <row r="124" spans="1:14">
      <c r="A124" s="16">
        <f t="shared" si="1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 t="shared" si="6"/>
        <v>0</v>
      </c>
      <c r="H124" s="16">
        <f t="shared" si="7"/>
        <v>0</v>
      </c>
      <c r="I124" s="16">
        <f t="shared" si="8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1"/>
        <v>0.6</v>
      </c>
    </row>
    <row r="125" spans="1:14">
      <c r="A125" s="16">
        <f t="shared" si="1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 t="shared" si="6"/>
        <v>0</v>
      </c>
      <c r="H125" s="16">
        <f t="shared" si="7"/>
        <v>0</v>
      </c>
      <c r="I125" s="16">
        <f t="shared" si="8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1"/>
        <v>0.6</v>
      </c>
    </row>
    <row r="126" spans="1:14">
      <c r="A126" s="16">
        <f t="shared" si="1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 t="shared" si="6"/>
        <v>0</v>
      </c>
      <c r="H126" s="16">
        <f t="shared" si="7"/>
        <v>0</v>
      </c>
      <c r="I126" s="16">
        <f t="shared" si="8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1"/>
        <v>0.6</v>
      </c>
    </row>
    <row r="127" spans="1:14">
      <c r="A127" s="16">
        <f t="shared" si="1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 t="shared" si="6"/>
        <v>0</v>
      </c>
      <c r="H127" s="16">
        <f t="shared" si="7"/>
        <v>0</v>
      </c>
      <c r="I127" s="16">
        <f t="shared" si="8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1"/>
        <v>0.6</v>
      </c>
    </row>
    <row r="128" spans="1:14">
      <c r="A128" s="16">
        <f t="shared" si="1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 t="shared" si="6"/>
        <v>0</v>
      </c>
      <c r="H128" s="16">
        <f t="shared" si="7"/>
        <v>0</v>
      </c>
      <c r="I128" s="16">
        <f t="shared" si="8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1"/>
        <v>0.6</v>
      </c>
    </row>
    <row r="129" spans="1:14">
      <c r="A129" s="16">
        <f t="shared" si="1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 t="shared" si="6"/>
        <v>0</v>
      </c>
      <c r="H129" s="16">
        <f t="shared" si="7"/>
        <v>0</v>
      </c>
      <c r="I129" s="16">
        <f t="shared" si="8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1"/>
        <v>0.6</v>
      </c>
    </row>
    <row r="130" spans="1:14">
      <c r="A130" s="16">
        <f t="shared" si="1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 t="shared" si="6"/>
        <v>0</v>
      </c>
      <c r="H130" s="16">
        <f t="shared" si="7"/>
        <v>0</v>
      </c>
      <c r="I130" s="16">
        <f t="shared" si="8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1"/>
        <v>0.6</v>
      </c>
    </row>
    <row r="131" spans="1:14">
      <c r="A131" s="16">
        <f t="shared" si="1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 t="shared" si="6"/>
        <v>0</v>
      </c>
      <c r="H131" s="16">
        <f t="shared" si="7"/>
        <v>0</v>
      </c>
      <c r="I131" s="16">
        <f t="shared" si="8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1"/>
        <v>0.6</v>
      </c>
    </row>
    <row r="132" spans="1:14">
      <c r="A132" s="16">
        <f t="shared" si="1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 t="shared" si="6"/>
        <v>0</v>
      </c>
      <c r="H132" s="16">
        <f t="shared" si="7"/>
        <v>0</v>
      </c>
      <c r="I132" s="16">
        <f t="shared" si="8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1"/>
        <v>0.6</v>
      </c>
    </row>
    <row r="133" spans="1:14">
      <c r="A133" s="16">
        <f t="shared" si="1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 t="shared" ref="G133:G196" si="12">K133*$N133</f>
        <v>0</v>
      </c>
      <c r="H133" s="16">
        <f t="shared" ref="H133:H196" si="13">L133*$N133</f>
        <v>0</v>
      </c>
      <c r="I133" s="16">
        <f t="shared" ref="I133:I196" si="14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1"/>
        <v>0.6</v>
      </c>
    </row>
    <row r="134" spans="1:14">
      <c r="A134" s="16">
        <f t="shared" si="1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 t="shared" si="12"/>
        <v>0</v>
      </c>
      <c r="H134" s="16">
        <f t="shared" si="13"/>
        <v>0</v>
      </c>
      <c r="I134" s="16">
        <f t="shared" si="14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1"/>
        <v>0.6</v>
      </c>
    </row>
    <row r="135" spans="1:14">
      <c r="A135" s="16">
        <f t="shared" si="1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 t="shared" si="12"/>
        <v>0</v>
      </c>
      <c r="H135" s="16">
        <f t="shared" si="13"/>
        <v>0</v>
      </c>
      <c r="I135" s="16">
        <f t="shared" si="14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1"/>
        <v>0.6</v>
      </c>
    </row>
    <row r="136" spans="1:14">
      <c r="A136" s="16">
        <f t="shared" si="1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 t="shared" si="12"/>
        <v>0</v>
      </c>
      <c r="H136" s="16">
        <f t="shared" si="13"/>
        <v>0</v>
      </c>
      <c r="I136" s="16">
        <f t="shared" si="14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1"/>
        <v>0.6</v>
      </c>
    </row>
    <row r="137" spans="1:14">
      <c r="A137" s="16">
        <f t="shared" si="1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 t="shared" si="12"/>
        <v>0</v>
      </c>
      <c r="H137" s="16">
        <f t="shared" si="13"/>
        <v>0</v>
      </c>
      <c r="I137" s="16">
        <f t="shared" si="14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1"/>
        <v>0.6</v>
      </c>
    </row>
    <row r="138" spans="1:14">
      <c r="A138" s="16">
        <f t="shared" si="1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 t="shared" si="12"/>
        <v>0</v>
      </c>
      <c r="H138" s="16">
        <f t="shared" si="13"/>
        <v>0</v>
      </c>
      <c r="I138" s="16">
        <f t="shared" si="14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1"/>
        <v>0.6</v>
      </c>
    </row>
    <row r="139" spans="1:14">
      <c r="A139" s="16">
        <f t="shared" si="1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 t="shared" si="12"/>
        <v>0</v>
      </c>
      <c r="H139" s="16">
        <f t="shared" si="13"/>
        <v>0</v>
      </c>
      <c r="I139" s="16">
        <f t="shared" si="14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1"/>
        <v>0.6</v>
      </c>
    </row>
    <row r="140" spans="1:14">
      <c r="A140" s="16">
        <f t="shared" si="1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 t="shared" si="12"/>
        <v>0</v>
      </c>
      <c r="H140" s="16">
        <f t="shared" si="13"/>
        <v>0</v>
      </c>
      <c r="I140" s="16">
        <f t="shared" si="14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1"/>
        <v>0.6</v>
      </c>
    </row>
    <row r="141" spans="1:14">
      <c r="A141" s="16">
        <f t="shared" si="1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 t="shared" si="12"/>
        <v>0</v>
      </c>
      <c r="H141" s="16">
        <f t="shared" si="13"/>
        <v>0</v>
      </c>
      <c r="I141" s="16">
        <f t="shared" si="14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1"/>
        <v>0.6</v>
      </c>
    </row>
    <row r="142" spans="1:14">
      <c r="A142" s="16">
        <f t="shared" si="1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 t="shared" si="12"/>
        <v>0</v>
      </c>
      <c r="H142" s="16">
        <f t="shared" si="13"/>
        <v>0</v>
      </c>
      <c r="I142" s="16">
        <f t="shared" si="14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1"/>
        <v>0.6</v>
      </c>
    </row>
    <row r="143" spans="1:14">
      <c r="A143" s="16">
        <f t="shared" si="1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 t="shared" si="12"/>
        <v>0</v>
      </c>
      <c r="H143" s="16">
        <f t="shared" si="13"/>
        <v>0</v>
      </c>
      <c r="I143" s="16">
        <f t="shared" si="14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1"/>
        <v>0.6</v>
      </c>
    </row>
    <row r="144" spans="1:14">
      <c r="A144" s="16">
        <f t="shared" si="1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 t="shared" si="12"/>
        <v>0</v>
      </c>
      <c r="H144" s="16">
        <f t="shared" si="13"/>
        <v>0</v>
      </c>
      <c r="I144" s="16">
        <f t="shared" si="14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1"/>
        <v>0.6</v>
      </c>
    </row>
    <row r="145" spans="1:14">
      <c r="A145" s="16">
        <f t="shared" si="1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 t="shared" si="12"/>
        <v>0</v>
      </c>
      <c r="H145" s="16">
        <f t="shared" si="13"/>
        <v>0</v>
      </c>
      <c r="I145" s="16">
        <f t="shared" si="14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1"/>
        <v>0.6</v>
      </c>
    </row>
    <row r="146" spans="1:14">
      <c r="A146" s="16">
        <f t="shared" si="1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 t="shared" si="12"/>
        <v>0</v>
      </c>
      <c r="H146" s="16">
        <f t="shared" si="13"/>
        <v>0</v>
      </c>
      <c r="I146" s="16">
        <f t="shared" si="14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1"/>
        <v>0.6</v>
      </c>
    </row>
    <row r="147" spans="1:14">
      <c r="A147" s="16">
        <f t="shared" si="1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 t="shared" si="12"/>
        <v>0</v>
      </c>
      <c r="H147" s="16">
        <f t="shared" si="13"/>
        <v>0</v>
      </c>
      <c r="I147" s="16">
        <f t="shared" si="14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1"/>
        <v>0.6</v>
      </c>
    </row>
    <row r="148" spans="1:14">
      <c r="A148" s="16">
        <f t="shared" si="1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 t="shared" si="12"/>
        <v>0</v>
      </c>
      <c r="H148" s="16">
        <f t="shared" si="13"/>
        <v>0</v>
      </c>
      <c r="I148" s="16">
        <f t="shared" si="14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1"/>
        <v>0.6</v>
      </c>
    </row>
    <row r="149" spans="1:14">
      <c r="A149" s="16">
        <f t="shared" si="1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 t="shared" si="12"/>
        <v>0</v>
      </c>
      <c r="H149" s="16">
        <f t="shared" si="13"/>
        <v>0</v>
      </c>
      <c r="I149" s="16">
        <f t="shared" si="14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1"/>
        <v>0.6</v>
      </c>
    </row>
    <row r="150" spans="1:14">
      <c r="A150" s="16">
        <f t="shared" si="1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 t="shared" si="12"/>
        <v>0</v>
      </c>
      <c r="H150" s="16">
        <f t="shared" si="13"/>
        <v>0</v>
      </c>
      <c r="I150" s="16">
        <f t="shared" si="14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1"/>
        <v>0.6</v>
      </c>
    </row>
    <row r="151" spans="1:14">
      <c r="A151" s="16">
        <f t="shared" ref="A151:A214" si="15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 t="shared" si="12"/>
        <v>0</v>
      </c>
      <c r="H151" s="16">
        <f t="shared" si="13"/>
        <v>0</v>
      </c>
      <c r="I151" s="16">
        <f t="shared" si="14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1"/>
        <v>0.6</v>
      </c>
    </row>
    <row r="152" spans="1:14">
      <c r="A152" s="16">
        <f t="shared" si="15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 t="shared" si="12"/>
        <v>0</v>
      </c>
      <c r="H152" s="16">
        <f t="shared" si="13"/>
        <v>0</v>
      </c>
      <c r="I152" s="16">
        <f t="shared" si="14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1"/>
        <v>0.6</v>
      </c>
    </row>
    <row r="153" spans="1:14">
      <c r="A153" s="16">
        <f t="shared" si="15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 t="shared" si="12"/>
        <v>0</v>
      </c>
      <c r="H153" s="16">
        <f t="shared" si="13"/>
        <v>0</v>
      </c>
      <c r="I153" s="16">
        <f t="shared" si="14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1"/>
        <v>0.6</v>
      </c>
    </row>
    <row r="154" spans="1:14">
      <c r="A154" s="16">
        <f t="shared" si="15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 t="shared" si="12"/>
        <v>0</v>
      </c>
      <c r="H154" s="16">
        <f t="shared" si="13"/>
        <v>0</v>
      </c>
      <c r="I154" s="16">
        <f t="shared" si="14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1"/>
        <v>0.6</v>
      </c>
    </row>
    <row r="155" spans="1:14">
      <c r="A155" s="16">
        <f t="shared" si="15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 t="shared" si="12"/>
        <v>0</v>
      </c>
      <c r="H155" s="16">
        <f t="shared" si="13"/>
        <v>0</v>
      </c>
      <c r="I155" s="16">
        <f t="shared" si="14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1"/>
        <v>0.6</v>
      </c>
    </row>
    <row r="156" spans="1:14">
      <c r="A156" s="16">
        <f t="shared" si="15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 t="shared" si="12"/>
        <v>0</v>
      </c>
      <c r="H156" s="16">
        <f t="shared" si="13"/>
        <v>0</v>
      </c>
      <c r="I156" s="16">
        <f t="shared" si="14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1"/>
        <v>0.6</v>
      </c>
    </row>
    <row r="157" spans="1:14">
      <c r="A157" s="16">
        <f t="shared" si="15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 t="shared" si="12"/>
        <v>0</v>
      </c>
      <c r="H157" s="16">
        <f t="shared" si="13"/>
        <v>0</v>
      </c>
      <c r="I157" s="16">
        <f t="shared" si="14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6">N75</f>
        <v>0.6</v>
      </c>
    </row>
    <row r="158" spans="1:14">
      <c r="A158" s="16">
        <f t="shared" si="15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 t="shared" si="12"/>
        <v>0</v>
      </c>
      <c r="H158" s="16">
        <f t="shared" si="13"/>
        <v>0</v>
      </c>
      <c r="I158" s="16">
        <f t="shared" si="14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6"/>
        <v>0.6</v>
      </c>
    </row>
    <row r="159" spans="1:14">
      <c r="A159" s="16">
        <f t="shared" si="15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 t="shared" si="12"/>
        <v>0</v>
      </c>
      <c r="H159" s="16">
        <f t="shared" si="13"/>
        <v>0</v>
      </c>
      <c r="I159" s="16">
        <f t="shared" si="14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6"/>
        <v>0.6</v>
      </c>
    </row>
    <row r="160" spans="1:14">
      <c r="A160" s="16">
        <f t="shared" si="15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 t="shared" si="12"/>
        <v>0</v>
      </c>
      <c r="H160" s="16">
        <f t="shared" si="13"/>
        <v>0</v>
      </c>
      <c r="I160" s="16">
        <f t="shared" si="14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6"/>
        <v>0.6</v>
      </c>
    </row>
    <row r="161" spans="1:14">
      <c r="A161" s="16">
        <f t="shared" si="15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 t="shared" si="12"/>
        <v>0</v>
      </c>
      <c r="H161" s="16">
        <f t="shared" si="13"/>
        <v>0</v>
      </c>
      <c r="I161" s="16">
        <f t="shared" si="14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6"/>
        <v>0.6</v>
      </c>
    </row>
    <row r="162" spans="1:14">
      <c r="A162" s="16">
        <f t="shared" si="15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 t="shared" si="12"/>
        <v>0</v>
      </c>
      <c r="H162" s="16">
        <f t="shared" si="13"/>
        <v>0</v>
      </c>
      <c r="I162" s="16">
        <f t="shared" si="14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6"/>
        <v>0.6</v>
      </c>
    </row>
    <row r="163" spans="1:14">
      <c r="A163" s="16">
        <f t="shared" si="15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 t="shared" si="12"/>
        <v>0</v>
      </c>
      <c r="H163" s="16">
        <f t="shared" si="13"/>
        <v>0</v>
      </c>
      <c r="I163" s="16">
        <f t="shared" si="14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6"/>
        <v>0.6</v>
      </c>
    </row>
    <row r="164" spans="1:14">
      <c r="A164" s="16">
        <f t="shared" si="15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 t="shared" si="12"/>
        <v>0</v>
      </c>
      <c r="H164" s="16">
        <f t="shared" si="13"/>
        <v>0</v>
      </c>
      <c r="I164" s="16">
        <f t="shared" si="14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6"/>
        <v>0.6</v>
      </c>
    </row>
    <row r="165" spans="1:14">
      <c r="A165" s="16">
        <f t="shared" si="15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 t="shared" si="12"/>
        <v>0</v>
      </c>
      <c r="H165" s="16">
        <f t="shared" si="13"/>
        <v>0</v>
      </c>
      <c r="I165" s="16">
        <f t="shared" si="14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6"/>
        <v>0.6</v>
      </c>
    </row>
    <row r="166" spans="1:14">
      <c r="A166" s="16">
        <f t="shared" si="15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 t="shared" si="12"/>
        <v>0</v>
      </c>
      <c r="H166" s="16">
        <f t="shared" si="13"/>
        <v>0</v>
      </c>
      <c r="I166" s="16">
        <f t="shared" si="14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6"/>
        <v>0.6</v>
      </c>
    </row>
    <row r="167" spans="1:14">
      <c r="A167" s="16">
        <f t="shared" si="15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 t="shared" si="12"/>
        <v>0</v>
      </c>
      <c r="H167" s="16">
        <f t="shared" si="13"/>
        <v>0</v>
      </c>
      <c r="I167" s="16">
        <f t="shared" si="14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6"/>
        <v>0.6</v>
      </c>
    </row>
    <row r="168" spans="1:14">
      <c r="A168" s="16">
        <f t="shared" si="15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 t="shared" si="12"/>
        <v>0.997443089108911</v>
      </c>
      <c r="H168" s="16">
        <f t="shared" si="13"/>
        <v>0</v>
      </c>
      <c r="I168" s="16">
        <f t="shared" si="14"/>
        <v>0</v>
      </c>
      <c r="K168" s="16">
        <f>VLOOKUP($D168,'Growth rate'!$B$3:$S$93,6,FALSE)*VLOOKUP($F168,BY_IND_Demand_Drivers!$B$5:$J$100,7,FALSE)</f>
        <v>0.997443089108911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6"/>
        <v>1</v>
      </c>
    </row>
    <row r="169" spans="1:14">
      <c r="A169" s="16">
        <f t="shared" si="15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 t="shared" si="12"/>
        <v>1.0138762486349451</v>
      </c>
      <c r="H169" s="16">
        <f t="shared" si="13"/>
        <v>0</v>
      </c>
      <c r="I169" s="16">
        <f t="shared" si="14"/>
        <v>0</v>
      </c>
      <c r="K169" s="16">
        <f>VLOOKUP($D169,'Growth rate'!$B$3:$S$93,6,FALSE)*VLOOKUP($F169,BY_IND_Demand_Drivers!$B$5:$J$100,7,FALSE)</f>
        <v>1.0138762486349451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6"/>
        <v>1</v>
      </c>
    </row>
    <row r="170" spans="1:14">
      <c r="A170" s="16">
        <f t="shared" si="15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 t="shared" si="12"/>
        <v>1.0303094081609792</v>
      </c>
      <c r="H170" s="16">
        <f t="shared" si="13"/>
        <v>0</v>
      </c>
      <c r="I170" s="16">
        <f t="shared" si="14"/>
        <v>0</v>
      </c>
      <c r="K170" s="16">
        <f>VLOOKUP($D170,'Growth rate'!$B$3:$S$93,6,FALSE)*VLOOKUP($F170,BY_IND_Demand_Drivers!$B$5:$J$100,7,FALSE)</f>
        <v>1.0303094081609792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6"/>
        <v>1</v>
      </c>
    </row>
    <row r="171" spans="1:14">
      <c r="A171" s="16">
        <f t="shared" si="15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 t="shared" si="12"/>
        <v>1.0467425676870132</v>
      </c>
      <c r="H171" s="16">
        <f t="shared" si="13"/>
        <v>0</v>
      </c>
      <c r="I171" s="16">
        <f t="shared" si="14"/>
        <v>0</v>
      </c>
      <c r="K171" s="16">
        <f>VLOOKUP($D171,'Growth rate'!$B$3:$S$93,6,FALSE)*VLOOKUP($F171,BY_IND_Demand_Drivers!$B$5:$J$100,7,FALSE)</f>
        <v>1.0467425676870132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6"/>
        <v>1</v>
      </c>
    </row>
    <row r="172" spans="1:14">
      <c r="A172" s="16">
        <f t="shared" si="15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 t="shared" si="12"/>
        <v>1.0631757272130473</v>
      </c>
      <c r="H172" s="16">
        <f t="shared" si="13"/>
        <v>0</v>
      </c>
      <c r="I172" s="16">
        <f t="shared" si="14"/>
        <v>0</v>
      </c>
      <c r="K172" s="16">
        <f>VLOOKUP($D172,'Growth rate'!$B$3:$S$93,6,FALSE)*VLOOKUP($F172,BY_IND_Demand_Drivers!$B$5:$J$100,7,FALSE)</f>
        <v>1.0631757272130473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6"/>
        <v>1</v>
      </c>
    </row>
    <row r="173" spans="1:14">
      <c r="A173" s="16">
        <f t="shared" si="15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 t="shared" si="12"/>
        <v>1.0796088867390812</v>
      </c>
      <c r="H173" s="16">
        <f t="shared" si="13"/>
        <v>0</v>
      </c>
      <c r="I173" s="16">
        <f t="shared" si="14"/>
        <v>0</v>
      </c>
      <c r="K173" s="16">
        <f>VLOOKUP($D173,'Growth rate'!$B$3:$S$93,6,FALSE)*VLOOKUP($F173,BY_IND_Demand_Drivers!$B$5:$J$100,7,FALSE)</f>
        <v>1.0796088867390812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6"/>
        <v>1</v>
      </c>
    </row>
    <row r="174" spans="1:14">
      <c r="A174" s="16">
        <f t="shared" si="15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 t="shared" si="12"/>
        <v>0.98643784163860371</v>
      </c>
      <c r="H174" s="16">
        <f t="shared" si="13"/>
        <v>0</v>
      </c>
      <c r="I174" s="16">
        <f t="shared" si="14"/>
        <v>0</v>
      </c>
      <c r="K174" s="16">
        <f>VLOOKUP($D174,'Growth rate'!$B$3:$S$93,6,FALSE)*VLOOKUP($F174,BY_IND_Demand_Drivers!$B$5:$J$100,7,FALSE)</f>
        <v>1.0960420462651153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5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 t="shared" si="12"/>
        <v>0.99010293315412312</v>
      </c>
      <c r="H175" s="16">
        <f t="shared" si="13"/>
        <v>0</v>
      </c>
      <c r="I175" s="16">
        <f t="shared" si="14"/>
        <v>0</v>
      </c>
      <c r="K175" s="16">
        <f>VLOOKUP($D175,'Growth rate'!$B$3:$S$93,6,FALSE)*VLOOKUP($F175,BY_IND_Demand_Drivers!$B$5:$J$100,7,FALSE)</f>
        <v>1.1124752057911496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7">N93</f>
        <v>0.89</v>
      </c>
    </row>
    <row r="176" spans="1:14">
      <c r="A176" s="16">
        <f t="shared" si="15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 t="shared" si="12"/>
        <v>0.9934393614791216</v>
      </c>
      <c r="H176" s="16">
        <f t="shared" si="13"/>
        <v>0</v>
      </c>
      <c r="I176" s="16">
        <f t="shared" si="14"/>
        <v>0</v>
      </c>
      <c r="K176" s="16">
        <f>VLOOKUP($D176,'Growth rate'!$B$3:$S$93,6,FALSE)*VLOOKUP($F176,BY_IND_Demand_Drivers!$B$5:$J$100,7,FALSE)</f>
        <v>1.1289083653171836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7"/>
        <v>0.88</v>
      </c>
    </row>
    <row r="177" spans="1:14">
      <c r="A177" s="16">
        <f t="shared" si="15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 t="shared" si="12"/>
        <v>0.99644712661359935</v>
      </c>
      <c r="H177" s="16">
        <f t="shared" si="13"/>
        <v>0</v>
      </c>
      <c r="I177" s="16">
        <f t="shared" si="14"/>
        <v>0</v>
      </c>
      <c r="K177" s="16">
        <f>VLOOKUP($D177,'Growth rate'!$B$3:$S$93,6,FALSE)*VLOOKUP($F177,BY_IND_Demand_Drivers!$B$5:$J$100,7,FALSE)</f>
        <v>1.1453415248432177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7"/>
        <v>0.87</v>
      </c>
    </row>
    <row r="178" spans="1:14">
      <c r="A178" s="16">
        <f t="shared" si="15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 t="shared" si="12"/>
        <v>0.99912622855755651</v>
      </c>
      <c r="H178" s="16">
        <f t="shared" si="13"/>
        <v>0</v>
      </c>
      <c r="I178" s="16">
        <f t="shared" si="14"/>
        <v>0</v>
      </c>
      <c r="K178" s="16">
        <f>VLOOKUP($D178,'Growth rate'!$B$3:$S$93,6,FALSE)*VLOOKUP($F178,BY_IND_Demand_Drivers!$B$5:$J$100,7,FALSE)</f>
        <v>1.1617746843692518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7"/>
        <v>0.86</v>
      </c>
    </row>
    <row r="179" spans="1:14">
      <c r="A179" s="16">
        <f t="shared" si="15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 t="shared" si="12"/>
        <v>1.0014766673109929</v>
      </c>
      <c r="H179" s="16">
        <f t="shared" si="13"/>
        <v>0</v>
      </c>
      <c r="I179" s="16">
        <f t="shared" si="14"/>
        <v>0</v>
      </c>
      <c r="K179" s="16">
        <f>VLOOKUP($D179,'Growth rate'!$B$3:$S$93,6,FALSE)*VLOOKUP($F179,BY_IND_Demand_Drivers!$B$5:$J$100,7,FALSE)</f>
        <v>1.1782078438952859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7"/>
        <v>0.85</v>
      </c>
    </row>
    <row r="180" spans="1:14">
      <c r="A180" s="16">
        <f t="shared" si="15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 t="shared" si="12"/>
        <v>1.0005118403653552</v>
      </c>
      <c r="H180" s="16">
        <f t="shared" si="13"/>
        <v>0</v>
      </c>
      <c r="I180" s="16">
        <f t="shared" si="14"/>
        <v>0</v>
      </c>
      <c r="K180" s="16">
        <f>VLOOKUP($D180,'Growth rate'!$B$3:$S$93,6,FALSE)*VLOOKUP($F180,BY_IND_Demand_Drivers!$B$5:$J$100,7,FALSE)</f>
        <v>1.1946410034213197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7"/>
        <v>0.83750000000000002</v>
      </c>
    </row>
    <row r="181" spans="1:14">
      <c r="A181" s="16">
        <f t="shared" si="15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 t="shared" si="12"/>
        <v>0.99913618443156682</v>
      </c>
      <c r="H181" s="16">
        <f t="shared" si="13"/>
        <v>0</v>
      </c>
      <c r="I181" s="16">
        <f t="shared" si="14"/>
        <v>0</v>
      </c>
      <c r="K181" s="16">
        <f>VLOOKUP($D181,'Growth rate'!$B$3:$S$93,6,FALSE)*VLOOKUP($F181,BY_IND_Demand_Drivers!$B$5:$J$100,7,FALSE)</f>
        <v>1.2110741629473538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7"/>
        <v>0.82499999999999996</v>
      </c>
    </row>
    <row r="182" spans="1:14">
      <c r="A182" s="16">
        <f t="shared" si="15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 t="shared" si="12"/>
        <v>0.99734969950962771</v>
      </c>
      <c r="H182" s="16">
        <f t="shared" si="13"/>
        <v>0</v>
      </c>
      <c r="I182" s="16">
        <f t="shared" si="14"/>
        <v>0</v>
      </c>
      <c r="K182" s="16">
        <f>VLOOKUP($D182,'Growth rate'!$B$3:$S$93,6,FALSE)*VLOOKUP($F182,BY_IND_Demand_Drivers!$B$5:$J$100,7,FALSE)</f>
        <v>1.2275073224733879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7"/>
        <v>0.8125</v>
      </c>
    </row>
    <row r="183" spans="1:14">
      <c r="A183" s="16">
        <f t="shared" si="15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 t="shared" si="12"/>
        <v>0.99515238559953745</v>
      </c>
      <c r="H183" s="16">
        <f t="shared" si="13"/>
        <v>0</v>
      </c>
      <c r="I183" s="16">
        <f t="shared" si="14"/>
        <v>0</v>
      </c>
      <c r="K183" s="16">
        <f>VLOOKUP($D183,'Growth rate'!$B$3:$S$93,6,FALSE)*VLOOKUP($F183,BY_IND_Demand_Drivers!$B$5:$J$100,7,FALSE)</f>
        <v>1.243940481999422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7"/>
        <v>0.79999999999999993</v>
      </c>
    </row>
    <row r="184" spans="1:14">
      <c r="A184" s="16">
        <f t="shared" si="15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 t="shared" si="12"/>
        <v>0.9925442427012966</v>
      </c>
      <c r="H184" s="16">
        <f t="shared" si="13"/>
        <v>0</v>
      </c>
      <c r="I184" s="16">
        <f t="shared" si="14"/>
        <v>0</v>
      </c>
      <c r="K184" s="16">
        <f>VLOOKUP($D184,'Growth rate'!$B$3:$S$93,6,FALSE)*VLOOKUP($F184,BY_IND_Demand_Drivers!$B$5:$J$100,7,FALSE)</f>
        <v>1.2603736415254561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7"/>
        <v>0.78749999999999998</v>
      </c>
    </row>
    <row r="185" spans="1:14">
      <c r="A185" s="16">
        <f t="shared" si="15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 t="shared" si="12"/>
        <v>0.98952527081490471</v>
      </c>
      <c r="H185" s="16">
        <f t="shared" si="13"/>
        <v>0</v>
      </c>
      <c r="I185" s="16">
        <f t="shared" si="14"/>
        <v>0</v>
      </c>
      <c r="K185" s="16">
        <f>VLOOKUP($D185,'Growth rate'!$B$3:$S$93,6,FALSE)*VLOOKUP($F185,BY_IND_Demand_Drivers!$B$5:$J$100,7,FALSE)</f>
        <v>1.2768068010514901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7"/>
        <v>0.77499999999999991</v>
      </c>
    </row>
    <row r="186" spans="1:14">
      <c r="A186" s="16">
        <f t="shared" si="15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 t="shared" si="12"/>
        <v>0.98609546994036212</v>
      </c>
      <c r="H186" s="16">
        <f t="shared" si="13"/>
        <v>0</v>
      </c>
      <c r="I186" s="16">
        <f t="shared" si="14"/>
        <v>0</v>
      </c>
      <c r="K186" s="16">
        <f>VLOOKUP($D186,'Growth rate'!$B$3:$S$93,6,FALSE)*VLOOKUP($F186,BY_IND_Demand_Drivers!$B$5:$J$100,7,FALSE)</f>
        <v>1.2932399605775242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7"/>
        <v>0.76249999999999996</v>
      </c>
    </row>
    <row r="187" spans="1:14">
      <c r="A187" s="16">
        <f t="shared" si="15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 t="shared" si="12"/>
        <v>0.98225484007766872</v>
      </c>
      <c r="H187" s="16">
        <f t="shared" si="13"/>
        <v>0</v>
      </c>
      <c r="I187" s="16">
        <f t="shared" si="14"/>
        <v>0</v>
      </c>
      <c r="K187" s="16">
        <f>VLOOKUP($D187,'Growth rate'!$B$3:$S$93,6,FALSE)*VLOOKUP($F187,BY_IND_Demand_Drivers!$B$5:$J$100,7,FALSE)</f>
        <v>1.3096731201035583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7"/>
        <v>0.75</v>
      </c>
    </row>
    <row r="188" spans="1:14">
      <c r="A188" s="16">
        <f t="shared" si="15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 t="shared" si="12"/>
        <v>0.97800338122682451</v>
      </c>
      <c r="H188" s="16">
        <f t="shared" si="13"/>
        <v>0</v>
      </c>
      <c r="I188" s="16">
        <f t="shared" si="14"/>
        <v>0</v>
      </c>
      <c r="K188" s="16">
        <f>VLOOKUP($D188,'Growth rate'!$B$3:$S$93,6,FALSE)*VLOOKUP($F188,BY_IND_Demand_Drivers!$B$5:$J$100,7,FALSE)</f>
        <v>1.3261062796295926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7"/>
        <v>0.73749999999999993</v>
      </c>
    </row>
    <row r="189" spans="1:14">
      <c r="A189" s="16">
        <f t="shared" si="15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 t="shared" si="12"/>
        <v>0.97334109338782926</v>
      </c>
      <c r="H189" s="16">
        <f t="shared" si="13"/>
        <v>0</v>
      </c>
      <c r="I189" s="16">
        <f t="shared" si="14"/>
        <v>0</v>
      </c>
      <c r="K189" s="16">
        <f>VLOOKUP($D189,'Growth rate'!$B$3:$S$93,6,FALSE)*VLOOKUP($F189,BY_IND_Demand_Drivers!$B$5:$J$100,7,FALSE)</f>
        <v>1.3425394391556267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7"/>
        <v>0.72499999999999998</v>
      </c>
    </row>
    <row r="190" spans="1:14">
      <c r="A190" s="16">
        <f t="shared" si="15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 t="shared" si="12"/>
        <v>0.96826797656068297</v>
      </c>
      <c r="H190" s="16">
        <f t="shared" si="13"/>
        <v>0</v>
      </c>
      <c r="I190" s="16">
        <f t="shared" si="14"/>
        <v>0</v>
      </c>
      <c r="K190" s="16">
        <f>VLOOKUP($D190,'Growth rate'!$B$3:$S$93,6,FALSE)*VLOOKUP($F190,BY_IND_Demand_Drivers!$B$5:$J$100,7,FALSE)</f>
        <v>1.3589725986816605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7"/>
        <v>0.71249999999999991</v>
      </c>
    </row>
    <row r="191" spans="1:14">
      <c r="A191" s="16">
        <f t="shared" si="15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 t="shared" si="12"/>
        <v>0.96278403074538621</v>
      </c>
      <c r="H191" s="16">
        <f t="shared" si="13"/>
        <v>0</v>
      </c>
      <c r="I191" s="16">
        <f t="shared" si="14"/>
        <v>0</v>
      </c>
      <c r="K191" s="16">
        <f>VLOOKUP($D191,'Growth rate'!$B$3:$S$93,6,FALSE)*VLOOKUP($F191,BY_IND_Demand_Drivers!$B$5:$J$100,7,FALSE)</f>
        <v>1.3754057582076946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7"/>
        <v>0.7</v>
      </c>
    </row>
    <row r="192" spans="1:14">
      <c r="A192" s="16">
        <f t="shared" si="15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 t="shared" si="12"/>
        <v>0.95688925594193852</v>
      </c>
      <c r="H192" s="16">
        <f t="shared" si="13"/>
        <v>0</v>
      </c>
      <c r="I192" s="16">
        <f t="shared" si="14"/>
        <v>0</v>
      </c>
      <c r="K192" s="16">
        <f>VLOOKUP($D192,'Growth rate'!$B$3:$S$93,6,FALSE)*VLOOKUP($F192,BY_IND_Demand_Drivers!$B$5:$J$100,7,FALSE)</f>
        <v>1.3918389177337287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7"/>
        <v>0.6875</v>
      </c>
    </row>
    <row r="193" spans="1:14">
      <c r="A193" s="16">
        <f t="shared" si="15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 t="shared" si="12"/>
        <v>0.9505836521503398</v>
      </c>
      <c r="H193" s="16">
        <f t="shared" si="13"/>
        <v>0</v>
      </c>
      <c r="I193" s="16">
        <f t="shared" si="14"/>
        <v>0</v>
      </c>
      <c r="K193" s="16">
        <f>VLOOKUP($D193,'Growth rate'!$B$3:$S$93,6,FALSE)*VLOOKUP($F193,BY_IND_Demand_Drivers!$B$5:$J$100,7,FALSE)</f>
        <v>1.4082720772597628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7"/>
        <v>0.67499999999999993</v>
      </c>
    </row>
    <row r="194" spans="1:14">
      <c r="A194" s="16">
        <f t="shared" si="15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 t="shared" si="12"/>
        <v>0.94386721937059037</v>
      </c>
      <c r="H194" s="16">
        <f t="shared" si="13"/>
        <v>0</v>
      </c>
      <c r="I194" s="16">
        <f t="shared" si="14"/>
        <v>0</v>
      </c>
      <c r="K194" s="16">
        <f>VLOOKUP($D194,'Growth rate'!$B$3:$S$93,6,FALSE)*VLOOKUP($F194,BY_IND_Demand_Drivers!$B$5:$J$100,7,FALSE)</f>
        <v>1.4247052367857969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7"/>
        <v>0.66249999999999998</v>
      </c>
    </row>
    <row r="195" spans="1:14">
      <c r="A195" s="16">
        <f t="shared" si="15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 t="shared" si="12"/>
        <v>0.9367399576026898</v>
      </c>
      <c r="H195" s="16">
        <f t="shared" si="13"/>
        <v>0</v>
      </c>
      <c r="I195" s="16">
        <f t="shared" si="14"/>
        <v>0</v>
      </c>
      <c r="K195" s="16">
        <f>VLOOKUP($D195,'Growth rate'!$B$3:$S$93,6,FALSE)*VLOOKUP($F195,BY_IND_Demand_Drivers!$B$5:$J$100,7,FALSE)</f>
        <v>1.4411383963118307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7"/>
        <v>0.64999999999999991</v>
      </c>
    </row>
    <row r="196" spans="1:14">
      <c r="A196" s="16">
        <f t="shared" si="15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 t="shared" si="12"/>
        <v>0.92920186684663875</v>
      </c>
      <c r="H196" s="16">
        <f t="shared" si="13"/>
        <v>0</v>
      </c>
      <c r="I196" s="16">
        <f t="shared" si="14"/>
        <v>0</v>
      </c>
      <c r="K196" s="16">
        <f>VLOOKUP($D196,'Growth rate'!$B$3:$S$93,6,FALSE)*VLOOKUP($F196,BY_IND_Demand_Drivers!$B$5:$J$100,7,FALSE)</f>
        <v>1.4575715558378648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7"/>
        <v>0.63749999999999996</v>
      </c>
    </row>
    <row r="197" spans="1:14">
      <c r="A197" s="16">
        <f t="shared" si="15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 t="shared" ref="G197:G260" si="18">K197*$N197</f>
        <v>0.92125294710243677</v>
      </c>
      <c r="H197" s="16">
        <f t="shared" ref="H197:H260" si="19">L197*$N197</f>
        <v>0</v>
      </c>
      <c r="I197" s="16">
        <f t="shared" ref="I197:I260" si="20">M197*$N197</f>
        <v>0</v>
      </c>
      <c r="K197" s="16">
        <f>VLOOKUP($D197,'Growth rate'!$B$3:$S$93,6,FALSE)*VLOOKUP($F197,BY_IND_Demand_Drivers!$B$5:$J$100,7,FALSE)</f>
        <v>1.4740047153638989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7"/>
        <v>0.625</v>
      </c>
    </row>
    <row r="198" spans="1:14">
      <c r="A198" s="16">
        <f t="shared" si="15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 t="shared" si="18"/>
        <v>0.91289319837008387</v>
      </c>
      <c r="H198" s="16">
        <f t="shared" si="19"/>
        <v>0</v>
      </c>
      <c r="I198" s="16">
        <f t="shared" si="20"/>
        <v>0</v>
      </c>
      <c r="K198" s="16">
        <f>VLOOKUP($D198,'Growth rate'!$B$3:$S$93,6,FALSE)*VLOOKUP($F198,BY_IND_Demand_Drivers!$B$5:$J$100,7,FALSE)</f>
        <v>1.490437874889933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7"/>
        <v>0.61249999999999993</v>
      </c>
    </row>
    <row r="199" spans="1:14">
      <c r="A199" s="16">
        <f t="shared" si="15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 t="shared" si="18"/>
        <v>0.90412262064958016</v>
      </c>
      <c r="H199" s="16">
        <f t="shared" si="19"/>
        <v>0</v>
      </c>
      <c r="I199" s="16">
        <f t="shared" si="20"/>
        <v>0</v>
      </c>
      <c r="K199" s="16">
        <f>VLOOKUP($D199,'Growth rate'!$B$3:$S$93,6,FALSE)*VLOOKUP($F199,BY_IND_Demand_Drivers!$B$5:$J$100,7,FALSE)</f>
        <v>1.506871034415967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7"/>
        <v>0.6</v>
      </c>
    </row>
    <row r="200" spans="1:14">
      <c r="A200" s="16">
        <f t="shared" si="15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 t="shared" si="18"/>
        <v>0.91858858257997356</v>
      </c>
      <c r="H200" s="16">
        <f t="shared" si="19"/>
        <v>0</v>
      </c>
      <c r="I200" s="16">
        <f t="shared" si="20"/>
        <v>0</v>
      </c>
      <c r="K200" s="16">
        <f>VLOOKUP($D200,'Growth rate'!$B$3:$S$93,6,FALSE)*VLOOKUP($F200,BY_IND_Demand_Drivers!$B$5:$J$100,7,FALSE)</f>
        <v>1.5309809709666227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7"/>
        <v>0.6</v>
      </c>
    </row>
    <row r="201" spans="1:14">
      <c r="A201" s="16">
        <f t="shared" si="15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 t="shared" si="18"/>
        <v>0.93328599990125305</v>
      </c>
      <c r="H201" s="16">
        <f t="shared" si="19"/>
        <v>0</v>
      </c>
      <c r="I201" s="16">
        <f t="shared" si="20"/>
        <v>0</v>
      </c>
      <c r="K201" s="16">
        <f>VLOOKUP($D201,'Growth rate'!$B$3:$S$93,6,FALSE)*VLOOKUP($F201,BY_IND_Demand_Drivers!$B$5:$J$100,7,FALSE)</f>
        <v>1.5554766665020885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7"/>
        <v>0.6</v>
      </c>
    </row>
    <row r="202" spans="1:14">
      <c r="A202" s="16">
        <f t="shared" si="15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 t="shared" si="18"/>
        <v>0.94821857589967307</v>
      </c>
      <c r="H202" s="16">
        <f t="shared" si="19"/>
        <v>0</v>
      </c>
      <c r="I202" s="16">
        <f t="shared" si="20"/>
        <v>0</v>
      </c>
      <c r="K202" s="16">
        <f>VLOOKUP($D202,'Growth rate'!$B$3:$S$93,6,FALSE)*VLOOKUP($F202,BY_IND_Demand_Drivers!$B$5:$J$100,7,FALSE)</f>
        <v>1.5803642931661219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7"/>
        <v>0.6</v>
      </c>
    </row>
    <row r="203" spans="1:14">
      <c r="A203" s="16">
        <f t="shared" si="15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 t="shared" si="18"/>
        <v>0.96339007311406799</v>
      </c>
      <c r="H203" s="16">
        <f t="shared" si="19"/>
        <v>0</v>
      </c>
      <c r="I203" s="16">
        <f t="shared" si="20"/>
        <v>0</v>
      </c>
      <c r="K203" s="16">
        <f>VLOOKUP($D203,'Growth rate'!$B$3:$S$93,6,FALSE)*VLOOKUP($F203,BY_IND_Demand_Drivers!$B$5:$J$100,7,FALSE)</f>
        <v>1.60565012185678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7"/>
        <v>0.6</v>
      </c>
    </row>
    <row r="204" spans="1:14">
      <c r="A204" s="16">
        <f t="shared" si="15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 t="shared" si="18"/>
        <v>0.97880431428389292</v>
      </c>
      <c r="H204" s="16">
        <f t="shared" si="19"/>
        <v>0</v>
      </c>
      <c r="I204" s="16">
        <f t="shared" si="20"/>
        <v>0</v>
      </c>
      <c r="K204" s="16">
        <f>VLOOKUP($D204,'Growth rate'!$B$3:$S$93,6,FALSE)*VLOOKUP($F204,BY_IND_Demand_Drivers!$B$5:$J$100,7,FALSE)</f>
        <v>1.6313405238064882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7"/>
        <v>0.6</v>
      </c>
    </row>
    <row r="205" spans="1:14">
      <c r="A205" s="16">
        <f t="shared" si="15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 t="shared" si="18"/>
        <v>0.99446518331243516</v>
      </c>
      <c r="H205" s="16">
        <f t="shared" si="19"/>
        <v>0</v>
      </c>
      <c r="I205" s="16">
        <f t="shared" si="20"/>
        <v>0</v>
      </c>
      <c r="K205" s="16">
        <f>VLOOKUP($D205,'Growth rate'!$B$3:$S$93,6,FALSE)*VLOOKUP($F205,BY_IND_Demand_Drivers!$B$5:$J$100,7,FALSE)</f>
        <v>1.6574419721873921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7"/>
        <v>0.6</v>
      </c>
    </row>
    <row r="206" spans="1:14">
      <c r="A206" s="16">
        <f t="shared" si="15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 t="shared" si="18"/>
        <v>1.0103766262454343</v>
      </c>
      <c r="H206" s="16">
        <f t="shared" si="19"/>
        <v>0</v>
      </c>
      <c r="I206" s="16">
        <f t="shared" si="20"/>
        <v>0</v>
      </c>
      <c r="K206" s="16">
        <f>VLOOKUP($D206,'Growth rate'!$B$3:$S$93,6,FALSE)*VLOOKUP($F206,BY_IND_Demand_Drivers!$B$5:$J$100,7,FALSE)</f>
        <v>1.6839610437423906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7"/>
        <v>0.6</v>
      </c>
    </row>
    <row r="207" spans="1:14">
      <c r="A207" s="16">
        <f t="shared" si="15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 t="shared" si="18"/>
        <v>1.0265426522653611</v>
      </c>
      <c r="H207" s="16">
        <f t="shared" si="19"/>
        <v>0</v>
      </c>
      <c r="I207" s="16">
        <f t="shared" si="20"/>
        <v>0</v>
      </c>
      <c r="K207" s="16">
        <f>VLOOKUP($D207,'Growth rate'!$B$3:$S$93,6,FALSE)*VLOOKUP($F207,BY_IND_Demand_Drivers!$B$5:$J$100,7,FALSE)</f>
        <v>1.7109044204422688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7"/>
        <v>0.6</v>
      </c>
    </row>
    <row r="208" spans="1:14">
      <c r="A208" s="16">
        <f t="shared" si="15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 t="shared" si="18"/>
        <v>1.0429673347016071</v>
      </c>
      <c r="H208" s="16">
        <f t="shared" si="19"/>
        <v>0</v>
      </c>
      <c r="I208" s="16">
        <f t="shared" si="20"/>
        <v>0</v>
      </c>
      <c r="K208" s="16">
        <f>VLOOKUP($D208,'Growth rate'!$B$3:$S$93,6,FALSE)*VLOOKUP($F208,BY_IND_Demand_Drivers!$B$5:$J$100,7,FALSE)</f>
        <v>1.7382788911693452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7"/>
        <v>0.6</v>
      </c>
    </row>
    <row r="209" spans="1:14">
      <c r="A209" s="16">
        <f t="shared" si="15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 t="shared" si="18"/>
        <v>1.0596548120568328</v>
      </c>
      <c r="H209" s="16">
        <f t="shared" si="19"/>
        <v>0</v>
      </c>
      <c r="I209" s="16">
        <f t="shared" si="20"/>
        <v>0</v>
      </c>
      <c r="K209" s="16">
        <f>VLOOKUP($D209,'Growth rate'!$B$3:$S$93,6,FALSE)*VLOOKUP($F209,BY_IND_Demand_Drivers!$B$5:$J$100,7,FALSE)</f>
        <v>1.7660913534280547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7"/>
        <v>0.6</v>
      </c>
    </row>
    <row r="210" spans="1:14">
      <c r="A210" s="16">
        <f t="shared" si="15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 t="shared" si="18"/>
        <v>1.0766092890497421</v>
      </c>
      <c r="H210" s="16">
        <f t="shared" si="19"/>
        <v>0</v>
      </c>
      <c r="I210" s="16">
        <f t="shared" si="20"/>
        <v>0</v>
      </c>
      <c r="K210" s="16">
        <f>VLOOKUP($D210,'Growth rate'!$B$3:$S$93,6,FALSE)*VLOOKUP($F210,BY_IND_Demand_Drivers!$B$5:$J$100,7,FALSE)</f>
        <v>1.7943488150829034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7"/>
        <v>0.6</v>
      </c>
    </row>
    <row r="211" spans="1:14">
      <c r="A211" s="16">
        <f t="shared" si="15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 t="shared" si="18"/>
        <v>1.093835037674538</v>
      </c>
      <c r="H211" s="16">
        <f t="shared" si="19"/>
        <v>0</v>
      </c>
      <c r="I211" s="16">
        <f t="shared" si="20"/>
        <v>0</v>
      </c>
      <c r="K211" s="16">
        <f>VLOOKUP($D211,'Growth rate'!$B$3:$S$93,6,FALSE)*VLOOKUP($F211,BY_IND_Demand_Drivers!$B$5:$J$100,7,FALSE)</f>
        <v>1.8230583961242302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7"/>
        <v>0.6</v>
      </c>
    </row>
    <row r="212" spans="1:14">
      <c r="A212" s="16">
        <f t="shared" si="15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 t="shared" si="18"/>
        <v>1.1113363982773306</v>
      </c>
      <c r="H212" s="16">
        <f t="shared" si="19"/>
        <v>0</v>
      </c>
      <c r="I212" s="16">
        <f t="shared" si="20"/>
        <v>0</v>
      </c>
      <c r="K212" s="16">
        <f>VLOOKUP($D212,'Growth rate'!$B$3:$S$93,6,FALSE)*VLOOKUP($F212,BY_IND_Demand_Drivers!$B$5:$J$100,7,FALSE)</f>
        <v>1.8522273304622177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7"/>
        <v>0.6</v>
      </c>
    </row>
    <row r="213" spans="1:14">
      <c r="A213" s="16">
        <f t="shared" si="15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 t="shared" si="18"/>
        <v>1.1291177806497681</v>
      </c>
      <c r="H213" s="16">
        <f t="shared" si="19"/>
        <v>0</v>
      </c>
      <c r="I213" s="16">
        <f t="shared" si="20"/>
        <v>0</v>
      </c>
      <c r="K213" s="16">
        <f>VLOOKUP($D213,'Growth rate'!$B$3:$S$93,6,FALSE)*VLOOKUP($F213,BY_IND_Demand_Drivers!$B$5:$J$100,7,FALSE)</f>
        <v>1.8818629677496135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7"/>
        <v>0.6</v>
      </c>
    </row>
    <row r="214" spans="1:14">
      <c r="A214" s="16">
        <f t="shared" si="15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 t="shared" si="18"/>
        <v>1.1471836651401641</v>
      </c>
      <c r="H214" s="16">
        <f t="shared" si="19"/>
        <v>0</v>
      </c>
      <c r="I214" s="16">
        <f t="shared" si="20"/>
        <v>0</v>
      </c>
      <c r="K214" s="16">
        <f>VLOOKUP($D214,'Growth rate'!$B$3:$S$93,6,FALSE)*VLOOKUP($F214,BY_IND_Demand_Drivers!$B$5:$J$100,7,FALSE)</f>
        <v>1.9119727752336071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7"/>
        <v>0.6</v>
      </c>
    </row>
    <row r="215" spans="1:14">
      <c r="A215" s="16">
        <f t="shared" ref="A215:A278" si="21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 t="shared" si="18"/>
        <v>1.1655386037824069</v>
      </c>
      <c r="H215" s="16">
        <f t="shared" si="19"/>
        <v>0</v>
      </c>
      <c r="I215" s="16">
        <f t="shared" si="20"/>
        <v>0</v>
      </c>
      <c r="K215" s="16">
        <f>VLOOKUP($D215,'Growth rate'!$B$3:$S$93,6,FALSE)*VLOOKUP($F215,BY_IND_Demand_Drivers!$B$5:$J$100,7,FALSE)</f>
        <v>1.9425643396373451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7"/>
        <v>0.6</v>
      </c>
    </row>
    <row r="216" spans="1:14">
      <c r="A216" s="16">
        <f t="shared" si="21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 t="shared" si="18"/>
        <v>1.1841872214429254</v>
      </c>
      <c r="H216" s="16">
        <f t="shared" si="19"/>
        <v>0</v>
      </c>
      <c r="I216" s="16">
        <f t="shared" si="20"/>
        <v>0</v>
      </c>
      <c r="K216" s="16">
        <f>VLOOKUP($D216,'Growth rate'!$B$3:$S$93,6,FALSE)*VLOOKUP($F216,BY_IND_Demand_Drivers!$B$5:$J$100,7,FALSE)</f>
        <v>1.9736453690715423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7"/>
        <v>0.6</v>
      </c>
    </row>
    <row r="217" spans="1:14">
      <c r="A217" s="16">
        <f t="shared" si="21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 t="shared" si="18"/>
        <v>1.2031342169860124</v>
      </c>
      <c r="H217" s="16">
        <f t="shared" si="19"/>
        <v>0</v>
      </c>
      <c r="I217" s="16">
        <f t="shared" si="20"/>
        <v>0</v>
      </c>
      <c r="K217" s="16">
        <f>VLOOKUP($D217,'Growth rate'!$B$3:$S$93,6,FALSE)*VLOOKUP($F217,BY_IND_Demand_Drivers!$B$5:$J$100,7,FALSE)</f>
        <v>2.0052236949766873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7"/>
        <v>0.6</v>
      </c>
    </row>
    <row r="218" spans="1:14">
      <c r="A218" s="16">
        <f t="shared" si="21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 t="shared" si="18"/>
        <v>1.2223843644577883</v>
      </c>
      <c r="H218" s="16">
        <f t="shared" si="19"/>
        <v>0</v>
      </c>
      <c r="I218" s="16">
        <f t="shared" si="20"/>
        <v>0</v>
      </c>
      <c r="K218" s="16">
        <f>VLOOKUP($D218,'Growth rate'!$B$3:$S$93,6,FALSE)*VLOOKUP($F218,BY_IND_Demand_Drivers!$B$5:$J$100,7,FALSE)</f>
        <v>2.0373072740963138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7"/>
        <v>0.6</v>
      </c>
    </row>
    <row r="219" spans="1:14">
      <c r="A219" s="16">
        <f t="shared" si="21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 t="shared" si="18"/>
        <v>1.241942514289113</v>
      </c>
      <c r="H219" s="16">
        <f t="shared" si="19"/>
        <v>0</v>
      </c>
      <c r="I219" s="16">
        <f t="shared" si="20"/>
        <v>0</v>
      </c>
      <c r="K219" s="16">
        <f>VLOOKUP($D219,'Growth rate'!$B$3:$S$93,6,FALSE)*VLOOKUP($F219,BY_IND_Demand_Drivers!$B$5:$J$100,7,FALSE)</f>
        <v>2.0699041904818549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7"/>
        <v>0.6</v>
      </c>
    </row>
    <row r="220" spans="1:14">
      <c r="A220" s="16">
        <f t="shared" si="21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 t="shared" si="18"/>
        <v>1.2618135945177391</v>
      </c>
      <c r="H220" s="16">
        <f t="shared" si="19"/>
        <v>0</v>
      </c>
      <c r="I220" s="16">
        <f t="shared" si="20"/>
        <v>0</v>
      </c>
      <c r="K220" s="16">
        <f>VLOOKUP($D220,'Growth rate'!$B$3:$S$93,6,FALSE)*VLOOKUP($F220,BY_IND_Demand_Drivers!$B$5:$J$100,7,FALSE)</f>
        <v>2.1030226575295652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7"/>
        <v>0.6</v>
      </c>
    </row>
    <row r="221" spans="1:14">
      <c r="A221" s="16">
        <f t="shared" si="21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 t="shared" si="18"/>
        <v>1.2820026120300227</v>
      </c>
      <c r="H221" s="16">
        <f t="shared" si="19"/>
        <v>0</v>
      </c>
      <c r="I221" s="16">
        <f t="shared" si="20"/>
        <v>0</v>
      </c>
      <c r="K221" s="16">
        <f>VLOOKUP($D221,'Growth rate'!$B$3:$S$93,6,FALSE)*VLOOKUP($F221,BY_IND_Demand_Drivers!$B$5:$J$100,7,FALSE)</f>
        <v>2.1366710200500378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7"/>
        <v>0.6</v>
      </c>
    </row>
    <row r="222" spans="1:14">
      <c r="A222" s="16">
        <f t="shared" si="21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 t="shared" si="18"/>
        <v>1.302514653822503</v>
      </c>
      <c r="H222" s="16">
        <f t="shared" si="19"/>
        <v>0</v>
      </c>
      <c r="I222" s="16">
        <f t="shared" si="20"/>
        <v>0</v>
      </c>
      <c r="K222" s="16">
        <f>VLOOKUP($D222,'Growth rate'!$B$3:$S$93,6,FALSE)*VLOOKUP($F222,BY_IND_Demand_Drivers!$B$5:$J$100,7,FALSE)</f>
        <v>2.1708577563708382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7"/>
        <v>0.6</v>
      </c>
    </row>
    <row r="223" spans="1:14">
      <c r="A223" s="16">
        <f t="shared" si="21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 t="shared" si="18"/>
        <v>1.323354888283663</v>
      </c>
      <c r="H223" s="16">
        <f t="shared" si="19"/>
        <v>0</v>
      </c>
      <c r="I223" s="16">
        <f t="shared" si="20"/>
        <v>0</v>
      </c>
      <c r="K223" s="16">
        <f>VLOOKUP($D223,'Growth rate'!$B$3:$S$93,6,FALSE)*VLOOKUP($F223,BY_IND_Demand_Drivers!$B$5:$J$100,7,FALSE)</f>
        <v>2.2055914804727719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7"/>
        <v>0.6</v>
      </c>
    </row>
    <row r="224" spans="1:14">
      <c r="A224" s="16">
        <f t="shared" si="21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 t="shared" si="18"/>
        <v>1.3445285664962017</v>
      </c>
      <c r="H224" s="16">
        <f t="shared" si="19"/>
        <v>0</v>
      </c>
      <c r="I224" s="16">
        <f t="shared" si="20"/>
        <v>0</v>
      </c>
      <c r="K224" s="16">
        <f>VLOOKUP($D224,'Growth rate'!$B$3:$S$93,6,FALSE)*VLOOKUP($F224,BY_IND_Demand_Drivers!$B$5:$J$100,7,FALSE)</f>
        <v>2.2408809441603363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7"/>
        <v>0.6</v>
      </c>
    </row>
    <row r="225" spans="1:14">
      <c r="A225" s="16">
        <f t="shared" si="21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 t="shared" si="18"/>
        <v>1.3660410235601408</v>
      </c>
      <c r="H225" s="16">
        <f t="shared" si="19"/>
        <v>0</v>
      </c>
      <c r="I225" s="16">
        <f t="shared" si="20"/>
        <v>0</v>
      </c>
      <c r="K225" s="16">
        <f>VLOOKUP($D225,'Growth rate'!$B$3:$S$93,6,FALSE)*VLOOKUP($F225,BY_IND_Demand_Drivers!$B$5:$J$100,7,FALSE)</f>
        <v>2.2767350392669012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7"/>
        <v>0.6</v>
      </c>
    </row>
    <row r="226" spans="1:14">
      <c r="A226" s="16">
        <f t="shared" si="21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 t="shared" si="18"/>
        <v>1.387897679937103</v>
      </c>
      <c r="H226" s="16">
        <f t="shared" si="19"/>
        <v>0</v>
      </c>
      <c r="I226" s="16">
        <f t="shared" si="20"/>
        <v>0</v>
      </c>
      <c r="K226" s="16">
        <f>VLOOKUP($D226,'Growth rate'!$B$3:$S$93,6,FALSE)*VLOOKUP($F226,BY_IND_Demand_Drivers!$B$5:$J$100,7,FALSE)</f>
        <v>2.3131627998951716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7"/>
        <v>0.6</v>
      </c>
    </row>
    <row r="227" spans="1:14">
      <c r="A227" s="16">
        <f t="shared" si="21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 t="shared" si="18"/>
        <v>1.4101040428160967</v>
      </c>
      <c r="H227" s="16">
        <f t="shared" si="19"/>
        <v>0</v>
      </c>
      <c r="I227" s="16">
        <f t="shared" si="20"/>
        <v>0</v>
      </c>
      <c r="K227" s="16">
        <f>VLOOKUP($D227,'Growth rate'!$B$3:$S$93,6,FALSE)*VLOOKUP($F227,BY_IND_Demand_Drivers!$B$5:$J$100,7,FALSE)</f>
        <v>2.3501734046934946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7"/>
        <v>0.6</v>
      </c>
    </row>
    <row r="228" spans="1:14">
      <c r="A228" s="16">
        <f t="shared" si="21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 t="shared" si="18"/>
        <v>1.4326657075011544</v>
      </c>
      <c r="H228" s="16">
        <f t="shared" si="19"/>
        <v>0</v>
      </c>
      <c r="I228" s="16">
        <f t="shared" si="20"/>
        <v>0</v>
      </c>
      <c r="K228" s="16">
        <f>VLOOKUP($D228,'Growth rate'!$B$3:$S$93,6,FALSE)*VLOOKUP($F228,BY_IND_Demand_Drivers!$B$5:$J$100,7,FALSE)</f>
        <v>2.3877761791685908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7"/>
        <v>0.6</v>
      </c>
    </row>
    <row r="229" spans="1:14">
      <c r="A229" s="16">
        <f t="shared" si="21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 t="shared" si="18"/>
        <v>1.4555883588211727</v>
      </c>
      <c r="H229" s="16">
        <f t="shared" si="19"/>
        <v>0</v>
      </c>
      <c r="I229" s="16">
        <f t="shared" si="20"/>
        <v>0</v>
      </c>
      <c r="K229" s="16">
        <f>VLOOKUP($D229,'Growth rate'!$B$3:$S$93,6,FALSE)*VLOOKUP($F229,BY_IND_Demand_Drivers!$B$5:$J$100,7,FALSE)</f>
        <v>2.425980598035288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7"/>
        <v>0.6</v>
      </c>
    </row>
    <row r="230" spans="1:14">
      <c r="A230" s="16">
        <f t="shared" si="21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 t="shared" si="18"/>
        <v>1.4788777725623117</v>
      </c>
      <c r="H230" s="16">
        <f t="shared" si="19"/>
        <v>0</v>
      </c>
      <c r="I230" s="16">
        <f t="shared" si="20"/>
        <v>0</v>
      </c>
      <c r="K230" s="16">
        <f>VLOOKUP($D230,'Growth rate'!$B$3:$S$93,6,FALSE)*VLOOKUP($F230,BY_IND_Demand_Drivers!$B$5:$J$100,7,FALSE)</f>
        <v>2.4647962876038529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7"/>
        <v>0.6</v>
      </c>
    </row>
    <row r="231" spans="1:14">
      <c r="A231" s="16">
        <f t="shared" si="21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 t="shared" si="18"/>
        <v>1.5025398169233088</v>
      </c>
      <c r="H231" s="16">
        <f t="shared" si="19"/>
        <v>0</v>
      </c>
      <c r="I231" s="16">
        <f t="shared" si="20"/>
        <v>0</v>
      </c>
      <c r="K231" s="16">
        <f>VLOOKUP($D231,'Growth rate'!$B$3:$S$93,6,FALSE)*VLOOKUP($F231,BY_IND_Demand_Drivers!$B$5:$J$100,7,FALSE)</f>
        <v>2.504233028205515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7"/>
        <v>0.6</v>
      </c>
    </row>
    <row r="232" spans="1:14">
      <c r="A232" s="16">
        <f t="shared" si="21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 t="shared" si="18"/>
        <v>1.5265804539940819</v>
      </c>
      <c r="H232" s="16">
        <f t="shared" si="19"/>
        <v>0</v>
      </c>
      <c r="I232" s="16">
        <f t="shared" si="20"/>
        <v>0</v>
      </c>
      <c r="K232" s="16">
        <f>VLOOKUP($D232,'Growth rate'!$B$3:$S$93,6,FALSE)*VLOOKUP($F232,BY_IND_Demand_Drivers!$B$5:$J$100,7,FALSE)</f>
        <v>2.5443007566568032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7"/>
        <v>0.6</v>
      </c>
    </row>
    <row r="233" spans="1:14">
      <c r="A233" s="16">
        <f t="shared" si="21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 t="shared" si="18"/>
        <v>1.5510057412579867</v>
      </c>
      <c r="H233" s="16">
        <f t="shared" si="19"/>
        <v>0</v>
      </c>
      <c r="I233" s="16">
        <f t="shared" si="20"/>
        <v>0</v>
      </c>
      <c r="K233" s="16">
        <f>VLOOKUP($D233,'Growth rate'!$B$3:$S$93,6,FALSE)*VLOOKUP($F233,BY_IND_Demand_Drivers!$B$5:$J$100,7,FALSE)</f>
        <v>2.5850095687633114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7"/>
        <v>0.6</v>
      </c>
    </row>
    <row r="234" spans="1:14">
      <c r="A234" s="16">
        <f t="shared" si="21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 t="shared" si="18"/>
        <v>1.5758218331181149</v>
      </c>
      <c r="H234" s="16">
        <f t="shared" si="19"/>
        <v>0</v>
      </c>
      <c r="I234" s="16">
        <f t="shared" si="20"/>
        <v>0</v>
      </c>
      <c r="K234" s="16">
        <f>VLOOKUP($D234,'Growth rate'!$B$3:$S$93,6,FALSE)*VLOOKUP($F234,BY_IND_Demand_Drivers!$B$5:$J$100,7,FALSE)</f>
        <v>2.6263697218635249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7"/>
        <v>0.6</v>
      </c>
    </row>
    <row r="235" spans="1:14">
      <c r="A235" s="16">
        <f t="shared" si="21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 t="shared" si="18"/>
        <v>1.601034982448005</v>
      </c>
      <c r="H235" s="16">
        <f t="shared" si="19"/>
        <v>0</v>
      </c>
      <c r="I235" s="16">
        <f t="shared" si="20"/>
        <v>0</v>
      </c>
      <c r="K235" s="16">
        <f>VLOOKUP($D235,'Growth rate'!$B$3:$S$93,6,FALSE)*VLOOKUP($F235,BY_IND_Demand_Drivers!$B$5:$J$100,7,FALSE)</f>
        <v>2.6683916374133418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7"/>
        <v>0.6</v>
      </c>
    </row>
    <row r="236" spans="1:14">
      <c r="A236" s="16">
        <f t="shared" si="21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 t="shared" si="18"/>
        <v>1.626651542167173</v>
      </c>
      <c r="H236" s="16">
        <f t="shared" si="19"/>
        <v>0</v>
      </c>
      <c r="I236" s="16">
        <f t="shared" si="20"/>
        <v>0</v>
      </c>
      <c r="K236" s="16">
        <f>VLOOKUP($D236,'Growth rate'!$B$3:$S$93,6,FALSE)*VLOOKUP($F236,BY_IND_Demand_Drivers!$B$5:$J$100,7,FALSE)</f>
        <v>2.7110859036119552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7"/>
        <v>0.6</v>
      </c>
    </row>
    <row r="237" spans="1:14">
      <c r="A237" s="16">
        <f t="shared" si="21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 t="shared" si="18"/>
        <v>1.6526779668418479</v>
      </c>
      <c r="H237" s="16">
        <f t="shared" si="19"/>
        <v>0</v>
      </c>
      <c r="I237" s="16">
        <f t="shared" si="20"/>
        <v>0</v>
      </c>
      <c r="K237" s="16">
        <f>VLOOKUP($D237,'Growth rate'!$B$3:$S$93,6,FALSE)*VLOOKUP($F237,BY_IND_Demand_Drivers!$B$5:$J$100,7,FALSE)</f>
        <v>2.7544632780697467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7"/>
        <v>0.6</v>
      </c>
    </row>
    <row r="238" spans="1:14">
      <c r="A238" s="16">
        <f t="shared" si="21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 t="shared" si="18"/>
        <v>1.6791208143113174</v>
      </c>
      <c r="H238" s="16">
        <f t="shared" si="19"/>
        <v>0</v>
      </c>
      <c r="I238" s="16">
        <f t="shared" si="20"/>
        <v>0</v>
      </c>
      <c r="K238" s="16">
        <f>VLOOKUP($D238,'Growth rate'!$B$3:$S$93,6,FALSE)*VLOOKUP($F238,BY_IND_Demand_Drivers!$B$5:$J$100,7,FALSE)</f>
        <v>2.7985346905188626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7"/>
        <v>0.6</v>
      </c>
    </row>
    <row r="239" spans="1:14">
      <c r="A239" s="16">
        <f t="shared" si="21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 t="shared" si="18"/>
        <v>1.7059867473402985</v>
      </c>
      <c r="H239" s="16">
        <f t="shared" si="19"/>
        <v>0</v>
      </c>
      <c r="I239" s="16">
        <f t="shared" si="20"/>
        <v>0</v>
      </c>
      <c r="K239" s="16">
        <f>VLOOKUP($D239,'Growth rate'!$B$3:$S$93,6,FALSE)*VLOOKUP($F239,BY_IND_Demand_Drivers!$B$5:$J$100,7,FALSE)</f>
        <v>2.8433112455671643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2">N157</f>
        <v>0.6</v>
      </c>
    </row>
    <row r="240" spans="1:14">
      <c r="A240" s="16">
        <f t="shared" si="21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 t="shared" si="18"/>
        <v>1.7332825352977437</v>
      </c>
      <c r="H240" s="16">
        <f t="shared" si="19"/>
        <v>0</v>
      </c>
      <c r="I240" s="16">
        <f t="shared" si="20"/>
        <v>0</v>
      </c>
      <c r="K240" s="16">
        <f>VLOOKUP($D240,'Growth rate'!$B$3:$S$93,6,FALSE)*VLOOKUP($F240,BY_IND_Demand_Drivers!$B$5:$J$100,7,FALSE)</f>
        <v>2.8888042254962394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2"/>
        <v>0.6</v>
      </c>
    </row>
    <row r="241" spans="1:14">
      <c r="A241" s="16">
        <f t="shared" si="21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 t="shared" si="18"/>
        <v>1.7610150558625077</v>
      </c>
      <c r="H241" s="16">
        <f t="shared" si="19"/>
        <v>0</v>
      </c>
      <c r="I241" s="16">
        <f t="shared" si="20"/>
        <v>0</v>
      </c>
      <c r="K241" s="16">
        <f>VLOOKUP($D241,'Growth rate'!$B$3:$S$93,6,FALSE)*VLOOKUP($F241,BY_IND_Demand_Drivers!$B$5:$J$100,7,FALSE)</f>
        <v>2.9350250931041795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2"/>
        <v>0.6</v>
      </c>
    </row>
    <row r="242" spans="1:14">
      <c r="A242" s="16">
        <f t="shared" si="21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 t="shared" si="18"/>
        <v>1.7891912967563077</v>
      </c>
      <c r="H242" s="16">
        <f t="shared" si="19"/>
        <v>0</v>
      </c>
      <c r="I242" s="16">
        <f t="shared" si="20"/>
        <v>0</v>
      </c>
      <c r="K242" s="16">
        <f>VLOOKUP($D242,'Growth rate'!$B$3:$S$93,6,FALSE)*VLOOKUP($F242,BY_IND_Demand_Drivers!$B$5:$J$100,7,FALSE)</f>
        <v>2.9819854945938462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2"/>
        <v>0.6</v>
      </c>
    </row>
    <row r="243" spans="1:14">
      <c r="A243" s="16">
        <f t="shared" si="21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 t="shared" si="18"/>
        <v>1.8178183575044087</v>
      </c>
      <c r="H243" s="16">
        <f t="shared" si="19"/>
        <v>0</v>
      </c>
      <c r="I243" s="16">
        <f t="shared" si="20"/>
        <v>0</v>
      </c>
      <c r="K243" s="16">
        <f>VLOOKUP($D243,'Growth rate'!$B$3:$S$93,6,FALSE)*VLOOKUP($F243,BY_IND_Demand_Drivers!$B$5:$J$100,7,FALSE)</f>
        <v>3.0296972625073479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2"/>
        <v>0.6</v>
      </c>
    </row>
    <row r="244" spans="1:14">
      <c r="A244" s="16">
        <f t="shared" si="21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 t="shared" si="18"/>
        <v>1.8469034512244795</v>
      </c>
      <c r="H244" s="16">
        <f t="shared" si="19"/>
        <v>0</v>
      </c>
      <c r="I244" s="16">
        <f t="shared" si="20"/>
        <v>0</v>
      </c>
      <c r="K244" s="16">
        <f>VLOOKUP($D244,'Growth rate'!$B$3:$S$93,6,FALSE)*VLOOKUP($F244,BY_IND_Demand_Drivers!$B$5:$J$100,7,FALSE)</f>
        <v>3.0781724187074659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2"/>
        <v>0.6</v>
      </c>
    </row>
    <row r="245" spans="1:14">
      <c r="A245" s="16">
        <f t="shared" si="21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 t="shared" si="18"/>
        <v>1.8764539064440711</v>
      </c>
      <c r="H245" s="16">
        <f t="shared" si="19"/>
        <v>0</v>
      </c>
      <c r="I245" s="16">
        <f t="shared" si="20"/>
        <v>0</v>
      </c>
      <c r="K245" s="16">
        <f>VLOOKUP($D245,'Growth rate'!$B$3:$S$93,6,FALSE)*VLOOKUP($F245,BY_IND_Demand_Drivers!$B$5:$J$100,7,FALSE)</f>
        <v>3.1274231774067851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2"/>
        <v>0.6</v>
      </c>
    </row>
    <row r="246" spans="1:14">
      <c r="A246" s="16">
        <f t="shared" si="21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 t="shared" si="18"/>
        <v>1.906477168947176</v>
      </c>
      <c r="H246" s="16">
        <f t="shared" si="19"/>
        <v>0</v>
      </c>
      <c r="I246" s="16">
        <f t="shared" si="20"/>
        <v>0</v>
      </c>
      <c r="K246" s="16">
        <f>VLOOKUP($D246,'Growth rate'!$B$3:$S$93,6,FALSE)*VLOOKUP($F246,BY_IND_Demand_Drivers!$B$5:$J$100,7,FALSE)</f>
        <v>3.1774619482452935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2"/>
        <v>0.6</v>
      </c>
    </row>
    <row r="247" spans="1:14">
      <c r="A247" s="16">
        <f t="shared" si="21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 t="shared" si="18"/>
        <v>1.9369808036503309</v>
      </c>
      <c r="H247" s="16">
        <f t="shared" si="19"/>
        <v>0</v>
      </c>
      <c r="I247" s="16">
        <f t="shared" si="20"/>
        <v>0</v>
      </c>
      <c r="K247" s="16">
        <f>VLOOKUP($D247,'Growth rate'!$B$3:$S$93,6,FALSE)*VLOOKUP($F247,BY_IND_Demand_Drivers!$B$5:$J$100,7,FALSE)</f>
        <v>3.2283013394172184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2"/>
        <v>0.6</v>
      </c>
    </row>
    <row r="248" spans="1:14">
      <c r="A248" s="16">
        <f t="shared" si="21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 t="shared" si="18"/>
        <v>1.9679724965087364</v>
      </c>
      <c r="H248" s="16">
        <f t="shared" si="19"/>
        <v>0</v>
      </c>
      <c r="I248" s="16">
        <f t="shared" si="20"/>
        <v>0</v>
      </c>
      <c r="K248" s="16">
        <f>VLOOKUP($D248,'Growth rate'!$B$3:$S$93,6,FALSE)*VLOOKUP($F248,BY_IND_Demand_Drivers!$B$5:$J$100,7,FALSE)</f>
        <v>3.2799541608478942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2"/>
        <v>0.6</v>
      </c>
    </row>
    <row r="249" spans="1:14">
      <c r="A249" s="16">
        <f t="shared" si="21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 t="shared" si="18"/>
        <v>1.9994600564528762</v>
      </c>
      <c r="H249" s="16">
        <f t="shared" si="19"/>
        <v>0</v>
      </c>
      <c r="I249" s="16">
        <f t="shared" si="20"/>
        <v>0</v>
      </c>
      <c r="K249" s="16">
        <f>VLOOKUP($D249,'Growth rate'!$B$3:$S$93,6,FALSE)*VLOOKUP($F249,BY_IND_Demand_Drivers!$B$5:$J$100,7,FALSE)</f>
        <v>3.3324334274214604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2"/>
        <v>0.6</v>
      </c>
    </row>
    <row r="250" spans="1:14">
      <c r="A250" s="16">
        <f t="shared" si="21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 t="shared" si="18"/>
        <v>4.4971272712871304</v>
      </c>
      <c r="H250" s="16">
        <f t="shared" si="19"/>
        <v>0</v>
      </c>
      <c r="I250" s="16">
        <f t="shared" si="20"/>
        <v>0</v>
      </c>
      <c r="K250" s="16">
        <f>VLOOKUP($D250,'Growth rate'!$B$3:$S$93,6,FALSE)*VLOOKUP($F250,BY_IND_Demand_Drivers!$B$5:$J$100,7,FALSE)</f>
        <v>4.4971272712871304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2"/>
        <v>1</v>
      </c>
    </row>
    <row r="251" spans="1:14">
      <c r="A251" s="16">
        <f t="shared" si="21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 t="shared" si="18"/>
        <v>4.5712187263935684</v>
      </c>
      <c r="H251" s="16">
        <f t="shared" si="19"/>
        <v>0</v>
      </c>
      <c r="I251" s="16">
        <f t="shared" si="20"/>
        <v>0</v>
      </c>
      <c r="K251" s="16">
        <f>VLOOKUP($D251,'Growth rate'!$B$3:$S$93,6,FALSE)*VLOOKUP($F251,BY_IND_Demand_Drivers!$B$5:$J$100,7,FALSE)</f>
        <v>4.5712187263935684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2"/>
        <v>1</v>
      </c>
    </row>
    <row r="252" spans="1:14">
      <c r="A252" s="16">
        <f t="shared" si="21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 t="shared" si="18"/>
        <v>4.6453101815000064</v>
      </c>
      <c r="H252" s="16">
        <f t="shared" si="19"/>
        <v>0</v>
      </c>
      <c r="I252" s="16">
        <f t="shared" si="20"/>
        <v>0</v>
      </c>
      <c r="K252" s="16">
        <f>VLOOKUP($D252,'Growth rate'!$B$3:$S$93,6,FALSE)*VLOOKUP($F252,BY_IND_Demand_Drivers!$B$5:$J$100,7,FALSE)</f>
        <v>4.6453101815000064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2"/>
        <v>1</v>
      </c>
    </row>
    <row r="253" spans="1:14">
      <c r="A253" s="16">
        <f t="shared" si="21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 t="shared" si="18"/>
        <v>4.7194016366064444</v>
      </c>
      <c r="H253" s="16">
        <f t="shared" si="19"/>
        <v>0</v>
      </c>
      <c r="I253" s="16">
        <f t="shared" si="20"/>
        <v>0</v>
      </c>
      <c r="K253" s="16">
        <f>VLOOKUP($D253,'Growth rate'!$B$3:$S$93,6,FALSE)*VLOOKUP($F253,BY_IND_Demand_Drivers!$B$5:$J$100,7,FALSE)</f>
        <v>4.7194016366064444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2"/>
        <v>1</v>
      </c>
    </row>
    <row r="254" spans="1:14">
      <c r="A254" s="16">
        <f t="shared" si="21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 t="shared" si="18"/>
        <v>4.7934930917128833</v>
      </c>
      <c r="H254" s="16">
        <f t="shared" si="19"/>
        <v>0</v>
      </c>
      <c r="I254" s="16">
        <f t="shared" si="20"/>
        <v>0</v>
      </c>
      <c r="K254" s="16">
        <f>VLOOKUP($D254,'Growth rate'!$B$3:$S$93,6,FALSE)*VLOOKUP($F254,BY_IND_Demand_Drivers!$B$5:$J$100,7,FALSE)</f>
        <v>4.7934930917128833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2"/>
        <v>1</v>
      </c>
    </row>
    <row r="255" spans="1:14">
      <c r="A255" s="16">
        <f t="shared" si="21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 t="shared" si="18"/>
        <v>4.8675845468193204</v>
      </c>
      <c r="H255" s="16">
        <f t="shared" si="19"/>
        <v>0</v>
      </c>
      <c r="I255" s="16">
        <f t="shared" si="20"/>
        <v>0</v>
      </c>
      <c r="K255" s="16">
        <f>VLOOKUP($D255,'Growth rate'!$B$3:$S$93,6,FALSE)*VLOOKUP($F255,BY_IND_Demand_Drivers!$B$5:$J$100,7,FALSE)</f>
        <v>4.8675845468193204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2"/>
        <v>1</v>
      </c>
    </row>
    <row r="256" spans="1:14">
      <c r="A256" s="16">
        <f t="shared" si="21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 t="shared" si="18"/>
        <v>4.4475084017331827</v>
      </c>
      <c r="H256" s="16">
        <f t="shared" si="19"/>
        <v>0</v>
      </c>
      <c r="I256" s="16">
        <f t="shared" si="20"/>
        <v>0</v>
      </c>
      <c r="K256" s="16">
        <f>VLOOKUP($D256,'Growth rate'!$B$3:$S$93,6,FALSE)*VLOOKUP($F256,BY_IND_Demand_Drivers!$B$5:$J$100,7,FALSE)</f>
        <v>4.9416760019257584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1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 t="shared" si="18"/>
        <v>4.4640330367586545</v>
      </c>
      <c r="H257" s="16">
        <f t="shared" si="19"/>
        <v>0</v>
      </c>
      <c r="I257" s="16">
        <f t="shared" si="20"/>
        <v>0</v>
      </c>
      <c r="K257" s="16">
        <f>VLOOKUP($D257,'Growth rate'!$B$3:$S$93,6,FALSE)*VLOOKUP($F257,BY_IND_Demand_Drivers!$B$5:$J$100,7,FALSE)</f>
        <v>5.0157674570321964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3">N175</f>
        <v>0.89</v>
      </c>
    </row>
    <row r="258" spans="1:14">
      <c r="A258" s="16">
        <f t="shared" si="21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 t="shared" si="18"/>
        <v>4.4790758426819979</v>
      </c>
      <c r="H258" s="16">
        <f t="shared" si="19"/>
        <v>0</v>
      </c>
      <c r="I258" s="16">
        <f t="shared" si="20"/>
        <v>0</v>
      </c>
      <c r="K258" s="16">
        <f>VLOOKUP($D258,'Growth rate'!$B$3:$S$93,6,FALSE)*VLOOKUP($F258,BY_IND_Demand_Drivers!$B$5:$J$100,7,FALSE)</f>
        <v>5.0898589121386344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3"/>
        <v>0.88</v>
      </c>
    </row>
    <row r="259" spans="1:14">
      <c r="A259" s="16">
        <f t="shared" si="21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 t="shared" si="18"/>
        <v>4.4926368195032129</v>
      </c>
      <c r="H259" s="16">
        <f t="shared" si="19"/>
        <v>0</v>
      </c>
      <c r="I259" s="16">
        <f t="shared" si="20"/>
        <v>0</v>
      </c>
      <c r="K259" s="16">
        <f>VLOOKUP($D259,'Growth rate'!$B$3:$S$93,6,FALSE)*VLOOKUP($F259,BY_IND_Demand_Drivers!$B$5:$J$100,7,FALSE)</f>
        <v>5.1639503672450724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3"/>
        <v>0.87</v>
      </c>
    </row>
    <row r="260" spans="1:14">
      <c r="A260" s="16">
        <f t="shared" si="21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 t="shared" si="18"/>
        <v>4.5047159672222987</v>
      </c>
      <c r="H260" s="16">
        <f t="shared" si="19"/>
        <v>0</v>
      </c>
      <c r="I260" s="16">
        <f t="shared" si="20"/>
        <v>0</v>
      </c>
      <c r="K260" s="16">
        <f>VLOOKUP($D260,'Growth rate'!$B$3:$S$93,6,FALSE)*VLOOKUP($F260,BY_IND_Demand_Drivers!$B$5:$J$100,7,FALSE)</f>
        <v>5.2380418223515104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3"/>
        <v>0.86</v>
      </c>
    </row>
    <row r="261" spans="1:14">
      <c r="A261" s="16">
        <f t="shared" si="21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 t="shared" ref="G261:G324" si="24">K261*$N261</f>
        <v>4.5153132858392562</v>
      </c>
      <c r="H261" s="16">
        <f t="shared" ref="H261:H324" si="25">L261*$N261</f>
        <v>0</v>
      </c>
      <c r="I261" s="16">
        <f t="shared" ref="I261:I324" si="26">M261*$N261</f>
        <v>0</v>
      </c>
      <c r="K261" s="16">
        <f>VLOOKUP($D261,'Growth rate'!$B$3:$S$93,6,FALSE)*VLOOKUP($F261,BY_IND_Demand_Drivers!$B$5:$J$100,7,FALSE)</f>
        <v>5.3121332774579484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3"/>
        <v>0.85</v>
      </c>
    </row>
    <row r="262" spans="1:14">
      <c r="A262" s="16">
        <f t="shared" si="21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 t="shared" si="24"/>
        <v>4.5109632135226727</v>
      </c>
      <c r="H262" s="16">
        <f t="shared" si="25"/>
        <v>0</v>
      </c>
      <c r="I262" s="16">
        <f t="shared" si="26"/>
        <v>0</v>
      </c>
      <c r="K262" s="16">
        <f>VLOOKUP($D262,'Growth rate'!$B$3:$S$93,6,FALSE)*VLOOKUP($F262,BY_IND_Demand_Drivers!$B$5:$J$100,7,FALSE)</f>
        <v>5.3862247325643855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3"/>
        <v>0.83750000000000002</v>
      </c>
    </row>
    <row r="263" spans="1:14">
      <c r="A263" s="16">
        <f t="shared" si="21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 t="shared" si="24"/>
        <v>4.5047608548284295</v>
      </c>
      <c r="H263" s="16">
        <f t="shared" si="25"/>
        <v>0</v>
      </c>
      <c r="I263" s="16">
        <f t="shared" si="26"/>
        <v>0</v>
      </c>
      <c r="K263" s="16">
        <f>VLOOKUP($D263,'Growth rate'!$B$3:$S$93,6,FALSE)*VLOOKUP($F263,BY_IND_Demand_Drivers!$B$5:$J$100,7,FALSE)</f>
        <v>5.4603161876708235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3"/>
        <v>0.82499999999999996</v>
      </c>
    </row>
    <row r="264" spans="1:14">
      <c r="A264" s="16">
        <f t="shared" si="21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 t="shared" si="24"/>
        <v>4.4967062097565256</v>
      </c>
      <c r="H264" s="16">
        <f t="shared" si="25"/>
        <v>0</v>
      </c>
      <c r="I264" s="16">
        <f t="shared" si="26"/>
        <v>0</v>
      </c>
      <c r="K264" s="16">
        <f>VLOOKUP($D264,'Growth rate'!$B$3:$S$93,6,FALSE)*VLOOKUP($F264,BY_IND_Demand_Drivers!$B$5:$J$100,7,FALSE)</f>
        <v>5.5344076427772624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3"/>
        <v>0.8125</v>
      </c>
    </row>
    <row r="265" spans="1:14">
      <c r="A265" s="16">
        <f t="shared" si="21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 t="shared" si="24"/>
        <v>4.4867992783069601</v>
      </c>
      <c r="H265" s="16">
        <f t="shared" si="25"/>
        <v>0</v>
      </c>
      <c r="I265" s="16">
        <f t="shared" si="26"/>
        <v>0</v>
      </c>
      <c r="K265" s="16">
        <f>VLOOKUP($D265,'Growth rate'!$B$3:$S$93,6,FALSE)*VLOOKUP($F265,BY_IND_Demand_Drivers!$B$5:$J$100,7,FALSE)</f>
        <v>5.6084990978837004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3"/>
        <v>0.79999999999999993</v>
      </c>
    </row>
    <row r="266" spans="1:14">
      <c r="A266" s="16">
        <f t="shared" si="21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 t="shared" si="24"/>
        <v>4.475040060479734</v>
      </c>
      <c r="H266" s="16">
        <f t="shared" si="25"/>
        <v>0</v>
      </c>
      <c r="I266" s="16">
        <f t="shared" si="26"/>
        <v>0</v>
      </c>
      <c r="K266" s="16">
        <f>VLOOKUP($D266,'Growth rate'!$B$3:$S$93,6,FALSE)*VLOOKUP($F266,BY_IND_Demand_Drivers!$B$5:$J$100,7,FALSE)</f>
        <v>5.6825905529901384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3"/>
        <v>0.78749999999999998</v>
      </c>
    </row>
    <row r="267" spans="1:14">
      <c r="A267" s="16">
        <f t="shared" si="21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 t="shared" si="24"/>
        <v>4.4614285562748464</v>
      </c>
      <c r="H267" s="16">
        <f t="shared" si="25"/>
        <v>0</v>
      </c>
      <c r="I267" s="16">
        <f t="shared" si="26"/>
        <v>0</v>
      </c>
      <c r="K267" s="16">
        <f>VLOOKUP($D267,'Growth rate'!$B$3:$S$93,6,FALSE)*VLOOKUP($F267,BY_IND_Demand_Drivers!$B$5:$J$100,7,FALSE)</f>
        <v>5.7566820080965764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3"/>
        <v>0.77499999999999991</v>
      </c>
    </row>
    <row r="268" spans="1:14">
      <c r="A268" s="16">
        <f t="shared" si="21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 t="shared" si="24"/>
        <v>4.445964765692298</v>
      </c>
      <c r="H268" s="16">
        <f t="shared" si="25"/>
        <v>0</v>
      </c>
      <c r="I268" s="16">
        <f t="shared" si="26"/>
        <v>0</v>
      </c>
      <c r="K268" s="16">
        <f>VLOOKUP($D268,'Growth rate'!$B$3:$S$93,6,FALSE)*VLOOKUP($F268,BY_IND_Demand_Drivers!$B$5:$J$100,7,FALSE)</f>
        <v>5.8307734632030144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3"/>
        <v>0.76249999999999996</v>
      </c>
    </row>
    <row r="269" spans="1:14">
      <c r="A269" s="16">
        <f t="shared" si="21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 t="shared" si="24"/>
        <v>4.4286486887320891</v>
      </c>
      <c r="H269" s="16">
        <f t="shared" si="25"/>
        <v>0</v>
      </c>
      <c r="I269" s="16">
        <f t="shared" si="26"/>
        <v>0</v>
      </c>
      <c r="K269" s="16">
        <f>VLOOKUP($D269,'Growth rate'!$B$3:$S$93,6,FALSE)*VLOOKUP($F269,BY_IND_Demand_Drivers!$B$5:$J$100,7,FALSE)</f>
        <v>5.9048649183094524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3"/>
        <v>0.75</v>
      </c>
    </row>
    <row r="270" spans="1:14">
      <c r="A270" s="16">
        <f t="shared" si="21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 t="shared" si="24"/>
        <v>4.4094803253942185</v>
      </c>
      <c r="H270" s="16">
        <f t="shared" si="25"/>
        <v>0</v>
      </c>
      <c r="I270" s="16">
        <f t="shared" si="26"/>
        <v>0</v>
      </c>
      <c r="K270" s="16">
        <f>VLOOKUP($D270,'Growth rate'!$B$3:$S$93,6,FALSE)*VLOOKUP($F270,BY_IND_Demand_Drivers!$B$5:$J$100,7,FALSE)</f>
        <v>5.9789563734158904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3"/>
        <v>0.73749999999999993</v>
      </c>
    </row>
    <row r="271" spans="1:14">
      <c r="A271" s="16">
        <f t="shared" si="21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 t="shared" si="24"/>
        <v>4.3884596756786882</v>
      </c>
      <c r="H271" s="16">
        <f t="shared" si="25"/>
        <v>0</v>
      </c>
      <c r="I271" s="16">
        <f t="shared" si="26"/>
        <v>0</v>
      </c>
      <c r="K271" s="16">
        <f>VLOOKUP($D271,'Growth rate'!$B$3:$S$93,6,FALSE)*VLOOKUP($F271,BY_IND_Demand_Drivers!$B$5:$J$100,7,FALSE)</f>
        <v>6.0530478285223293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3"/>
        <v>0.72499999999999998</v>
      </c>
    </row>
    <row r="272" spans="1:14">
      <c r="A272" s="16">
        <f t="shared" si="21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 t="shared" si="24"/>
        <v>4.3655867395854955</v>
      </c>
      <c r="H272" s="16">
        <f t="shared" si="25"/>
        <v>0</v>
      </c>
      <c r="I272" s="16">
        <f t="shared" si="26"/>
        <v>0</v>
      </c>
      <c r="K272" s="16">
        <f>VLOOKUP($D272,'Growth rate'!$B$3:$S$93,6,FALSE)*VLOOKUP($F272,BY_IND_Demand_Drivers!$B$5:$J$100,7,FALSE)</f>
        <v>6.1271392836287664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3"/>
        <v>0.71249999999999991</v>
      </c>
    </row>
    <row r="273" spans="1:14">
      <c r="A273" s="16">
        <f t="shared" si="21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 t="shared" si="24"/>
        <v>4.340861517114643</v>
      </c>
      <c r="H273" s="16">
        <f t="shared" si="25"/>
        <v>0</v>
      </c>
      <c r="I273" s="16">
        <f t="shared" si="26"/>
        <v>0</v>
      </c>
      <c r="K273" s="16">
        <f>VLOOKUP($D273,'Growth rate'!$B$3:$S$93,6,FALSE)*VLOOKUP($F273,BY_IND_Demand_Drivers!$B$5:$J$100,7,FALSE)</f>
        <v>6.2012307387352044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3"/>
        <v>0.7</v>
      </c>
    </row>
    <row r="274" spans="1:14">
      <c r="A274" s="16">
        <f t="shared" si="21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 t="shared" si="24"/>
        <v>4.3142840082661289</v>
      </c>
      <c r="H274" s="16">
        <f t="shared" si="25"/>
        <v>0</v>
      </c>
      <c r="I274" s="16">
        <f t="shared" si="26"/>
        <v>0</v>
      </c>
      <c r="K274" s="16">
        <f>VLOOKUP($D274,'Growth rate'!$B$3:$S$93,6,FALSE)*VLOOKUP($F274,BY_IND_Demand_Drivers!$B$5:$J$100,7,FALSE)</f>
        <v>6.2753221938416424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3"/>
        <v>0.6875</v>
      </c>
    </row>
    <row r="275" spans="1:14">
      <c r="A275" s="16">
        <f t="shared" si="21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 t="shared" si="24"/>
        <v>4.2858542130399542</v>
      </c>
      <c r="H275" s="16">
        <f t="shared" si="25"/>
        <v>0</v>
      </c>
      <c r="I275" s="16">
        <f t="shared" si="26"/>
        <v>0</v>
      </c>
      <c r="K275" s="16">
        <f>VLOOKUP($D275,'Growth rate'!$B$3:$S$93,6,FALSE)*VLOOKUP($F275,BY_IND_Demand_Drivers!$B$5:$J$100,7,FALSE)</f>
        <v>6.3494136489480804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3"/>
        <v>0.67499999999999993</v>
      </c>
    </row>
    <row r="276" spans="1:14">
      <c r="A276" s="16">
        <f t="shared" si="21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 t="shared" si="24"/>
        <v>4.2555721314361179</v>
      </c>
      <c r="H276" s="16">
        <f t="shared" si="25"/>
        <v>0</v>
      </c>
      <c r="I276" s="16">
        <f t="shared" si="26"/>
        <v>0</v>
      </c>
      <c r="K276" s="16">
        <f>VLOOKUP($D276,'Growth rate'!$B$3:$S$93,6,FALSE)*VLOOKUP($F276,BY_IND_Demand_Drivers!$B$5:$J$100,7,FALSE)</f>
        <v>6.4235051040545184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3"/>
        <v>0.66249999999999998</v>
      </c>
    </row>
    <row r="277" spans="1:14">
      <c r="A277" s="16">
        <f t="shared" si="21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 t="shared" si="24"/>
        <v>4.2234377634546201</v>
      </c>
      <c r="H277" s="16">
        <f t="shared" si="25"/>
        <v>0</v>
      </c>
      <c r="I277" s="16">
        <f t="shared" si="26"/>
        <v>0</v>
      </c>
      <c r="K277" s="16">
        <f>VLOOKUP($D277,'Growth rate'!$B$3:$S$93,6,FALSE)*VLOOKUP($F277,BY_IND_Demand_Drivers!$B$5:$J$100,7,FALSE)</f>
        <v>6.4975965591609555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3"/>
        <v>0.64999999999999991</v>
      </c>
    </row>
    <row r="278" spans="1:14">
      <c r="A278" s="16">
        <f t="shared" si="21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 t="shared" si="24"/>
        <v>4.1894511090954634</v>
      </c>
      <c r="H278" s="16">
        <f t="shared" si="25"/>
        <v>0</v>
      </c>
      <c r="I278" s="16">
        <f t="shared" si="26"/>
        <v>0</v>
      </c>
      <c r="K278" s="16">
        <f>VLOOKUP($D278,'Growth rate'!$B$3:$S$93,6,FALSE)*VLOOKUP($F278,BY_IND_Demand_Drivers!$B$5:$J$100,7,FALSE)</f>
        <v>6.5716880142673935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3"/>
        <v>0.63749999999999996</v>
      </c>
    </row>
    <row r="279" spans="1:14">
      <c r="A279" s="16">
        <f t="shared" ref="A279:A342" si="27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 t="shared" si="24"/>
        <v>4.1536121683586451</v>
      </c>
      <c r="H279" s="16">
        <f t="shared" si="25"/>
        <v>0</v>
      </c>
      <c r="I279" s="16">
        <f t="shared" si="26"/>
        <v>0</v>
      </c>
      <c r="K279" s="16">
        <f>VLOOKUP($D279,'Growth rate'!$B$3:$S$93,6,FALSE)*VLOOKUP($F279,BY_IND_Demand_Drivers!$B$5:$J$100,7,FALSE)</f>
        <v>6.6457794693738315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3"/>
        <v>0.625</v>
      </c>
    </row>
    <row r="280" spans="1:14">
      <c r="A280" s="16">
        <f t="shared" si="27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 t="shared" si="24"/>
        <v>4.1159209412441653</v>
      </c>
      <c r="H280" s="16">
        <f t="shared" si="25"/>
        <v>0</v>
      </c>
      <c r="I280" s="16">
        <f t="shared" si="26"/>
        <v>0</v>
      </c>
      <c r="K280" s="16">
        <f>VLOOKUP($D280,'Growth rate'!$B$3:$S$93,6,FALSE)*VLOOKUP($F280,BY_IND_Demand_Drivers!$B$5:$J$100,7,FALSE)</f>
        <v>6.7198709244802703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3"/>
        <v>0.61249999999999993</v>
      </c>
    </row>
    <row r="281" spans="1:14">
      <c r="A281" s="16">
        <f t="shared" si="27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 t="shared" si="24"/>
        <v>4.0763774277520248</v>
      </c>
      <c r="H281" s="16">
        <f t="shared" si="25"/>
        <v>0</v>
      </c>
      <c r="I281" s="16">
        <f t="shared" si="26"/>
        <v>0</v>
      </c>
      <c r="K281" s="16">
        <f>VLOOKUP($D281,'Growth rate'!$B$3:$S$93,6,FALSE)*VLOOKUP($F281,BY_IND_Demand_Drivers!$B$5:$J$100,7,FALSE)</f>
        <v>6.7939623795867083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3"/>
        <v>0.6</v>
      </c>
    </row>
    <row r="282" spans="1:14">
      <c r="A282" s="16">
        <f t="shared" si="27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 t="shared" si="24"/>
        <v>4.1415994665960572</v>
      </c>
      <c r="H282" s="16">
        <f t="shared" si="25"/>
        <v>0</v>
      </c>
      <c r="I282" s="16">
        <f t="shared" si="26"/>
        <v>0</v>
      </c>
      <c r="K282" s="16">
        <f>VLOOKUP($D282,'Growth rate'!$B$3:$S$93,6,FALSE)*VLOOKUP($F282,BY_IND_Demand_Drivers!$B$5:$J$100,7,FALSE)</f>
        <v>6.9026657776600961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3"/>
        <v>0.6</v>
      </c>
    </row>
    <row r="283" spans="1:14">
      <c r="A283" s="16">
        <f t="shared" si="27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 t="shared" si="24"/>
        <v>4.2078650580615937</v>
      </c>
      <c r="H283" s="16">
        <f t="shared" si="25"/>
        <v>0</v>
      </c>
      <c r="I283" s="16">
        <f t="shared" si="26"/>
        <v>0</v>
      </c>
      <c r="K283" s="16">
        <f>VLOOKUP($D283,'Growth rate'!$B$3:$S$93,6,FALSE)*VLOOKUP($F283,BY_IND_Demand_Drivers!$B$5:$J$100,7,FALSE)</f>
        <v>7.0131084301026565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3"/>
        <v>0.6</v>
      </c>
    </row>
    <row r="284" spans="1:14">
      <c r="A284" s="16">
        <f t="shared" si="27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 t="shared" si="24"/>
        <v>4.2751908989905791</v>
      </c>
      <c r="H284" s="16">
        <f t="shared" si="25"/>
        <v>0</v>
      </c>
      <c r="I284" s="16">
        <f t="shared" si="26"/>
        <v>0</v>
      </c>
      <c r="K284" s="16">
        <f>VLOOKUP($D284,'Growth rate'!$B$3:$S$93,6,FALSE)*VLOOKUP($F284,BY_IND_Demand_Drivers!$B$5:$J$100,7,FALSE)</f>
        <v>7.1253181649842992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3"/>
        <v>0.6</v>
      </c>
    </row>
    <row r="285" spans="1:14">
      <c r="A285" s="16">
        <f t="shared" si="27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 t="shared" si="24"/>
        <v>4.3435939533744294</v>
      </c>
      <c r="H285" s="16">
        <f t="shared" si="25"/>
        <v>0</v>
      </c>
      <c r="I285" s="16">
        <f t="shared" si="26"/>
        <v>0</v>
      </c>
      <c r="K285" s="16">
        <f>VLOOKUP($D285,'Growth rate'!$B$3:$S$93,6,FALSE)*VLOOKUP($F285,BY_IND_Demand_Drivers!$B$5:$J$100,7,FALSE)</f>
        <v>7.2393232556240488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3"/>
        <v>0.6</v>
      </c>
    </row>
    <row r="286" spans="1:14">
      <c r="A286" s="16">
        <f t="shared" si="27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 t="shared" si="24"/>
        <v>4.4130914566284192</v>
      </c>
      <c r="H286" s="16">
        <f t="shared" si="25"/>
        <v>0</v>
      </c>
      <c r="I286" s="16">
        <f t="shared" si="26"/>
        <v>0</v>
      </c>
      <c r="K286" s="16">
        <f>VLOOKUP($D286,'Growth rate'!$B$3:$S$93,6,FALSE)*VLOOKUP($F286,BY_IND_Demand_Drivers!$B$5:$J$100,7,FALSE)</f>
        <v>7.3551524277140325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3"/>
        <v>0.6</v>
      </c>
    </row>
    <row r="287" spans="1:14">
      <c r="A287" s="16">
        <f t="shared" si="27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 t="shared" si="24"/>
        <v>4.4837009199344742</v>
      </c>
      <c r="H287" s="16">
        <f t="shared" si="25"/>
        <v>0</v>
      </c>
      <c r="I287" s="16">
        <f t="shared" si="26"/>
        <v>0</v>
      </c>
      <c r="K287" s="16">
        <f>VLOOKUP($D287,'Growth rate'!$B$3:$S$93,6,FALSE)*VLOOKUP($F287,BY_IND_Demand_Drivers!$B$5:$J$100,7,FALSE)</f>
        <v>7.4728348665574575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3"/>
        <v>0.6</v>
      </c>
    </row>
    <row r="288" spans="1:14">
      <c r="A288" s="16">
        <f t="shared" si="27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 t="shared" si="24"/>
        <v>4.5554401346534261</v>
      </c>
      <c r="H288" s="16">
        <f t="shared" si="25"/>
        <v>0</v>
      </c>
      <c r="I288" s="16">
        <f t="shared" si="26"/>
        <v>0</v>
      </c>
      <c r="K288" s="16">
        <f>VLOOKUP($D288,'Growth rate'!$B$3:$S$93,6,FALSE)*VLOOKUP($F288,BY_IND_Demand_Drivers!$B$5:$J$100,7,FALSE)</f>
        <v>7.5924002244223772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3"/>
        <v>0.6</v>
      </c>
    </row>
    <row r="289" spans="1:14">
      <c r="A289" s="16">
        <f t="shared" si="27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 t="shared" si="24"/>
        <v>4.6283271768078809</v>
      </c>
      <c r="H289" s="16">
        <f t="shared" si="25"/>
        <v>0</v>
      </c>
      <c r="I289" s="16">
        <f t="shared" si="26"/>
        <v>0</v>
      </c>
      <c r="K289" s="16">
        <f>VLOOKUP($D289,'Growth rate'!$B$3:$S$93,6,FALSE)*VLOOKUP($F289,BY_IND_Demand_Drivers!$B$5:$J$100,7,FALSE)</f>
        <v>7.7138786280131351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3"/>
        <v>0.6</v>
      </c>
    </row>
    <row r="290" spans="1:14">
      <c r="A290" s="16">
        <f t="shared" si="27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 t="shared" si="24"/>
        <v>4.7023804116368071</v>
      </c>
      <c r="H290" s="16">
        <f t="shared" si="25"/>
        <v>0</v>
      </c>
      <c r="I290" s="16">
        <f t="shared" si="26"/>
        <v>0</v>
      </c>
      <c r="K290" s="16">
        <f>VLOOKUP($D290,'Growth rate'!$B$3:$S$93,6,FALSE)*VLOOKUP($F290,BY_IND_Demand_Drivers!$B$5:$J$100,7,FALSE)</f>
        <v>7.8373006860613454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3"/>
        <v>0.6</v>
      </c>
    </row>
    <row r="291" spans="1:14">
      <c r="A291" s="16">
        <f t="shared" si="27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 t="shared" si="24"/>
        <v>4.7776184982229966</v>
      </c>
      <c r="H291" s="16">
        <f t="shared" si="25"/>
        <v>0</v>
      </c>
      <c r="I291" s="16">
        <f t="shared" si="26"/>
        <v>0</v>
      </c>
      <c r="K291" s="16">
        <f>VLOOKUP($D291,'Growth rate'!$B$3:$S$93,6,FALSE)*VLOOKUP($F291,BY_IND_Demand_Drivers!$B$5:$J$100,7,FALSE)</f>
        <v>7.9626974970383273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3"/>
        <v>0.6</v>
      </c>
    </row>
    <row r="292" spans="1:14">
      <c r="A292" s="16">
        <f t="shared" si="27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 t="shared" si="24"/>
        <v>4.8540603941945637</v>
      </c>
      <c r="H292" s="16">
        <f t="shared" si="25"/>
        <v>0</v>
      </c>
      <c r="I292" s="16">
        <f t="shared" si="26"/>
        <v>0</v>
      </c>
      <c r="K292" s="16">
        <f>VLOOKUP($D292,'Growth rate'!$B$3:$S$93,6,FALSE)*VLOOKUP($F292,BY_IND_Demand_Drivers!$B$5:$J$100,7,FALSE)</f>
        <v>8.0901006569909395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3"/>
        <v>0.6</v>
      </c>
    </row>
    <row r="293" spans="1:14">
      <c r="A293" s="16">
        <f t="shared" si="27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 t="shared" si="24"/>
        <v>4.9317253605016775</v>
      </c>
      <c r="H293" s="16">
        <f t="shared" si="25"/>
        <v>0</v>
      </c>
      <c r="I293" s="16">
        <f t="shared" si="26"/>
        <v>0</v>
      </c>
      <c r="K293" s="16">
        <f>VLOOKUP($D293,'Growth rate'!$B$3:$S$93,6,FALSE)*VLOOKUP($F293,BY_IND_Demand_Drivers!$B$5:$J$100,7,FALSE)</f>
        <v>8.2195422675027956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3"/>
        <v>0.6</v>
      </c>
    </row>
    <row r="294" spans="1:14">
      <c r="A294" s="16">
        <f t="shared" si="27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 t="shared" si="24"/>
        <v>5.0106329662697036</v>
      </c>
      <c r="H294" s="16">
        <f t="shared" si="25"/>
        <v>0</v>
      </c>
      <c r="I294" s="16">
        <f t="shared" si="26"/>
        <v>0</v>
      </c>
      <c r="K294" s="16">
        <f>VLOOKUP($D294,'Growth rate'!$B$3:$S$93,6,FALSE)*VLOOKUP($F294,BY_IND_Demand_Drivers!$B$5:$J$100,7,FALSE)</f>
        <v>8.3510549437828399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3"/>
        <v>0.6</v>
      </c>
    </row>
    <row r="295" spans="1:14">
      <c r="A295" s="16">
        <f t="shared" si="27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 t="shared" si="24"/>
        <v>5.0908030937300204</v>
      </c>
      <c r="H295" s="16">
        <f t="shared" si="25"/>
        <v>0</v>
      </c>
      <c r="I295" s="16">
        <f t="shared" si="26"/>
        <v>0</v>
      </c>
      <c r="K295" s="16">
        <f>VLOOKUP($D295,'Growth rate'!$B$3:$S$93,6,FALSE)*VLOOKUP($F295,BY_IND_Demand_Drivers!$B$5:$J$100,7,FALSE)</f>
        <v>8.4846718228833673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3"/>
        <v>0.6</v>
      </c>
    </row>
    <row r="296" spans="1:14">
      <c r="A296" s="16">
        <f t="shared" si="27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 t="shared" si="24"/>
        <v>5.1722559432296995</v>
      </c>
      <c r="H296" s="16">
        <f t="shared" si="25"/>
        <v>0</v>
      </c>
      <c r="I296" s="16">
        <f t="shared" si="26"/>
        <v>0</v>
      </c>
      <c r="K296" s="16">
        <f>VLOOKUP($D296,'Growth rate'!$B$3:$S$93,6,FALSE)*VLOOKUP($F296,BY_IND_Demand_Drivers!$B$5:$J$100,7,FALSE)</f>
        <v>8.6204265720494995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3"/>
        <v>0.6</v>
      </c>
    </row>
    <row r="297" spans="1:14">
      <c r="A297" s="16">
        <f t="shared" si="27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 t="shared" si="24"/>
        <v>5.2550120383213761</v>
      </c>
      <c r="H297" s="16">
        <f t="shared" si="25"/>
        <v>0</v>
      </c>
      <c r="I297" s="16">
        <f t="shared" si="26"/>
        <v>0</v>
      </c>
      <c r="K297" s="16">
        <f>VLOOKUP($D297,'Growth rate'!$B$3:$S$93,6,FALSE)*VLOOKUP($F297,BY_IND_Demand_Drivers!$B$5:$J$100,7,FALSE)</f>
        <v>8.7583533972022938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3"/>
        <v>0.6</v>
      </c>
    </row>
    <row r="298" spans="1:14">
      <c r="A298" s="16">
        <f t="shared" si="27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 t="shared" si="24"/>
        <v>5.3390922309345177</v>
      </c>
      <c r="H298" s="16">
        <f t="shared" si="25"/>
        <v>0</v>
      </c>
      <c r="I298" s="16">
        <f t="shared" si="26"/>
        <v>0</v>
      </c>
      <c r="K298" s="16">
        <f>VLOOKUP($D298,'Growth rate'!$B$3:$S$93,6,FALSE)*VLOOKUP($F298,BY_IND_Demand_Drivers!$B$5:$J$100,7,FALSE)</f>
        <v>8.8984870515575292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3"/>
        <v>0.6</v>
      </c>
    </row>
    <row r="299" spans="1:14">
      <c r="A299" s="16">
        <f t="shared" si="27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 t="shared" si="24"/>
        <v>5.4245177066294703</v>
      </c>
      <c r="H299" s="16">
        <f t="shared" si="25"/>
        <v>0</v>
      </c>
      <c r="I299" s="16">
        <f t="shared" si="26"/>
        <v>0</v>
      </c>
      <c r="K299" s="16">
        <f>VLOOKUP($D299,'Growth rate'!$B$3:$S$93,6,FALSE)*VLOOKUP($F299,BY_IND_Demand_Drivers!$B$5:$J$100,7,FALSE)</f>
        <v>9.0408628443824508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3"/>
        <v>0.6</v>
      </c>
    </row>
    <row r="300" spans="1:14">
      <c r="A300" s="16">
        <f t="shared" si="27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 t="shared" si="24"/>
        <v>5.5113099899355404</v>
      </c>
      <c r="H300" s="16">
        <f t="shared" si="25"/>
        <v>0</v>
      </c>
      <c r="I300" s="16">
        <f t="shared" si="26"/>
        <v>0</v>
      </c>
      <c r="K300" s="16">
        <f>VLOOKUP($D300,'Growth rate'!$B$3:$S$93,6,FALSE)*VLOOKUP($F300,BY_IND_Demand_Drivers!$B$5:$J$100,7,FALSE)</f>
        <v>9.185516649892568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3"/>
        <v>0.6</v>
      </c>
    </row>
    <row r="301" spans="1:14">
      <c r="A301" s="16">
        <f t="shared" si="27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 t="shared" si="24"/>
        <v>5.5994909497745091</v>
      </c>
      <c r="H301" s="16">
        <f t="shared" si="25"/>
        <v>0</v>
      </c>
      <c r="I301" s="16">
        <f t="shared" si="26"/>
        <v>0</v>
      </c>
      <c r="K301" s="16">
        <f>VLOOKUP($D301,'Growth rate'!$B$3:$S$93,6,FALSE)*VLOOKUP($F301,BY_IND_Demand_Drivers!$B$5:$J$100,7,FALSE)</f>
        <v>9.3324849162908485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3"/>
        <v>0.6</v>
      </c>
    </row>
    <row r="302" spans="1:14">
      <c r="A302" s="16">
        <f t="shared" si="27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 t="shared" si="24"/>
        <v>5.6890828049709024</v>
      </c>
      <c r="H302" s="16">
        <f t="shared" si="25"/>
        <v>0</v>
      </c>
      <c r="I302" s="16">
        <f t="shared" si="26"/>
        <v>0</v>
      </c>
      <c r="K302" s="16">
        <f>VLOOKUP($D302,'Growth rate'!$B$3:$S$93,6,FALSE)*VLOOKUP($F302,BY_IND_Demand_Drivers!$B$5:$J$100,7,FALSE)</f>
        <v>9.4818046749515048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3"/>
        <v>0.6</v>
      </c>
    </row>
    <row r="303" spans="1:14">
      <c r="A303" s="16">
        <f t="shared" si="27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 t="shared" si="24"/>
        <v>5.7801081298504364</v>
      </c>
      <c r="H303" s="16">
        <f t="shared" si="25"/>
        <v>0</v>
      </c>
      <c r="I303" s="16">
        <f t="shared" si="26"/>
        <v>0</v>
      </c>
      <c r="K303" s="16">
        <f>VLOOKUP($D303,'Growth rate'!$B$3:$S$93,6,FALSE)*VLOOKUP($F303,BY_IND_Demand_Drivers!$B$5:$J$100,7,FALSE)</f>
        <v>9.6335135497507274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3"/>
        <v>0.6</v>
      </c>
    </row>
    <row r="304" spans="1:14">
      <c r="A304" s="16">
        <f t="shared" si="27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 t="shared" si="24"/>
        <v>5.8725898599280431</v>
      </c>
      <c r="H304" s="16">
        <f t="shared" si="25"/>
        <v>0</v>
      </c>
      <c r="I304" s="16">
        <f t="shared" si="26"/>
        <v>0</v>
      </c>
      <c r="K304" s="16">
        <f>VLOOKUP($D304,'Growth rate'!$B$3:$S$93,6,FALSE)*VLOOKUP($F304,BY_IND_Demand_Drivers!$B$5:$J$100,7,FALSE)</f>
        <v>9.787649766546739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3"/>
        <v>0.6</v>
      </c>
    </row>
    <row r="305" spans="1:14">
      <c r="A305" s="16">
        <f t="shared" si="27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 t="shared" si="24"/>
        <v>5.9665512976868911</v>
      </c>
      <c r="H305" s="16">
        <f t="shared" si="25"/>
        <v>0</v>
      </c>
      <c r="I305" s="16">
        <f t="shared" si="26"/>
        <v>0</v>
      </c>
      <c r="K305" s="16">
        <f>VLOOKUP($D305,'Growth rate'!$B$3:$S$93,6,FALSE)*VLOOKUP($F305,BY_IND_Demand_Drivers!$B$5:$J$100,7,FALSE)</f>
        <v>9.9442521628114857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3"/>
        <v>0.6</v>
      </c>
    </row>
    <row r="306" spans="1:14">
      <c r="A306" s="16">
        <f t="shared" si="27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 t="shared" si="24"/>
        <v>6.0620161184498826</v>
      </c>
      <c r="H306" s="16">
        <f t="shared" si="25"/>
        <v>0</v>
      </c>
      <c r="I306" s="16">
        <f t="shared" si="26"/>
        <v>0</v>
      </c>
      <c r="K306" s="16">
        <f>VLOOKUP($D306,'Growth rate'!$B$3:$S$93,6,FALSE)*VLOOKUP($F306,BY_IND_Demand_Drivers!$B$5:$J$100,7,FALSE)</f>
        <v>10.103360197416471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3"/>
        <v>0.6</v>
      </c>
    </row>
    <row r="307" spans="1:14">
      <c r="A307" s="16">
        <f t="shared" si="27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 t="shared" si="24"/>
        <v>6.1590083763450805</v>
      </c>
      <c r="H307" s="16">
        <f t="shared" si="25"/>
        <v>0</v>
      </c>
      <c r="I307" s="16">
        <f t="shared" si="26"/>
        <v>0</v>
      </c>
      <c r="K307" s="16">
        <f>VLOOKUP($D307,'Growth rate'!$B$3:$S$93,6,FALSE)*VLOOKUP($F307,BY_IND_Demand_Drivers!$B$5:$J$100,7,FALSE)</f>
        <v>10.265013960575134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3"/>
        <v>0.6</v>
      </c>
    </row>
    <row r="308" spans="1:14">
      <c r="A308" s="16">
        <f t="shared" si="27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 t="shared" si="24"/>
        <v>6.2575525103666001</v>
      </c>
      <c r="H308" s="16">
        <f t="shared" si="25"/>
        <v>0</v>
      </c>
      <c r="I308" s="16">
        <f t="shared" si="26"/>
        <v>0</v>
      </c>
      <c r="K308" s="16">
        <f>VLOOKUP($D308,'Growth rate'!$B$3:$S$93,6,FALSE)*VLOOKUP($F308,BY_IND_Demand_Drivers!$B$5:$J$100,7,FALSE)</f>
        <v>10.429254183944334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3"/>
        <v>0.6</v>
      </c>
    </row>
    <row r="309" spans="1:14">
      <c r="A309" s="16">
        <f t="shared" si="27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 t="shared" si="24"/>
        <v>6.3576733505324672</v>
      </c>
      <c r="H309" s="16">
        <f t="shared" si="25"/>
        <v>0</v>
      </c>
      <c r="I309" s="16">
        <f t="shared" si="26"/>
        <v>0</v>
      </c>
      <c r="K309" s="16">
        <f>VLOOKUP($D309,'Growth rate'!$B$3:$S$93,6,FALSE)*VLOOKUP($F309,BY_IND_Demand_Drivers!$B$5:$J$100,7,FALSE)</f>
        <v>10.596122250887445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3"/>
        <v>0.6</v>
      </c>
    </row>
    <row r="310" spans="1:14">
      <c r="A310" s="16">
        <f t="shared" si="27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 t="shared" si="24"/>
        <v>6.4593961241409863</v>
      </c>
      <c r="H310" s="16">
        <f t="shared" si="25"/>
        <v>0</v>
      </c>
      <c r="I310" s="16">
        <f t="shared" si="26"/>
        <v>0</v>
      </c>
      <c r="K310" s="16">
        <f>VLOOKUP($D310,'Growth rate'!$B$3:$S$93,6,FALSE)*VLOOKUP($F310,BY_IND_Demand_Drivers!$B$5:$J$100,7,FALSE)</f>
        <v>10.765660206901645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3"/>
        <v>0.6</v>
      </c>
    </row>
    <row r="311" spans="1:14">
      <c r="A311" s="16">
        <f t="shared" si="27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 t="shared" si="24"/>
        <v>6.562746462127242</v>
      </c>
      <c r="H311" s="16">
        <f t="shared" si="25"/>
        <v>0</v>
      </c>
      <c r="I311" s="16">
        <f t="shared" si="26"/>
        <v>0</v>
      </c>
      <c r="K311" s="16">
        <f>VLOOKUP($D311,'Growth rate'!$B$3:$S$93,6,FALSE)*VLOOKUP($F311,BY_IND_Demand_Drivers!$B$5:$J$100,7,FALSE)</f>
        <v>10.937910770212071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3"/>
        <v>0.6</v>
      </c>
    </row>
    <row r="312" spans="1:14">
      <c r="A312" s="16">
        <f t="shared" si="27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 t="shared" si="24"/>
        <v>6.6677504055212786</v>
      </c>
      <c r="H312" s="16">
        <f t="shared" si="25"/>
        <v>0</v>
      </c>
      <c r="I312" s="16">
        <f t="shared" si="26"/>
        <v>0</v>
      </c>
      <c r="K312" s="16">
        <f>VLOOKUP($D312,'Growth rate'!$B$3:$S$93,6,FALSE)*VLOOKUP($F312,BY_IND_Demand_Drivers!$B$5:$J$100,7,FALSE)</f>
        <v>11.112917342535464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3"/>
        <v>0.6</v>
      </c>
    </row>
    <row r="313" spans="1:14">
      <c r="A313" s="16">
        <f t="shared" si="27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 t="shared" si="24"/>
        <v>6.7744344120096205</v>
      </c>
      <c r="H313" s="16">
        <f t="shared" si="25"/>
        <v>0</v>
      </c>
      <c r="I313" s="16">
        <f t="shared" si="26"/>
        <v>0</v>
      </c>
      <c r="K313" s="16">
        <f>VLOOKUP($D313,'Growth rate'!$B$3:$S$93,6,FALSE)*VLOOKUP($F313,BY_IND_Demand_Drivers!$B$5:$J$100,7,FALSE)</f>
        <v>11.290724020016034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3"/>
        <v>0.6</v>
      </c>
    </row>
    <row r="314" spans="1:14">
      <c r="A314" s="16">
        <f t="shared" si="27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 t="shared" si="24"/>
        <v>6.8828253626017739</v>
      </c>
      <c r="H314" s="16">
        <f t="shared" si="25"/>
        <v>0</v>
      </c>
      <c r="I314" s="16">
        <f t="shared" si="26"/>
        <v>0</v>
      </c>
      <c r="K314" s="16">
        <f>VLOOKUP($D314,'Growth rate'!$B$3:$S$93,6,FALSE)*VLOOKUP($F314,BY_IND_Demand_Drivers!$B$5:$J$100,7,FALSE)</f>
        <v>11.47137560433629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3"/>
        <v>0.6</v>
      </c>
    </row>
    <row r="315" spans="1:14">
      <c r="A315" s="16">
        <f t="shared" si="27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 t="shared" si="24"/>
        <v>6.9929505684034012</v>
      </c>
      <c r="H315" s="16">
        <f t="shared" si="25"/>
        <v>0</v>
      </c>
      <c r="I315" s="16">
        <f t="shared" si="26"/>
        <v>0</v>
      </c>
      <c r="K315" s="16">
        <f>VLOOKUP($D315,'Growth rate'!$B$3:$S$93,6,FALSE)*VLOOKUP($F315,BY_IND_Demand_Drivers!$B$5:$J$100,7,FALSE)</f>
        <v>11.654917614005669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3"/>
        <v>0.6</v>
      </c>
    </row>
    <row r="316" spans="1:14">
      <c r="A316" s="16">
        <f t="shared" si="27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 t="shared" si="24"/>
        <v>7.1048377774978571</v>
      </c>
      <c r="H316" s="16">
        <f t="shared" si="25"/>
        <v>0</v>
      </c>
      <c r="I316" s="16">
        <f t="shared" si="26"/>
        <v>0</v>
      </c>
      <c r="K316" s="16">
        <f>VLOOKUP($D316,'Growth rate'!$B$3:$S$93,6,FALSE)*VLOOKUP($F316,BY_IND_Demand_Drivers!$B$5:$J$100,7,FALSE)</f>
        <v>11.841396295829762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3"/>
        <v>0.6</v>
      </c>
    </row>
    <row r="317" spans="1:14">
      <c r="A317" s="16">
        <f t="shared" si="27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 t="shared" si="24"/>
        <v>7.2185151819378239</v>
      </c>
      <c r="H317" s="16">
        <f t="shared" si="25"/>
        <v>0</v>
      </c>
      <c r="I317" s="16">
        <f t="shared" si="26"/>
        <v>0</v>
      </c>
      <c r="K317" s="16">
        <f>VLOOKUP($D317,'Growth rate'!$B$3:$S$93,6,FALSE)*VLOOKUP($F317,BY_IND_Demand_Drivers!$B$5:$J$100,7,FALSE)</f>
        <v>12.030858636563041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3"/>
        <v>0.6</v>
      </c>
    </row>
    <row r="318" spans="1:14">
      <c r="A318" s="16">
        <f t="shared" si="27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 t="shared" si="24"/>
        <v>7.3340114248488293</v>
      </c>
      <c r="H318" s="16">
        <f t="shared" si="25"/>
        <v>0</v>
      </c>
      <c r="I318" s="16">
        <f t="shared" si="26"/>
        <v>0</v>
      </c>
      <c r="K318" s="16">
        <f>VLOOKUP($D318,'Growth rate'!$B$3:$S$93,6,FALSE)*VLOOKUP($F318,BY_IND_Demand_Drivers!$B$5:$J$100,7,FALSE)</f>
        <v>12.22335237474805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3"/>
        <v>0.6</v>
      </c>
    </row>
    <row r="319" spans="1:14">
      <c r="A319" s="16">
        <f t="shared" si="27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 t="shared" si="24"/>
        <v>7.4513556076464109</v>
      </c>
      <c r="H319" s="16">
        <f t="shared" si="25"/>
        <v>0</v>
      </c>
      <c r="I319" s="16">
        <f t="shared" si="26"/>
        <v>0</v>
      </c>
      <c r="K319" s="16">
        <f>VLOOKUP($D319,'Growth rate'!$B$3:$S$93,6,FALSE)*VLOOKUP($F319,BY_IND_Demand_Drivers!$B$5:$J$100,7,FALSE)</f>
        <v>12.418926012744018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3"/>
        <v>0.6</v>
      </c>
    </row>
    <row r="320" spans="1:14">
      <c r="A320" s="16">
        <f t="shared" si="27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 t="shared" si="24"/>
        <v>7.5705772973687528</v>
      </c>
      <c r="H320" s="16">
        <f t="shared" si="25"/>
        <v>0</v>
      </c>
      <c r="I320" s="16">
        <f t="shared" si="26"/>
        <v>0</v>
      </c>
      <c r="K320" s="16">
        <f>VLOOKUP($D320,'Growth rate'!$B$3:$S$93,6,FALSE)*VLOOKUP($F320,BY_IND_Demand_Drivers!$B$5:$J$100,7,FALSE)</f>
        <v>12.617628828947922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3"/>
        <v>0.6</v>
      </c>
    </row>
    <row r="321" spans="1:14">
      <c r="A321" s="16">
        <f t="shared" si="27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 t="shared" si="24"/>
        <v>7.6917065341266522</v>
      </c>
      <c r="H321" s="16">
        <f t="shared" si="25"/>
        <v>0</v>
      </c>
      <c r="I321" s="16">
        <f t="shared" si="26"/>
        <v>0</v>
      </c>
      <c r="K321" s="16">
        <f>VLOOKUP($D321,'Growth rate'!$B$3:$S$93,6,FALSE)*VLOOKUP($F321,BY_IND_Demand_Drivers!$B$5:$J$100,7,FALSE)</f>
        <v>12.819510890211088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8">N239</f>
        <v>0.6</v>
      </c>
    </row>
    <row r="322" spans="1:14">
      <c r="A322" s="16">
        <f t="shared" si="27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 t="shared" si="24"/>
        <v>7.8147738386726795</v>
      </c>
      <c r="H322" s="16">
        <f t="shared" si="25"/>
        <v>0</v>
      </c>
      <c r="I322" s="16">
        <f t="shared" si="26"/>
        <v>0</v>
      </c>
      <c r="K322" s="16">
        <f>VLOOKUP($D322,'Growth rate'!$B$3:$S$93,6,FALSE)*VLOOKUP($F322,BY_IND_Demand_Drivers!$B$5:$J$100,7,FALSE)</f>
        <v>13.024623064454467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8"/>
        <v>0.6</v>
      </c>
    </row>
    <row r="323" spans="1:14">
      <c r="A323" s="16">
        <f t="shared" si="27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 t="shared" si="24"/>
        <v>7.9398102200914442</v>
      </c>
      <c r="H323" s="16">
        <f t="shared" si="25"/>
        <v>0</v>
      </c>
      <c r="I323" s="16">
        <f t="shared" si="26"/>
        <v>0</v>
      </c>
      <c r="K323" s="16">
        <f>VLOOKUP($D323,'Growth rate'!$B$3:$S$93,6,FALSE)*VLOOKUP($F323,BY_IND_Demand_Drivers!$B$5:$J$100,7,FALSE)</f>
        <v>13.233017033485741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8"/>
        <v>0.6</v>
      </c>
    </row>
    <row r="324" spans="1:14">
      <c r="A324" s="16">
        <f t="shared" si="27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 t="shared" si="24"/>
        <v>8.0668471836129072</v>
      </c>
      <c r="H324" s="16">
        <f t="shared" si="25"/>
        <v>0</v>
      </c>
      <c r="I324" s="16">
        <f t="shared" si="26"/>
        <v>0</v>
      </c>
      <c r="K324" s="16">
        <f>VLOOKUP($D324,'Growth rate'!$B$3:$S$93,6,FALSE)*VLOOKUP($F324,BY_IND_Demand_Drivers!$B$5:$J$100,7,FALSE)</f>
        <v>13.444745306021511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8"/>
        <v>0.6</v>
      </c>
    </row>
    <row r="325" spans="1:14">
      <c r="A325" s="16">
        <f t="shared" si="27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 t="shared" ref="G325:G388" si="29">K325*$N325</f>
        <v>8.1959167385507143</v>
      </c>
      <c r="H325" s="16">
        <f t="shared" ref="H325:H388" si="30">L325*$N325</f>
        <v>0</v>
      </c>
      <c r="I325" s="16">
        <f t="shared" ref="I325:I388" si="31">M325*$N325</f>
        <v>0</v>
      </c>
      <c r="K325" s="16">
        <f>VLOOKUP($D325,'Growth rate'!$B$3:$S$93,6,FALSE)*VLOOKUP($F325,BY_IND_Demand_Drivers!$B$5:$J$100,7,FALSE)</f>
        <v>13.659861230917857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8"/>
        <v>0.6</v>
      </c>
    </row>
    <row r="326" spans="1:14">
      <c r="A326" s="16">
        <f t="shared" si="27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 t="shared" si="29"/>
        <v>8.3270514063675272</v>
      </c>
      <c r="H326" s="16">
        <f t="shared" si="30"/>
        <v>0</v>
      </c>
      <c r="I326" s="16">
        <f t="shared" si="31"/>
        <v>0</v>
      </c>
      <c r="K326" s="16">
        <f>VLOOKUP($D326,'Growth rate'!$B$3:$S$93,6,FALSE)*VLOOKUP($F326,BY_IND_Demand_Drivers!$B$5:$J$100,7,FALSE)</f>
        <v>13.878419010612545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8"/>
        <v>0.6</v>
      </c>
    </row>
    <row r="327" spans="1:14">
      <c r="A327" s="16">
        <f t="shared" si="27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 t="shared" si="29"/>
        <v>8.4602842288694067</v>
      </c>
      <c r="H327" s="16">
        <f t="shared" si="30"/>
        <v>0</v>
      </c>
      <c r="I327" s="16">
        <f t="shared" si="31"/>
        <v>0</v>
      </c>
      <c r="K327" s="16">
        <f>VLOOKUP($D327,'Growth rate'!$B$3:$S$93,6,FALSE)*VLOOKUP($F327,BY_IND_Demand_Drivers!$B$5:$J$100,7,FALSE)</f>
        <v>14.100473714782344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8"/>
        <v>0.6</v>
      </c>
    </row>
    <row r="328" spans="1:14">
      <c r="A328" s="16">
        <f t="shared" si="27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 t="shared" si="29"/>
        <v>8.5956487765313163</v>
      </c>
      <c r="H328" s="16">
        <f t="shared" si="30"/>
        <v>0</v>
      </c>
      <c r="I328" s="16">
        <f t="shared" si="31"/>
        <v>0</v>
      </c>
      <c r="K328" s="16">
        <f>VLOOKUP($D328,'Growth rate'!$B$3:$S$93,6,FALSE)*VLOOKUP($F328,BY_IND_Demand_Drivers!$B$5:$J$100,7,FALSE)</f>
        <v>14.326081294218861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8"/>
        <v>0.6</v>
      </c>
    </row>
    <row r="329" spans="1:14">
      <c r="A329" s="16">
        <f t="shared" si="27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 t="shared" si="29"/>
        <v>8.733179156955817</v>
      </c>
      <c r="H329" s="16">
        <f t="shared" si="30"/>
        <v>0</v>
      </c>
      <c r="I329" s="16">
        <f t="shared" si="31"/>
        <v>0</v>
      </c>
      <c r="K329" s="16">
        <f>VLOOKUP($D329,'Growth rate'!$B$3:$S$93,6,FALSE)*VLOOKUP($F329,BY_IND_Demand_Drivers!$B$5:$J$100,7,FALSE)</f>
        <v>14.555298594926363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8"/>
        <v>0.6</v>
      </c>
    </row>
    <row r="330" spans="1:14">
      <c r="A330" s="16">
        <f t="shared" si="27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 t="shared" si="29"/>
        <v>8.8729100234671119</v>
      </c>
      <c r="H330" s="16">
        <f t="shared" si="30"/>
        <v>0</v>
      </c>
      <c r="I330" s="16">
        <f t="shared" si="31"/>
        <v>0</v>
      </c>
      <c r="K330" s="16">
        <f>VLOOKUP($D330,'Growth rate'!$B$3:$S$93,6,FALSE)*VLOOKUP($F330,BY_IND_Demand_Drivers!$B$5:$J$100,7,FALSE)</f>
        <v>14.788183372445186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8"/>
        <v>0.6</v>
      </c>
    </row>
    <row r="331" spans="1:14">
      <c r="A331" s="16">
        <f t="shared" si="27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 t="shared" si="29"/>
        <v>9.0148765838425842</v>
      </c>
      <c r="H331" s="16">
        <f t="shared" si="30"/>
        <v>0</v>
      </c>
      <c r="I331" s="16">
        <f t="shared" si="31"/>
        <v>0</v>
      </c>
      <c r="K331" s="16">
        <f>VLOOKUP($D331,'Growth rate'!$B$3:$S$93,6,FALSE)*VLOOKUP($F331,BY_IND_Demand_Drivers!$B$5:$J$100,7,FALSE)</f>
        <v>15.024794306404308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8"/>
        <v>0.6</v>
      </c>
    </row>
    <row r="332" spans="1:14">
      <c r="A332" s="16">
        <f t="shared" si="27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 t="shared" si="29"/>
        <v>40.474082994059401</v>
      </c>
      <c r="H332" s="16">
        <f t="shared" si="30"/>
        <v>0</v>
      </c>
      <c r="I332" s="16">
        <f t="shared" si="31"/>
        <v>0</v>
      </c>
      <c r="K332" s="16">
        <f>VLOOKUP($D332,'Growth rate'!$B$3:$S$93,6,FALSE)*VLOOKUP($F332,BY_IND_Demand_Drivers!$B$5:$J$100,7,FALSE)</f>
        <v>40.474082994059401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8"/>
        <v>1</v>
      </c>
    </row>
    <row r="333" spans="1:14">
      <c r="A333" s="16">
        <f t="shared" si="27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 t="shared" si="29"/>
        <v>41.140905061176554</v>
      </c>
      <c r="H333" s="16">
        <f t="shared" si="30"/>
        <v>0</v>
      </c>
      <c r="I333" s="16">
        <f t="shared" si="31"/>
        <v>0</v>
      </c>
      <c r="K333" s="16">
        <f>VLOOKUP($D333,'Growth rate'!$B$3:$S$93,6,FALSE)*VLOOKUP($F333,BY_IND_Demand_Drivers!$B$5:$J$100,7,FALSE)</f>
        <v>41.140905061176554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8"/>
        <v>1</v>
      </c>
    </row>
    <row r="334" spans="1:14">
      <c r="A334" s="16">
        <f t="shared" si="27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 t="shared" si="29"/>
        <v>41.807727128293706</v>
      </c>
      <c r="H334" s="16">
        <f t="shared" si="30"/>
        <v>0</v>
      </c>
      <c r="I334" s="16">
        <f t="shared" si="31"/>
        <v>0</v>
      </c>
      <c r="K334" s="16">
        <f>VLOOKUP($D334,'Growth rate'!$B$3:$S$93,6,FALSE)*VLOOKUP($F334,BY_IND_Demand_Drivers!$B$5:$J$100,7,FALSE)</f>
        <v>41.807727128293706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8"/>
        <v>1</v>
      </c>
    </row>
    <row r="335" spans="1:14">
      <c r="A335" s="16">
        <f t="shared" si="27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 t="shared" si="29"/>
        <v>42.474549195410859</v>
      </c>
      <c r="H335" s="16">
        <f t="shared" si="30"/>
        <v>0</v>
      </c>
      <c r="I335" s="16">
        <f t="shared" si="31"/>
        <v>0</v>
      </c>
      <c r="K335" s="16">
        <f>VLOOKUP($D335,'Growth rate'!$B$3:$S$93,6,FALSE)*VLOOKUP($F335,BY_IND_Demand_Drivers!$B$5:$J$100,7,FALSE)</f>
        <v>42.474549195410859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8"/>
        <v>1</v>
      </c>
    </row>
    <row r="336" spans="1:14">
      <c r="A336" s="16">
        <f t="shared" si="27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 t="shared" si="29"/>
        <v>43.141371262528011</v>
      </c>
      <c r="H336" s="16">
        <f t="shared" si="30"/>
        <v>0</v>
      </c>
      <c r="I336" s="16">
        <f t="shared" si="31"/>
        <v>0</v>
      </c>
      <c r="K336" s="16">
        <f>VLOOKUP($D336,'Growth rate'!$B$3:$S$93,6,FALSE)*VLOOKUP($F336,BY_IND_Demand_Drivers!$B$5:$J$100,7,FALSE)</f>
        <v>43.141371262528011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8"/>
        <v>1</v>
      </c>
    </row>
    <row r="337" spans="1:14">
      <c r="A337" s="16">
        <f t="shared" si="27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 t="shared" si="29"/>
        <v>43.808193329645157</v>
      </c>
      <c r="H337" s="16">
        <f t="shared" si="30"/>
        <v>0</v>
      </c>
      <c r="I337" s="16">
        <f t="shared" si="31"/>
        <v>0</v>
      </c>
      <c r="K337" s="16">
        <f>VLOOKUP($D337,'Growth rate'!$B$3:$S$93,6,FALSE)*VLOOKUP($F337,BY_IND_Demand_Drivers!$B$5:$J$100,7,FALSE)</f>
        <v>43.808193329645157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8"/>
        <v>1</v>
      </c>
    </row>
    <row r="338" spans="1:14">
      <c r="A338" s="16">
        <f t="shared" si="27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 t="shared" si="29"/>
        <v>40.02751385708607</v>
      </c>
      <c r="H338" s="16">
        <f t="shared" si="30"/>
        <v>0</v>
      </c>
      <c r="I338" s="16">
        <f t="shared" si="31"/>
        <v>0</v>
      </c>
      <c r="K338" s="16">
        <f>VLOOKUP($D338,'Growth rate'!$B$3:$S$93,6,FALSE)*VLOOKUP($F338,BY_IND_Demand_Drivers!$B$5:$J$100,7,FALSE)</f>
        <v>44.475015396762302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7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 t="shared" si="29"/>
        <v>40.176235342852713</v>
      </c>
      <c r="H339" s="16">
        <f t="shared" si="30"/>
        <v>0</v>
      </c>
      <c r="I339" s="16">
        <f t="shared" si="31"/>
        <v>0</v>
      </c>
      <c r="K339" s="16">
        <f>VLOOKUP($D339,'Growth rate'!$B$3:$S$93,6,FALSE)*VLOOKUP($F339,BY_IND_Demand_Drivers!$B$5:$J$100,7,FALSE)</f>
        <v>45.141837463879455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2">N257</f>
        <v>0.89</v>
      </c>
    </row>
    <row r="340" spans="1:14">
      <c r="A340" s="16">
        <f t="shared" si="27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 t="shared" si="29"/>
        <v>40.311620387277017</v>
      </c>
      <c r="H340" s="16">
        <f t="shared" si="30"/>
        <v>0</v>
      </c>
      <c r="I340" s="16">
        <f t="shared" si="31"/>
        <v>0</v>
      </c>
      <c r="K340" s="16">
        <f>VLOOKUP($D340,'Growth rate'!$B$3:$S$93,6,FALSE)*VLOOKUP($F340,BY_IND_Demand_Drivers!$B$5:$J$100,7,FALSE)</f>
        <v>45.808659530996607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2"/>
        <v>0.88</v>
      </c>
    </row>
    <row r="341" spans="1:14">
      <c r="A341" s="16">
        <f t="shared" si="27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 t="shared" si="29"/>
        <v>40.433668990358967</v>
      </c>
      <c r="H341" s="16">
        <f t="shared" si="30"/>
        <v>0</v>
      </c>
      <c r="I341" s="16">
        <f t="shared" si="31"/>
        <v>0</v>
      </c>
      <c r="K341" s="16">
        <f>VLOOKUP($D341,'Growth rate'!$B$3:$S$93,6,FALSE)*VLOOKUP($F341,BY_IND_Demand_Drivers!$B$5:$J$100,7,FALSE)</f>
        <v>46.47548159811376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2"/>
        <v>0.87</v>
      </c>
    </row>
    <row r="342" spans="1:14">
      <c r="A342" s="16">
        <f t="shared" si="27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 t="shared" si="29"/>
        <v>40.542381152098585</v>
      </c>
      <c r="H342" s="16">
        <f t="shared" si="30"/>
        <v>0</v>
      </c>
      <c r="I342" s="16">
        <f t="shared" si="31"/>
        <v>0</v>
      </c>
      <c r="K342" s="16">
        <f>VLOOKUP($D342,'Growth rate'!$B$3:$S$93,6,FALSE)*VLOOKUP($F342,BY_IND_Demand_Drivers!$B$5:$J$100,7,FALSE)</f>
        <v>47.142303665230912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2"/>
        <v>0.86</v>
      </c>
    </row>
    <row r="343" spans="1:14">
      <c r="A343" s="16">
        <f t="shared" ref="A343:A406" si="33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 t="shared" si="29"/>
        <v>40.637756872495856</v>
      </c>
      <c r="H343" s="16">
        <f t="shared" si="30"/>
        <v>0</v>
      </c>
      <c r="I343" s="16">
        <f t="shared" si="31"/>
        <v>0</v>
      </c>
      <c r="K343" s="16">
        <f>VLOOKUP($D343,'Growth rate'!$B$3:$S$93,6,FALSE)*VLOOKUP($F343,BY_IND_Demand_Drivers!$B$5:$J$100,7,FALSE)</f>
        <v>47.809125732348065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2"/>
        <v>0.85</v>
      </c>
    </row>
    <row r="344" spans="1:14">
      <c r="A344" s="16">
        <f t="shared" si="33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 t="shared" si="29"/>
        <v>40.598606282052117</v>
      </c>
      <c r="H344" s="16">
        <f t="shared" si="30"/>
        <v>0</v>
      </c>
      <c r="I344" s="16">
        <f t="shared" si="31"/>
        <v>0</v>
      </c>
      <c r="K344" s="16">
        <f>VLOOKUP($D344,'Growth rate'!$B$3:$S$93,6,FALSE)*VLOOKUP($F344,BY_IND_Demand_Drivers!$B$5:$J$100,7,FALSE)</f>
        <v>48.47594779946521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2"/>
        <v>0.83750000000000002</v>
      </c>
    </row>
    <row r="345" spans="1:14">
      <c r="A345" s="16">
        <f t="shared" si="33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 t="shared" si="29"/>
        <v>40.542785139930444</v>
      </c>
      <c r="H345" s="16">
        <f t="shared" si="30"/>
        <v>0</v>
      </c>
      <c r="I345" s="16">
        <f t="shared" si="31"/>
        <v>0</v>
      </c>
      <c r="K345" s="16">
        <f>VLOOKUP($D345,'Growth rate'!$B$3:$S$93,6,FALSE)*VLOOKUP($F345,BY_IND_Demand_Drivers!$B$5:$J$100,7,FALSE)</f>
        <v>49.142769866582363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2"/>
        <v>0.82499999999999996</v>
      </c>
    </row>
    <row r="346" spans="1:14">
      <c r="A346" s="16">
        <f t="shared" si="33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 t="shared" si="29"/>
        <v>40.470293446130853</v>
      </c>
      <c r="H346" s="16">
        <f t="shared" si="30"/>
        <v>0</v>
      </c>
      <c r="I346" s="16">
        <f t="shared" si="31"/>
        <v>0</v>
      </c>
      <c r="K346" s="16">
        <f>VLOOKUP($D346,'Growth rate'!$B$3:$S$93,6,FALSE)*VLOOKUP($F346,BY_IND_Demand_Drivers!$B$5:$J$100,7,FALSE)</f>
        <v>49.809591933699515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2"/>
        <v>0.8125</v>
      </c>
    </row>
    <row r="347" spans="1:14">
      <c r="A347" s="16">
        <f t="shared" si="33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 t="shared" si="29"/>
        <v>40.381131200653329</v>
      </c>
      <c r="H347" s="16">
        <f t="shared" si="30"/>
        <v>0</v>
      </c>
      <c r="I347" s="16">
        <f t="shared" si="31"/>
        <v>0</v>
      </c>
      <c r="K347" s="16">
        <f>VLOOKUP($D347,'Growth rate'!$B$3:$S$93,6,FALSE)*VLOOKUP($F347,BY_IND_Demand_Drivers!$B$5:$J$100,7,FALSE)</f>
        <v>50.476414000816668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2"/>
        <v>0.79999999999999993</v>
      </c>
    </row>
    <row r="348" spans="1:14">
      <c r="A348" s="16">
        <f t="shared" si="33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 t="shared" si="29"/>
        <v>40.275298403497885</v>
      </c>
      <c r="H348" s="16">
        <f t="shared" si="30"/>
        <v>0</v>
      </c>
      <c r="I348" s="16">
        <f t="shared" si="31"/>
        <v>0</v>
      </c>
      <c r="K348" s="16">
        <f>VLOOKUP($D348,'Growth rate'!$B$3:$S$93,6,FALSE)*VLOOKUP($F348,BY_IND_Demand_Drivers!$B$5:$J$100,7,FALSE)</f>
        <v>51.14323606793382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2"/>
        <v>0.78749999999999998</v>
      </c>
    </row>
    <row r="349" spans="1:14">
      <c r="A349" s="16">
        <f t="shared" si="33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 t="shared" si="29"/>
        <v>40.152795054664502</v>
      </c>
      <c r="H349" s="16">
        <f t="shared" si="30"/>
        <v>0</v>
      </c>
      <c r="I349" s="16">
        <f t="shared" si="31"/>
        <v>0</v>
      </c>
      <c r="K349" s="16">
        <f>VLOOKUP($D349,'Growth rate'!$B$3:$S$93,6,FALSE)*VLOOKUP($F349,BY_IND_Demand_Drivers!$B$5:$J$100,7,FALSE)</f>
        <v>51.810058135050973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2"/>
        <v>0.77499999999999991</v>
      </c>
    </row>
    <row r="350" spans="1:14">
      <c r="A350" s="16">
        <f t="shared" si="33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 t="shared" si="29"/>
        <v>40.013621154153192</v>
      </c>
      <c r="H350" s="16">
        <f t="shared" si="30"/>
        <v>0</v>
      </c>
      <c r="I350" s="16">
        <f t="shared" si="31"/>
        <v>0</v>
      </c>
      <c r="K350" s="16">
        <f>VLOOKUP($D350,'Growth rate'!$B$3:$S$93,6,FALSE)*VLOOKUP($F350,BY_IND_Demand_Drivers!$B$5:$J$100,7,FALSE)</f>
        <v>52.476880202168125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2"/>
        <v>0.76249999999999996</v>
      </c>
    </row>
    <row r="351" spans="1:14">
      <c r="A351" s="16">
        <f t="shared" si="33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 t="shared" si="29"/>
        <v>39.857776701963957</v>
      </c>
      <c r="H351" s="16">
        <f t="shared" si="30"/>
        <v>0</v>
      </c>
      <c r="I351" s="16">
        <f t="shared" si="31"/>
        <v>0</v>
      </c>
      <c r="K351" s="16">
        <f>VLOOKUP($D351,'Growth rate'!$B$3:$S$93,6,FALSE)*VLOOKUP($F351,BY_IND_Demand_Drivers!$B$5:$J$100,7,FALSE)</f>
        <v>53.143702269285278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2"/>
        <v>0.75</v>
      </c>
    </row>
    <row r="352" spans="1:14">
      <c r="A352" s="16">
        <f t="shared" si="33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 t="shared" si="29"/>
        <v>39.685261698096788</v>
      </c>
      <c r="H352" s="16">
        <f t="shared" si="30"/>
        <v>0</v>
      </c>
      <c r="I352" s="16">
        <f t="shared" si="31"/>
        <v>0</v>
      </c>
      <c r="K352" s="16">
        <f>VLOOKUP($D352,'Growth rate'!$B$3:$S$93,6,FALSE)*VLOOKUP($F352,BY_IND_Demand_Drivers!$B$5:$J$100,7,FALSE)</f>
        <v>53.81052433640243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2"/>
        <v>0.73749999999999993</v>
      </c>
    </row>
    <row r="353" spans="1:14">
      <c r="A353" s="16">
        <f t="shared" si="33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 t="shared" si="29"/>
        <v>39.496076142551694</v>
      </c>
      <c r="H353" s="16">
        <f t="shared" si="30"/>
        <v>0</v>
      </c>
      <c r="I353" s="16">
        <f t="shared" si="31"/>
        <v>0</v>
      </c>
      <c r="K353" s="16">
        <f>VLOOKUP($D353,'Growth rate'!$B$3:$S$93,6,FALSE)*VLOOKUP($F353,BY_IND_Demand_Drivers!$B$5:$J$100,7,FALSE)</f>
        <v>54.477346403519583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2"/>
        <v>0.72499999999999998</v>
      </c>
    </row>
    <row r="354" spans="1:14">
      <c r="A354" s="16">
        <f t="shared" si="33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 t="shared" si="29"/>
        <v>39.290220035328659</v>
      </c>
      <c r="H354" s="16">
        <f t="shared" si="30"/>
        <v>0</v>
      </c>
      <c r="I354" s="16">
        <f t="shared" si="31"/>
        <v>0</v>
      </c>
      <c r="K354" s="16">
        <f>VLOOKUP($D354,'Growth rate'!$B$3:$S$93,6,FALSE)*VLOOKUP($F354,BY_IND_Demand_Drivers!$B$5:$J$100,7,FALSE)</f>
        <v>55.144168470636721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2"/>
        <v>0.71249999999999991</v>
      </c>
    </row>
    <row r="355" spans="1:14">
      <c r="A355" s="16">
        <f t="shared" si="33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 t="shared" si="29"/>
        <v>39.067693376427712</v>
      </c>
      <c r="H355" s="16">
        <f t="shared" si="30"/>
        <v>0</v>
      </c>
      <c r="I355" s="16">
        <f t="shared" si="31"/>
        <v>0</v>
      </c>
      <c r="K355" s="16">
        <f>VLOOKUP($D355,'Growth rate'!$B$3:$S$93,6,FALSE)*VLOOKUP($F355,BY_IND_Demand_Drivers!$B$5:$J$100,7,FALSE)</f>
        <v>55.810990537753874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2"/>
        <v>0.7</v>
      </c>
    </row>
    <row r="356" spans="1:14">
      <c r="A356" s="16">
        <f t="shared" si="33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 t="shared" si="29"/>
        <v>38.828496165848833</v>
      </c>
      <c r="H356" s="16">
        <f t="shared" si="30"/>
        <v>0</v>
      </c>
      <c r="I356" s="16">
        <f t="shared" si="31"/>
        <v>0</v>
      </c>
      <c r="K356" s="16">
        <f>VLOOKUP($D356,'Growth rate'!$B$3:$S$93,6,FALSE)*VLOOKUP($F356,BY_IND_Demand_Drivers!$B$5:$J$100,7,FALSE)</f>
        <v>56.477812604871026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2"/>
        <v>0.6875</v>
      </c>
    </row>
    <row r="357" spans="1:14">
      <c r="A357" s="16">
        <f t="shared" si="33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 t="shared" si="29"/>
        <v>38.57262840359202</v>
      </c>
      <c r="H357" s="16">
        <f t="shared" si="30"/>
        <v>0</v>
      </c>
      <c r="I357" s="16">
        <f t="shared" si="31"/>
        <v>0</v>
      </c>
      <c r="K357" s="16">
        <f>VLOOKUP($D357,'Growth rate'!$B$3:$S$93,6,FALSE)*VLOOKUP($F357,BY_IND_Demand_Drivers!$B$5:$J$100,7,FALSE)</f>
        <v>57.144634671988179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2"/>
        <v>0.67499999999999993</v>
      </c>
    </row>
    <row r="358" spans="1:14">
      <c r="A358" s="16">
        <f t="shared" si="33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 t="shared" si="29"/>
        <v>38.300090089657282</v>
      </c>
      <c r="H358" s="16">
        <f t="shared" si="30"/>
        <v>0</v>
      </c>
      <c r="I358" s="16">
        <f t="shared" si="31"/>
        <v>0</v>
      </c>
      <c r="K358" s="16">
        <f>VLOOKUP($D358,'Growth rate'!$B$3:$S$93,6,FALSE)*VLOOKUP($F358,BY_IND_Demand_Drivers!$B$5:$J$100,7,FALSE)</f>
        <v>57.811456739105331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2"/>
        <v>0.66249999999999998</v>
      </c>
    </row>
    <row r="359" spans="1:14">
      <c r="A359" s="16">
        <f t="shared" si="33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 t="shared" si="29"/>
        <v>38.010881224044603</v>
      </c>
      <c r="H359" s="16">
        <f t="shared" si="30"/>
        <v>0</v>
      </c>
      <c r="I359" s="16">
        <f t="shared" si="31"/>
        <v>0</v>
      </c>
      <c r="K359" s="16">
        <f>VLOOKUP($D359,'Growth rate'!$B$3:$S$93,6,FALSE)*VLOOKUP($F359,BY_IND_Demand_Drivers!$B$5:$J$100,7,FALSE)</f>
        <v>58.478278806222477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2"/>
        <v>0.64999999999999991</v>
      </c>
    </row>
    <row r="360" spans="1:14">
      <c r="A360" s="16">
        <f t="shared" si="33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 t="shared" si="29"/>
        <v>37.705001806754012</v>
      </c>
      <c r="H360" s="16">
        <f t="shared" si="30"/>
        <v>0</v>
      </c>
      <c r="I360" s="16">
        <f t="shared" si="31"/>
        <v>0</v>
      </c>
      <c r="K360" s="16">
        <f>VLOOKUP($D360,'Growth rate'!$B$3:$S$93,6,FALSE)*VLOOKUP($F360,BY_IND_Demand_Drivers!$B$5:$J$100,7,FALSE)</f>
        <v>59.145100873339629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2"/>
        <v>0.63749999999999996</v>
      </c>
    </row>
    <row r="361" spans="1:14">
      <c r="A361" s="16">
        <f t="shared" si="33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 t="shared" si="29"/>
        <v>37.382451837785489</v>
      </c>
      <c r="H361" s="16">
        <f t="shared" si="30"/>
        <v>0</v>
      </c>
      <c r="I361" s="16">
        <f t="shared" si="31"/>
        <v>0</v>
      </c>
      <c r="K361" s="16">
        <f>VLOOKUP($D361,'Growth rate'!$B$3:$S$93,6,FALSE)*VLOOKUP($F361,BY_IND_Demand_Drivers!$B$5:$J$100,7,FALSE)</f>
        <v>59.811922940456782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2"/>
        <v>0.625</v>
      </c>
    </row>
    <row r="362" spans="1:14">
      <c r="A362" s="16">
        <f t="shared" si="33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 t="shared" si="29"/>
        <v>37.043231317139032</v>
      </c>
      <c r="H362" s="16">
        <f t="shared" si="30"/>
        <v>0</v>
      </c>
      <c r="I362" s="16">
        <f t="shared" si="31"/>
        <v>0</v>
      </c>
      <c r="K362" s="16">
        <f>VLOOKUP($D362,'Growth rate'!$B$3:$S$93,6,FALSE)*VLOOKUP($F362,BY_IND_Demand_Drivers!$B$5:$J$100,7,FALSE)</f>
        <v>60.478745007573934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2"/>
        <v>0.61249999999999993</v>
      </c>
    </row>
    <row r="363" spans="1:14">
      <c r="A363" s="16">
        <f t="shared" si="33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 t="shared" si="29"/>
        <v>36.687340244814649</v>
      </c>
      <c r="H363" s="16">
        <f t="shared" si="30"/>
        <v>0</v>
      </c>
      <c r="I363" s="16">
        <f t="shared" si="31"/>
        <v>0</v>
      </c>
      <c r="K363" s="16">
        <f>VLOOKUP($D363,'Growth rate'!$B$3:$S$93,6,FALSE)*VLOOKUP($F363,BY_IND_Demand_Drivers!$B$5:$J$100,7,FALSE)</f>
        <v>61.145567074691087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2"/>
        <v>0.6</v>
      </c>
    </row>
    <row r="364" spans="1:14">
      <c r="A364" s="16">
        <f t="shared" si="33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 t="shared" si="29"/>
        <v>37.274337688731691</v>
      </c>
      <c r="H364" s="16">
        <f t="shared" si="30"/>
        <v>0</v>
      </c>
      <c r="I364" s="16">
        <f t="shared" si="31"/>
        <v>0</v>
      </c>
      <c r="K364" s="16">
        <f>VLOOKUP($D364,'Growth rate'!$B$3:$S$93,6,FALSE)*VLOOKUP($F364,BY_IND_Demand_Drivers!$B$5:$J$100,7,FALSE)</f>
        <v>62.12389614788615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2"/>
        <v>0.6</v>
      </c>
    </row>
    <row r="365" spans="1:14">
      <c r="A365" s="16">
        <f t="shared" si="33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 t="shared" si="29"/>
        <v>37.870727091751391</v>
      </c>
      <c r="H365" s="16">
        <f t="shared" si="30"/>
        <v>0</v>
      </c>
      <c r="I365" s="16">
        <f t="shared" si="31"/>
        <v>0</v>
      </c>
      <c r="K365" s="16">
        <f>VLOOKUP($D365,'Growth rate'!$B$3:$S$93,6,FALSE)*VLOOKUP($F365,BY_IND_Demand_Drivers!$B$5:$J$100,7,FALSE)</f>
        <v>63.117878486252316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2"/>
        <v>0.6</v>
      </c>
    </row>
    <row r="366" spans="1:14">
      <c r="A366" s="16">
        <f t="shared" si="33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 t="shared" si="29"/>
        <v>38.476658725219409</v>
      </c>
      <c r="H366" s="16">
        <f t="shared" si="30"/>
        <v>0</v>
      </c>
      <c r="I366" s="16">
        <f t="shared" si="31"/>
        <v>0</v>
      </c>
      <c r="K366" s="16">
        <f>VLOOKUP($D366,'Growth rate'!$B$3:$S$93,6,FALSE)*VLOOKUP($F366,BY_IND_Demand_Drivers!$B$5:$J$100,7,FALSE)</f>
        <v>64.127764542032352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2"/>
        <v>0.6</v>
      </c>
    </row>
    <row r="367" spans="1:14">
      <c r="A367" s="16">
        <f t="shared" si="33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 t="shared" si="29"/>
        <v>39.092285264822927</v>
      </c>
      <c r="H367" s="16">
        <f t="shared" si="30"/>
        <v>0</v>
      </c>
      <c r="I367" s="16">
        <f t="shared" si="31"/>
        <v>0</v>
      </c>
      <c r="K367" s="16">
        <f>VLOOKUP($D367,'Growth rate'!$B$3:$S$93,6,FALSE)*VLOOKUP($F367,BY_IND_Demand_Drivers!$B$5:$J$100,7,FALSE)</f>
        <v>65.153808774704885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2"/>
        <v>0.6</v>
      </c>
    </row>
    <row r="368" spans="1:14">
      <c r="A368" s="16">
        <f t="shared" si="33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 t="shared" si="29"/>
        <v>39.717761829060088</v>
      </c>
      <c r="H368" s="16">
        <f t="shared" si="30"/>
        <v>0</v>
      </c>
      <c r="I368" s="16">
        <f t="shared" si="31"/>
        <v>0</v>
      </c>
      <c r="K368" s="16">
        <f>VLOOKUP($D368,'Growth rate'!$B$3:$S$93,6,FALSE)*VLOOKUP($F368,BY_IND_Demand_Drivers!$B$5:$J$100,7,FALSE)</f>
        <v>66.196269715100144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2"/>
        <v>0.6</v>
      </c>
    </row>
    <row r="369" spans="1:14">
      <c r="A369" s="16">
        <f t="shared" si="33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 t="shared" si="29"/>
        <v>40.353246018325052</v>
      </c>
      <c r="H369" s="16">
        <f t="shared" si="30"/>
        <v>0</v>
      </c>
      <c r="I369" s="16">
        <f t="shared" si="31"/>
        <v>0</v>
      </c>
      <c r="K369" s="16">
        <f>VLOOKUP($D369,'Growth rate'!$B$3:$S$93,6,FALSE)*VLOOKUP($F369,BY_IND_Demand_Drivers!$B$5:$J$100,7,FALSE)</f>
        <v>67.255410030541753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2"/>
        <v>0.6</v>
      </c>
    </row>
    <row r="370" spans="1:14">
      <c r="A370" s="16">
        <f t="shared" si="33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 t="shared" si="29"/>
        <v>40.998897954618258</v>
      </c>
      <c r="H370" s="16">
        <f t="shared" si="30"/>
        <v>0</v>
      </c>
      <c r="I370" s="16">
        <f t="shared" si="31"/>
        <v>0</v>
      </c>
      <c r="K370" s="16">
        <f>VLOOKUP($D370,'Growth rate'!$B$3:$S$93,6,FALSE)*VLOOKUP($F370,BY_IND_Demand_Drivers!$B$5:$J$100,7,FALSE)</f>
        <v>68.331496591030429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2"/>
        <v>0.6</v>
      </c>
    </row>
    <row r="371" spans="1:14">
      <c r="A371" s="16">
        <f t="shared" si="33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 t="shared" si="29"/>
        <v>41.654880321892144</v>
      </c>
      <c r="H371" s="16">
        <f t="shared" si="30"/>
        <v>0</v>
      </c>
      <c r="I371" s="16">
        <f t="shared" si="31"/>
        <v>0</v>
      </c>
      <c r="K371" s="16">
        <f>VLOOKUP($D371,'Growth rate'!$B$3:$S$93,6,FALSE)*VLOOKUP($F371,BY_IND_Demand_Drivers!$B$5:$J$100,7,FALSE)</f>
        <v>69.424800536486913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2"/>
        <v>0.6</v>
      </c>
    </row>
    <row r="372" spans="1:14">
      <c r="A372" s="16">
        <f t="shared" si="33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 t="shared" si="29"/>
        <v>42.321358407042425</v>
      </c>
      <c r="H372" s="16">
        <f t="shared" si="30"/>
        <v>0</v>
      </c>
      <c r="I372" s="16">
        <f t="shared" si="31"/>
        <v>0</v>
      </c>
      <c r="K372" s="16">
        <f>VLOOKUP($D372,'Growth rate'!$B$3:$S$93,6,FALSE)*VLOOKUP($F372,BY_IND_Demand_Drivers!$B$5:$J$100,7,FALSE)</f>
        <v>70.535597345070713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2"/>
        <v>0.6</v>
      </c>
    </row>
    <row r="373" spans="1:14">
      <c r="A373" s="16">
        <f t="shared" si="33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 t="shared" si="29"/>
        <v>42.998500141555105</v>
      </c>
      <c r="H373" s="16">
        <f t="shared" si="30"/>
        <v>0</v>
      </c>
      <c r="I373" s="16">
        <f t="shared" si="31"/>
        <v>0</v>
      </c>
      <c r="K373" s="16">
        <f>VLOOKUP($D373,'Growth rate'!$B$3:$S$93,6,FALSE)*VLOOKUP($F373,BY_IND_Demand_Drivers!$B$5:$J$100,7,FALSE)</f>
        <v>71.664166902591845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2"/>
        <v>0.6</v>
      </c>
    </row>
    <row r="374" spans="1:14">
      <c r="A374" s="16">
        <f t="shared" si="33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 t="shared" si="29"/>
        <v>43.686476143819981</v>
      </c>
      <c r="H374" s="16">
        <f t="shared" si="30"/>
        <v>0</v>
      </c>
      <c r="I374" s="16">
        <f t="shared" si="31"/>
        <v>0</v>
      </c>
      <c r="K374" s="16">
        <f>VLOOKUP($D374,'Growth rate'!$B$3:$S$93,6,FALSE)*VLOOKUP($F374,BY_IND_Demand_Drivers!$B$5:$J$100,7,FALSE)</f>
        <v>72.810793573033308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2"/>
        <v>0.6</v>
      </c>
    </row>
    <row r="375" spans="1:14">
      <c r="A375" s="16">
        <f t="shared" si="33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 t="shared" si="29"/>
        <v>44.385459762121108</v>
      </c>
      <c r="H375" s="16">
        <f t="shared" si="30"/>
        <v>0</v>
      </c>
      <c r="I375" s="16">
        <f t="shared" si="31"/>
        <v>0</v>
      </c>
      <c r="K375" s="16">
        <f>VLOOKUP($D375,'Growth rate'!$B$3:$S$93,6,FALSE)*VLOOKUP($F375,BY_IND_Demand_Drivers!$B$5:$J$100,7,FALSE)</f>
        <v>73.975766270201845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2"/>
        <v>0.6</v>
      </c>
    </row>
    <row r="376" spans="1:14">
      <c r="A376" s="16">
        <f t="shared" si="33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 t="shared" si="29"/>
        <v>45.095627118315043</v>
      </c>
      <c r="H376" s="16">
        <f t="shared" si="30"/>
        <v>0</v>
      </c>
      <c r="I376" s="16">
        <f t="shared" si="31"/>
        <v>0</v>
      </c>
      <c r="K376" s="16">
        <f>VLOOKUP($D376,'Growth rate'!$B$3:$S$93,6,FALSE)*VLOOKUP($F376,BY_IND_Demand_Drivers!$B$5:$J$100,7,FALSE)</f>
        <v>75.159378530525075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2"/>
        <v>0.6</v>
      </c>
    </row>
    <row r="377" spans="1:14">
      <c r="A377" s="16">
        <f t="shared" si="33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 t="shared" si="29"/>
        <v>45.81715715220809</v>
      </c>
      <c r="H377" s="16">
        <f t="shared" si="30"/>
        <v>0</v>
      </c>
      <c r="I377" s="16">
        <f t="shared" si="31"/>
        <v>0</v>
      </c>
      <c r="K377" s="16">
        <f>VLOOKUP($D377,'Growth rate'!$B$3:$S$93,6,FALSE)*VLOOKUP($F377,BY_IND_Demand_Drivers!$B$5:$J$100,7,FALSE)</f>
        <v>76.36192858701348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2"/>
        <v>0.6</v>
      </c>
    </row>
    <row r="378" spans="1:14">
      <c r="A378" s="16">
        <f t="shared" si="33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 t="shared" si="29"/>
        <v>46.550231666643413</v>
      </c>
      <c r="H378" s="16">
        <f t="shared" si="30"/>
        <v>0</v>
      </c>
      <c r="I378" s="16">
        <f t="shared" si="31"/>
        <v>0</v>
      </c>
      <c r="K378" s="16">
        <f>VLOOKUP($D378,'Growth rate'!$B$3:$S$93,6,FALSE)*VLOOKUP($F378,BY_IND_Demand_Drivers!$B$5:$J$100,7,FALSE)</f>
        <v>77.583719444405688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2"/>
        <v>0.6</v>
      </c>
    </row>
    <row r="379" spans="1:14">
      <c r="A379" s="16">
        <f t="shared" si="33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 t="shared" si="29"/>
        <v>47.295035373309716</v>
      </c>
      <c r="H379" s="16">
        <f t="shared" si="30"/>
        <v>0</v>
      </c>
      <c r="I379" s="16">
        <f t="shared" si="31"/>
        <v>0</v>
      </c>
      <c r="K379" s="16">
        <f>VLOOKUP($D379,'Growth rate'!$B$3:$S$93,6,FALSE)*VLOOKUP($F379,BY_IND_Demand_Drivers!$B$5:$J$100,7,FALSE)</f>
        <v>78.825058955516198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2"/>
        <v>0.6</v>
      </c>
    </row>
    <row r="380" spans="1:14">
      <c r="A380" s="16">
        <f t="shared" si="33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 t="shared" si="29"/>
        <v>48.051755939282664</v>
      </c>
      <c r="H380" s="16">
        <f t="shared" si="30"/>
        <v>0</v>
      </c>
      <c r="I380" s="16">
        <f t="shared" si="31"/>
        <v>0</v>
      </c>
      <c r="K380" s="16">
        <f>VLOOKUP($D380,'Growth rate'!$B$3:$S$93,6,FALSE)*VLOOKUP($F380,BY_IND_Demand_Drivers!$B$5:$J$100,7,FALSE)</f>
        <v>80.086259898804443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2"/>
        <v>0.6</v>
      </c>
    </row>
    <row r="381" spans="1:14">
      <c r="A381" s="16">
        <f t="shared" si="33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 t="shared" si="29"/>
        <v>48.820584034311196</v>
      </c>
      <c r="H381" s="16">
        <f t="shared" si="30"/>
        <v>0</v>
      </c>
      <c r="I381" s="16">
        <f t="shared" si="31"/>
        <v>0</v>
      </c>
      <c r="K381" s="16">
        <f>VLOOKUP($D381,'Growth rate'!$B$3:$S$93,6,FALSE)*VLOOKUP($F381,BY_IND_Demand_Drivers!$B$5:$J$100,7,FALSE)</f>
        <v>81.367640057185326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2"/>
        <v>0.6</v>
      </c>
    </row>
    <row r="382" spans="1:14">
      <c r="A382" s="16">
        <f t="shared" si="33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 t="shared" si="29"/>
        <v>49.601713378860161</v>
      </c>
      <c r="H382" s="16">
        <f t="shared" si="30"/>
        <v>0</v>
      </c>
      <c r="I382" s="16">
        <f t="shared" si="31"/>
        <v>0</v>
      </c>
      <c r="K382" s="16">
        <f>VLOOKUP($D382,'Growth rate'!$B$3:$S$93,6,FALSE)*VLOOKUP($F382,BY_IND_Demand_Drivers!$B$5:$J$100,7,FALSE)</f>
        <v>82.669522298100276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2"/>
        <v>0.6</v>
      </c>
    </row>
    <row r="383" spans="1:14">
      <c r="A383" s="16">
        <f t="shared" si="33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 t="shared" si="29"/>
        <v>50.395340792921921</v>
      </c>
      <c r="H383" s="16">
        <f t="shared" si="30"/>
        <v>0</v>
      </c>
      <c r="I383" s="16">
        <f t="shared" si="31"/>
        <v>0</v>
      </c>
      <c r="K383" s="16">
        <f>VLOOKUP($D383,'Growth rate'!$B$3:$S$93,6,FALSE)*VLOOKUP($F383,BY_IND_Demand_Drivers!$B$5:$J$100,7,FALSE)</f>
        <v>83.992234654869875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2"/>
        <v>0.6</v>
      </c>
    </row>
    <row r="384" spans="1:14">
      <c r="A384" s="16">
        <f t="shared" si="33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 t="shared" si="29"/>
        <v>51.201666245608685</v>
      </c>
      <c r="H384" s="16">
        <f t="shared" si="30"/>
        <v>0</v>
      </c>
      <c r="I384" s="16">
        <f t="shared" si="31"/>
        <v>0</v>
      </c>
      <c r="K384" s="16">
        <f>VLOOKUP($D384,'Growth rate'!$B$3:$S$93,6,FALSE)*VLOOKUP($F384,BY_IND_Demand_Drivers!$B$5:$J$100,7,FALSE)</f>
        <v>85.33611040934781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2"/>
        <v>0.6</v>
      </c>
    </row>
    <row r="385" spans="1:14">
      <c r="A385" s="16">
        <f t="shared" si="33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 t="shared" si="29"/>
        <v>52.020892905538417</v>
      </c>
      <c r="H385" s="16">
        <f t="shared" si="30"/>
        <v>0</v>
      </c>
      <c r="I385" s="16">
        <f t="shared" si="31"/>
        <v>0</v>
      </c>
      <c r="K385" s="16">
        <f>VLOOKUP($D385,'Growth rate'!$B$3:$S$93,6,FALSE)*VLOOKUP($F385,BY_IND_Demand_Drivers!$B$5:$J$100,7,FALSE)</f>
        <v>86.701488175897367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2"/>
        <v>0.6</v>
      </c>
    </row>
    <row r="386" spans="1:14">
      <c r="A386" s="16">
        <f t="shared" si="33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 t="shared" si="29"/>
        <v>52.853227192027028</v>
      </c>
      <c r="H386" s="16">
        <f t="shared" si="30"/>
        <v>0</v>
      </c>
      <c r="I386" s="16">
        <f t="shared" si="31"/>
        <v>0</v>
      </c>
      <c r="K386" s="16">
        <f>VLOOKUP($D386,'Growth rate'!$B$3:$S$93,6,FALSE)*VLOOKUP($F386,BY_IND_Demand_Drivers!$B$5:$J$100,7,FALSE)</f>
        <v>88.088711986711715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2"/>
        <v>0.6</v>
      </c>
    </row>
    <row r="387" spans="1:14">
      <c r="A387" s="16">
        <f t="shared" si="33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 t="shared" si="29"/>
        <v>53.698878827099463</v>
      </c>
      <c r="H387" s="16">
        <f t="shared" si="30"/>
        <v>0</v>
      </c>
      <c r="I387" s="16">
        <f t="shared" si="31"/>
        <v>0</v>
      </c>
      <c r="K387" s="16">
        <f>VLOOKUP($D387,'Growth rate'!$B$3:$S$93,6,FALSE)*VLOOKUP($F387,BY_IND_Demand_Drivers!$B$5:$J$100,7,FALSE)</f>
        <v>89.49813137849911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2"/>
        <v>0.6</v>
      </c>
    </row>
    <row r="388" spans="1:14">
      <c r="A388" s="16">
        <f t="shared" si="33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 t="shared" si="29"/>
        <v>54.558060888333067</v>
      </c>
      <c r="H388" s="16">
        <f t="shared" si="30"/>
        <v>0</v>
      </c>
      <c r="I388" s="16">
        <f t="shared" si="31"/>
        <v>0</v>
      </c>
      <c r="K388" s="16">
        <f>VLOOKUP($D388,'Growth rate'!$B$3:$S$93,6,FALSE)*VLOOKUP($F388,BY_IND_Demand_Drivers!$B$5:$J$100,7,FALSE)</f>
        <v>90.930101480555109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2"/>
        <v>0.6</v>
      </c>
    </row>
    <row r="389" spans="1:14">
      <c r="A389" s="16">
        <f t="shared" si="33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 t="shared" ref="G389:G452" si="34">K389*$N389</f>
        <v>55.430989862546383</v>
      </c>
      <c r="H389" s="16">
        <f t="shared" ref="H389:H452" si="35">L389*$N389</f>
        <v>0</v>
      </c>
      <c r="I389" s="16">
        <f t="shared" ref="I389:I452" si="36">M389*$N389</f>
        <v>0</v>
      </c>
      <c r="K389" s="16">
        <f>VLOOKUP($D389,'Growth rate'!$B$3:$S$93,6,FALSE)*VLOOKUP($F389,BY_IND_Demand_Drivers!$B$5:$J$100,7,FALSE)</f>
        <v>92.384983104243972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2"/>
        <v>0.6</v>
      </c>
    </row>
    <row r="390" spans="1:14">
      <c r="A390" s="16">
        <f t="shared" si="33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 t="shared" si="34"/>
        <v>56.317885700347119</v>
      </c>
      <c r="H390" s="16">
        <f t="shared" si="35"/>
        <v>0</v>
      </c>
      <c r="I390" s="16">
        <f t="shared" si="36"/>
        <v>0</v>
      </c>
      <c r="K390" s="16">
        <f>VLOOKUP($D390,'Growth rate'!$B$3:$S$93,6,FALSE)*VLOOKUP($F390,BY_IND_Demand_Drivers!$B$5:$J$100,7,FALSE)</f>
        <v>93.863142833911866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2"/>
        <v>0.6</v>
      </c>
    </row>
    <row r="391" spans="1:14">
      <c r="A391" s="16">
        <f t="shared" si="33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 t="shared" si="34"/>
        <v>57.218971871552675</v>
      </c>
      <c r="H391" s="16">
        <f t="shared" si="35"/>
        <v>0</v>
      </c>
      <c r="I391" s="16">
        <f t="shared" si="36"/>
        <v>0</v>
      </c>
      <c r="K391" s="16">
        <f>VLOOKUP($D391,'Growth rate'!$B$3:$S$93,6,FALSE)*VLOOKUP($F391,BY_IND_Demand_Drivers!$B$5:$J$100,7,FALSE)</f>
        <v>95.364953119254466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2"/>
        <v>0.6</v>
      </c>
    </row>
    <row r="392" spans="1:14">
      <c r="A392" s="16">
        <f t="shared" si="33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 t="shared" si="34"/>
        <v>58.13447542149752</v>
      </c>
      <c r="H392" s="16">
        <f t="shared" si="35"/>
        <v>0</v>
      </c>
      <c r="I392" s="16">
        <f t="shared" si="36"/>
        <v>0</v>
      </c>
      <c r="K392" s="16">
        <f>VLOOKUP($D392,'Growth rate'!$B$3:$S$93,6,FALSE)*VLOOKUP($F392,BY_IND_Demand_Drivers!$B$5:$J$100,7,FALSE)</f>
        <v>96.89079236916254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2"/>
        <v>0.6</v>
      </c>
    </row>
    <row r="393" spans="1:14">
      <c r="A393" s="16">
        <f t="shared" si="33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 t="shared" si="34"/>
        <v>59.064627028241482</v>
      </c>
      <c r="H393" s="16">
        <f t="shared" si="35"/>
        <v>0</v>
      </c>
      <c r="I393" s="16">
        <f t="shared" si="36"/>
        <v>0</v>
      </c>
      <c r="K393" s="16">
        <f>VLOOKUP($D393,'Growth rate'!$B$3:$S$93,6,FALSE)*VLOOKUP($F393,BY_IND_Demand_Drivers!$B$5:$J$100,7,FALSE)</f>
        <v>98.441045047069139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2"/>
        <v>0.6</v>
      </c>
    </row>
    <row r="394" spans="1:14">
      <c r="A394" s="16">
        <f t="shared" si="33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 t="shared" si="34"/>
        <v>60.009661060693354</v>
      </c>
      <c r="H394" s="16">
        <f t="shared" si="35"/>
        <v>0</v>
      </c>
      <c r="I394" s="16">
        <f t="shared" si="36"/>
        <v>0</v>
      </c>
      <c r="K394" s="16">
        <f>VLOOKUP($D394,'Growth rate'!$B$3:$S$93,6,FALSE)*VLOOKUP($F394,BY_IND_Demand_Drivers!$B$5:$J$100,7,FALSE)</f>
        <v>100.01610176782226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2"/>
        <v>0.6</v>
      </c>
    </row>
    <row r="395" spans="1:14">
      <c r="A395" s="16">
        <f t="shared" si="33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 t="shared" si="34"/>
        <v>60.969815637664453</v>
      </c>
      <c r="H395" s="16">
        <f t="shared" si="35"/>
        <v>0</v>
      </c>
      <c r="I395" s="16">
        <f t="shared" si="36"/>
        <v>0</v>
      </c>
      <c r="K395" s="16">
        <f>VLOOKUP($D395,'Growth rate'!$B$3:$S$93,6,FALSE)*VLOOKUP($F395,BY_IND_Demand_Drivers!$B$5:$J$100,7,FALSE)</f>
        <v>101.61635939610743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2"/>
        <v>0.6</v>
      </c>
    </row>
    <row r="396" spans="1:14">
      <c r="A396" s="16">
        <f t="shared" si="33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 t="shared" si="34"/>
        <v>61.945332687867086</v>
      </c>
      <c r="H396" s="16">
        <f t="shared" si="35"/>
        <v>0</v>
      </c>
      <c r="I396" s="16">
        <f t="shared" si="36"/>
        <v>0</v>
      </c>
      <c r="K396" s="16">
        <f>VLOOKUP($D396,'Growth rate'!$B$3:$S$93,6,FALSE)*VLOOKUP($F396,BY_IND_Demand_Drivers!$B$5:$J$100,7,FALSE)</f>
        <v>103.24222114644515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2"/>
        <v>0.6</v>
      </c>
    </row>
    <row r="397" spans="1:14">
      <c r="A397" s="16">
        <f t="shared" si="33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 t="shared" si="34"/>
        <v>62.936458010872947</v>
      </c>
      <c r="H397" s="16">
        <f t="shared" si="35"/>
        <v>0</v>
      </c>
      <c r="I397" s="16">
        <f t="shared" si="36"/>
        <v>0</v>
      </c>
      <c r="K397" s="16">
        <f>VLOOKUP($D397,'Growth rate'!$B$3:$S$93,6,FALSE)*VLOOKUP($F397,BY_IND_Demand_Drivers!$B$5:$J$100,7,FALSE)</f>
        <v>104.89409668478825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2"/>
        <v>0.6</v>
      </c>
    </row>
    <row r="398" spans="1:14">
      <c r="A398" s="16">
        <f t="shared" si="33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 t="shared" si="34"/>
        <v>63.943441339046927</v>
      </c>
      <c r="H398" s="16">
        <f t="shared" si="35"/>
        <v>0</v>
      </c>
      <c r="I398" s="16">
        <f t="shared" si="36"/>
        <v>0</v>
      </c>
      <c r="K398" s="16">
        <f>VLOOKUP($D398,'Growth rate'!$B$3:$S$93,6,FALSE)*VLOOKUP($F398,BY_IND_Demand_Drivers!$B$5:$J$100,7,FALSE)</f>
        <v>106.57240223174489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2"/>
        <v>0.6</v>
      </c>
    </row>
    <row r="399" spans="1:14">
      <c r="A399" s="16">
        <f t="shared" si="33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 t="shared" si="34"/>
        <v>64.966536400471682</v>
      </c>
      <c r="H399" s="16">
        <f t="shared" si="35"/>
        <v>0</v>
      </c>
      <c r="I399" s="16">
        <f t="shared" si="36"/>
        <v>0</v>
      </c>
      <c r="K399" s="16">
        <f>VLOOKUP($D399,'Growth rate'!$B$3:$S$93,6,FALSE)*VLOOKUP($F399,BY_IND_Demand_Drivers!$B$5:$J$100,7,FALSE)</f>
        <v>108.27756066745282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2"/>
        <v>0.6</v>
      </c>
    </row>
    <row r="400" spans="1:14">
      <c r="A400" s="16">
        <f t="shared" si="33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 t="shared" si="34"/>
        <v>66.006000982879243</v>
      </c>
      <c r="H400" s="16">
        <f t="shared" si="35"/>
        <v>0</v>
      </c>
      <c r="I400" s="16">
        <f t="shared" si="36"/>
        <v>0</v>
      </c>
      <c r="K400" s="16">
        <f>VLOOKUP($D400,'Growth rate'!$B$3:$S$93,6,FALSE)*VLOOKUP($F400,BY_IND_Demand_Drivers!$B$5:$J$100,7,FALSE)</f>
        <v>110.01000163813207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2"/>
        <v>0.6</v>
      </c>
    </row>
    <row r="401" spans="1:14">
      <c r="A401" s="16">
        <f t="shared" si="33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 t="shared" si="34"/>
        <v>67.062096998605313</v>
      </c>
      <c r="H401" s="16">
        <f t="shared" si="35"/>
        <v>0</v>
      </c>
      <c r="I401" s="16">
        <f t="shared" si="36"/>
        <v>0</v>
      </c>
      <c r="K401" s="16">
        <f>VLOOKUP($D401,'Growth rate'!$B$3:$S$93,6,FALSE)*VLOOKUP($F401,BY_IND_Demand_Drivers!$B$5:$J$100,7,FALSE)</f>
        <v>111.77016166434218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2"/>
        <v>0.6</v>
      </c>
    </row>
    <row r="402" spans="1:14">
      <c r="A402" s="16">
        <f t="shared" si="33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 t="shared" si="34"/>
        <v>68.135090550582987</v>
      </c>
      <c r="H402" s="16">
        <f t="shared" si="35"/>
        <v>0</v>
      </c>
      <c r="I402" s="16">
        <f t="shared" si="36"/>
        <v>0</v>
      </c>
      <c r="K402" s="16">
        <f>VLOOKUP($D402,'Growth rate'!$B$3:$S$93,6,FALSE)*VLOOKUP($F402,BY_IND_Demand_Drivers!$B$5:$J$100,7,FALSE)</f>
        <v>113.55848425097166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2"/>
        <v>0.6</v>
      </c>
    </row>
    <row r="403" spans="1:14">
      <c r="A403" s="16">
        <f t="shared" si="33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 t="shared" si="34"/>
        <v>69.225251999392313</v>
      </c>
      <c r="H403" s="16">
        <f t="shared" si="35"/>
        <v>0</v>
      </c>
      <c r="I403" s="16">
        <f t="shared" si="36"/>
        <v>0</v>
      </c>
      <c r="K403" s="16">
        <f>VLOOKUP($D403,'Growth rate'!$B$3:$S$93,6,FALSE)*VLOOKUP($F403,BY_IND_Demand_Drivers!$B$5:$J$100,7,FALSE)</f>
        <v>115.37541999898718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7">N321</f>
        <v>0.6</v>
      </c>
    </row>
    <row r="404" spans="1:14">
      <c r="A404" s="16">
        <f t="shared" si="33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 t="shared" si="34"/>
        <v>70.332856031382605</v>
      </c>
      <c r="H404" s="16">
        <f t="shared" si="35"/>
        <v>0</v>
      </c>
      <c r="I404" s="16">
        <f t="shared" si="36"/>
        <v>0</v>
      </c>
      <c r="K404" s="16">
        <f>VLOOKUP($D404,'Growth rate'!$B$3:$S$93,6,FALSE)*VLOOKUP($F404,BY_IND_Demand_Drivers!$B$5:$J$100,7,FALSE)</f>
        <v>117.221426718971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7"/>
        <v>0.6</v>
      </c>
    </row>
    <row r="405" spans="1:14">
      <c r="A405" s="16">
        <f t="shared" si="33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 t="shared" si="34"/>
        <v>71.458181727884735</v>
      </c>
      <c r="H405" s="16">
        <f t="shared" si="35"/>
        <v>0</v>
      </c>
      <c r="I405" s="16">
        <f t="shared" si="36"/>
        <v>0</v>
      </c>
      <c r="K405" s="16">
        <f>VLOOKUP($D405,'Growth rate'!$B$3:$S$93,6,FALSE)*VLOOKUP($F405,BY_IND_Demand_Drivers!$B$5:$J$100,7,FALSE)</f>
        <v>119.09696954647455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7"/>
        <v>0.6</v>
      </c>
    </row>
    <row r="406" spans="1:14">
      <c r="A406" s="16">
        <f t="shared" si="33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 t="shared" si="34"/>
        <v>72.601512635530895</v>
      </c>
      <c r="H406" s="16">
        <f t="shared" si="35"/>
        <v>0</v>
      </c>
      <c r="I406" s="16">
        <f t="shared" si="36"/>
        <v>0</v>
      </c>
      <c r="K406" s="16">
        <f>VLOOKUP($D406,'Growth rate'!$B$3:$S$93,6,FALSE)*VLOOKUP($F406,BY_IND_Demand_Drivers!$B$5:$J$100,7,FALSE)</f>
        <v>121.00252105921815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7"/>
        <v>0.6</v>
      </c>
    </row>
    <row r="407" spans="1:14">
      <c r="A407" s="16">
        <f t="shared" ref="A407:A470" si="38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 t="shared" si="34"/>
        <v>73.763136837699378</v>
      </c>
      <c r="H407" s="16">
        <f t="shared" si="35"/>
        <v>0</v>
      </c>
      <c r="I407" s="16">
        <f t="shared" si="36"/>
        <v>0</v>
      </c>
      <c r="K407" s="16">
        <f>VLOOKUP($D407,'Growth rate'!$B$3:$S$93,6,FALSE)*VLOOKUP($F407,BY_IND_Demand_Drivers!$B$5:$J$100,7,FALSE)</f>
        <v>122.93856139616564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7"/>
        <v>0.6</v>
      </c>
    </row>
    <row r="408" spans="1:14">
      <c r="A408" s="16">
        <f t="shared" si="38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 t="shared" si="34"/>
        <v>74.943347027102575</v>
      </c>
      <c r="H408" s="16">
        <f t="shared" si="35"/>
        <v>0</v>
      </c>
      <c r="I408" s="16">
        <f t="shared" si="36"/>
        <v>0</v>
      </c>
      <c r="K408" s="16">
        <f>VLOOKUP($D408,'Growth rate'!$B$3:$S$93,6,FALSE)*VLOOKUP($F408,BY_IND_Demand_Drivers!$B$5:$J$100,7,FALSE)</f>
        <v>124.9055783785043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7"/>
        <v>0.6</v>
      </c>
    </row>
    <row r="409" spans="1:14">
      <c r="A409" s="16">
        <f t="shared" si="38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 t="shared" si="34"/>
        <v>76.142440579536213</v>
      </c>
      <c r="H409" s="16">
        <f t="shared" si="35"/>
        <v>0</v>
      </c>
      <c r="I409" s="16">
        <f t="shared" si="36"/>
        <v>0</v>
      </c>
      <c r="K409" s="16">
        <f>VLOOKUP($D409,'Growth rate'!$B$3:$S$93,6,FALSE)*VLOOKUP($F409,BY_IND_Demand_Drivers!$B$5:$J$100,7,FALSE)</f>
        <v>126.90406763256037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7"/>
        <v>0.6</v>
      </c>
    </row>
    <row r="410" spans="1:14">
      <c r="A410" s="16">
        <f t="shared" si="38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 t="shared" si="34"/>
        <v>77.360719628808795</v>
      </c>
      <c r="H410" s="16">
        <f t="shared" si="35"/>
        <v>0</v>
      </c>
      <c r="I410" s="16">
        <f t="shared" si="36"/>
        <v>0</v>
      </c>
      <c r="K410" s="16">
        <f>VLOOKUP($D410,'Growth rate'!$B$3:$S$93,6,FALSE)*VLOOKUP($F410,BY_IND_Demand_Drivers!$B$5:$J$100,7,FALSE)</f>
        <v>128.93453271468132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7"/>
        <v>0.6</v>
      </c>
    </row>
    <row r="411" spans="1:14">
      <c r="A411" s="16">
        <f t="shared" si="38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 t="shared" si="34"/>
        <v>78.598491142869747</v>
      </c>
      <c r="H411" s="16">
        <f t="shared" si="35"/>
        <v>0</v>
      </c>
      <c r="I411" s="16">
        <f t="shared" si="36"/>
        <v>0</v>
      </c>
      <c r="K411" s="16">
        <f>VLOOKUP($D411,'Growth rate'!$B$3:$S$93,6,FALSE)*VLOOKUP($F411,BY_IND_Demand_Drivers!$B$5:$J$100,7,FALSE)</f>
        <v>130.99748523811624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7"/>
        <v>0.6</v>
      </c>
    </row>
    <row r="412" spans="1:14">
      <c r="A412" s="16">
        <f t="shared" si="38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 t="shared" si="34"/>
        <v>79.856067001155665</v>
      </c>
      <c r="H412" s="16">
        <f t="shared" si="35"/>
        <v>0</v>
      </c>
      <c r="I412" s="16">
        <f t="shared" si="36"/>
        <v>0</v>
      </c>
      <c r="K412" s="16">
        <f>VLOOKUP($D412,'Growth rate'!$B$3:$S$93,6,FALSE)*VLOOKUP($F412,BY_IND_Demand_Drivers!$B$5:$J$100,7,FALSE)</f>
        <v>133.09344500192611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7"/>
        <v>0.6</v>
      </c>
    </row>
    <row r="413" spans="1:14">
      <c r="A413" s="16">
        <f t="shared" si="38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 t="shared" si="34"/>
        <v>81.133764073174149</v>
      </c>
      <c r="H413" s="16">
        <f t="shared" si="35"/>
        <v>0</v>
      </c>
      <c r="I413" s="16">
        <f t="shared" si="36"/>
        <v>0</v>
      </c>
      <c r="K413" s="16">
        <f>VLOOKUP($D413,'Growth rate'!$B$3:$S$93,6,FALSE)*VLOOKUP($F413,BY_IND_Demand_Drivers!$B$5:$J$100,7,FALSE)</f>
        <v>135.22294012195692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7"/>
        <v>0.6</v>
      </c>
    </row>
    <row r="414" spans="1:14">
      <c r="A414" s="16">
        <f t="shared" si="38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 t="shared" si="34"/>
        <v>3.17661191287129</v>
      </c>
      <c r="H414" s="16">
        <f t="shared" si="35"/>
        <v>0</v>
      </c>
      <c r="I414" s="16">
        <f t="shared" si="36"/>
        <v>0</v>
      </c>
      <c r="K414" s="16">
        <f>VLOOKUP($D414,'Growth rate'!$B$3:$S$93,6,FALSE)*VLOOKUP($F414,BY_IND_Demand_Drivers!$B$5:$J$100,7,FALSE)</f>
        <v>3.17661191287129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7"/>
        <v>1</v>
      </c>
    </row>
    <row r="415" spans="1:14">
      <c r="A415" s="16">
        <f t="shared" si="38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 t="shared" si="34"/>
        <v>3.228947500622116</v>
      </c>
      <c r="H415" s="16">
        <f t="shared" si="35"/>
        <v>0</v>
      </c>
      <c r="I415" s="16">
        <f t="shared" si="36"/>
        <v>0</v>
      </c>
      <c r="K415" s="16">
        <f>VLOOKUP($D415,'Growth rate'!$B$3:$S$93,6,FALSE)*VLOOKUP($F415,BY_IND_Demand_Drivers!$B$5:$J$100,7,FALSE)</f>
        <v>3.228947500622116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7"/>
        <v>1</v>
      </c>
    </row>
    <row r="416" spans="1:14">
      <c r="A416" s="16">
        <f t="shared" si="38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 t="shared" si="34"/>
        <v>3.2812830883729416</v>
      </c>
      <c r="H416" s="16">
        <f t="shared" si="35"/>
        <v>0</v>
      </c>
      <c r="I416" s="16">
        <f t="shared" si="36"/>
        <v>0</v>
      </c>
      <c r="K416" s="16">
        <f>VLOOKUP($D416,'Growth rate'!$B$3:$S$93,6,FALSE)*VLOOKUP($F416,BY_IND_Demand_Drivers!$B$5:$J$100,7,FALSE)</f>
        <v>3.2812830883729416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7"/>
        <v>1</v>
      </c>
    </row>
    <row r="417" spans="1:14">
      <c r="A417" s="16">
        <f t="shared" si="38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 t="shared" si="34"/>
        <v>3.3336186761237676</v>
      </c>
      <c r="H417" s="16">
        <f t="shared" si="35"/>
        <v>0</v>
      </c>
      <c r="I417" s="16">
        <f t="shared" si="36"/>
        <v>0</v>
      </c>
      <c r="K417" s="16">
        <f>VLOOKUP($D417,'Growth rate'!$B$3:$S$93,6,FALSE)*VLOOKUP($F417,BY_IND_Demand_Drivers!$B$5:$J$100,7,FALSE)</f>
        <v>3.3336186761237676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7"/>
        <v>1</v>
      </c>
    </row>
    <row r="418" spans="1:14">
      <c r="A418" s="16">
        <f t="shared" si="38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 t="shared" si="34"/>
        <v>3.3859542638745936</v>
      </c>
      <c r="H418" s="16">
        <f t="shared" si="35"/>
        <v>0</v>
      </c>
      <c r="I418" s="16">
        <f t="shared" si="36"/>
        <v>0</v>
      </c>
      <c r="K418" s="16">
        <f>VLOOKUP($D418,'Growth rate'!$B$3:$S$93,6,FALSE)*VLOOKUP($F418,BY_IND_Demand_Drivers!$B$5:$J$100,7,FALSE)</f>
        <v>3.3859542638745936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7"/>
        <v>1</v>
      </c>
    </row>
    <row r="419" spans="1:14">
      <c r="A419" s="16">
        <f t="shared" si="38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 t="shared" si="34"/>
        <v>3.4382898516254188</v>
      </c>
      <c r="H419" s="16">
        <f t="shared" si="35"/>
        <v>0</v>
      </c>
      <c r="I419" s="16">
        <f t="shared" si="36"/>
        <v>0</v>
      </c>
      <c r="K419" s="16">
        <f>VLOOKUP($D419,'Growth rate'!$B$3:$S$93,6,FALSE)*VLOOKUP($F419,BY_IND_Demand_Drivers!$B$5:$J$100,7,FALSE)</f>
        <v>3.4382898516254188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7"/>
        <v>1</v>
      </c>
    </row>
    <row r="420" spans="1:14">
      <c r="A420" s="16">
        <f t="shared" si="38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 t="shared" si="34"/>
        <v>3.1415628954386201</v>
      </c>
      <c r="H420" s="16">
        <f t="shared" si="35"/>
        <v>0</v>
      </c>
      <c r="I420" s="16">
        <f t="shared" si="36"/>
        <v>0</v>
      </c>
      <c r="K420" s="16">
        <f>VLOOKUP($D420,'Growth rate'!$B$3:$S$93,6,FALSE)*VLOOKUP($F420,BY_IND_Demand_Drivers!$B$5:$J$100,7,FALSE)</f>
        <v>3.4906254393762444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8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 t="shared" si="34"/>
        <v>3.1532353141430929</v>
      </c>
      <c r="H421" s="16">
        <f t="shared" si="35"/>
        <v>0</v>
      </c>
      <c r="I421" s="16">
        <f t="shared" si="36"/>
        <v>0</v>
      </c>
      <c r="K421" s="16">
        <f>VLOOKUP($D421,'Growth rate'!$B$3:$S$93,6,FALSE)*VLOOKUP($F421,BY_IND_Demand_Drivers!$B$5:$J$100,7,FALSE)</f>
        <v>3.5429610271270704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9">N339</f>
        <v>0.89</v>
      </c>
    </row>
    <row r="422" spans="1:14">
      <c r="A422" s="16">
        <f t="shared" si="38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 t="shared" si="34"/>
        <v>3.1638610210925484</v>
      </c>
      <c r="H422" s="16">
        <f t="shared" si="35"/>
        <v>0</v>
      </c>
      <c r="I422" s="16">
        <f t="shared" si="36"/>
        <v>0</v>
      </c>
      <c r="K422" s="16">
        <f>VLOOKUP($D422,'Growth rate'!$B$3:$S$93,6,FALSE)*VLOOKUP($F422,BY_IND_Demand_Drivers!$B$5:$J$100,7,FALSE)</f>
        <v>3.595296614877896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9"/>
        <v>0.88</v>
      </c>
    </row>
    <row r="423" spans="1:14">
      <c r="A423" s="16">
        <f t="shared" si="38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 t="shared" si="34"/>
        <v>3.173440016286988</v>
      </c>
      <c r="H423" s="16">
        <f t="shared" si="35"/>
        <v>0</v>
      </c>
      <c r="I423" s="16">
        <f t="shared" si="36"/>
        <v>0</v>
      </c>
      <c r="K423" s="16">
        <f>VLOOKUP($D423,'Growth rate'!$B$3:$S$93,6,FALSE)*VLOOKUP($F423,BY_IND_Demand_Drivers!$B$5:$J$100,7,FALSE)</f>
        <v>3.647632202628722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9"/>
        <v>0.87</v>
      </c>
    </row>
    <row r="424" spans="1:14">
      <c r="A424" s="16">
        <f t="shared" si="38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 t="shared" si="34"/>
        <v>3.1819722997264113</v>
      </c>
      <c r="H424" s="16">
        <f t="shared" si="35"/>
        <v>0</v>
      </c>
      <c r="I424" s="16">
        <f t="shared" si="36"/>
        <v>0</v>
      </c>
      <c r="K424" s="16">
        <f>VLOOKUP($D424,'Growth rate'!$B$3:$S$93,6,FALSE)*VLOOKUP($F424,BY_IND_Demand_Drivers!$B$5:$J$100,7,FALSE)</f>
        <v>3.699967790379548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9"/>
        <v>0.86</v>
      </c>
    </row>
    <row r="425" spans="1:14">
      <c r="A425" s="16">
        <f t="shared" si="38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 t="shared" si="34"/>
        <v>3.1894578714108177</v>
      </c>
      <c r="H425" s="16">
        <f t="shared" si="35"/>
        <v>0</v>
      </c>
      <c r="I425" s="16">
        <f t="shared" si="36"/>
        <v>0</v>
      </c>
      <c r="K425" s="16">
        <f>VLOOKUP($D425,'Growth rate'!$B$3:$S$93,6,FALSE)*VLOOKUP($F425,BY_IND_Demand_Drivers!$B$5:$J$100,7,FALSE)</f>
        <v>3.7523033781303736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9"/>
        <v>0.85</v>
      </c>
    </row>
    <row r="426" spans="1:14">
      <c r="A426" s="16">
        <f t="shared" si="38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 t="shared" si="34"/>
        <v>3.186385133925504</v>
      </c>
      <c r="H426" s="16">
        <f t="shared" si="35"/>
        <v>0</v>
      </c>
      <c r="I426" s="16">
        <f t="shared" si="36"/>
        <v>0</v>
      </c>
      <c r="K426" s="16">
        <f>VLOOKUP($D426,'Growth rate'!$B$3:$S$93,6,FALSE)*VLOOKUP($F426,BY_IND_Demand_Drivers!$B$5:$J$100,7,FALSE)</f>
        <v>3.8046389658811988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9"/>
        <v>0.83750000000000002</v>
      </c>
    </row>
    <row r="427" spans="1:14">
      <c r="A427" s="16">
        <f t="shared" si="38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 t="shared" si="34"/>
        <v>3.1820040067464204</v>
      </c>
      <c r="H427" s="16">
        <f t="shared" si="35"/>
        <v>0</v>
      </c>
      <c r="I427" s="16">
        <f t="shared" si="36"/>
        <v>0</v>
      </c>
      <c r="K427" s="16">
        <f>VLOOKUP($D427,'Growth rate'!$B$3:$S$93,6,FALSE)*VLOOKUP($F427,BY_IND_Demand_Drivers!$B$5:$J$100,7,FALSE)</f>
        <v>3.8569745536320248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9"/>
        <v>0.82499999999999996</v>
      </c>
    </row>
    <row r="428" spans="1:14">
      <c r="A428" s="16">
        <f t="shared" si="38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 t="shared" si="34"/>
        <v>3.1763144898735662</v>
      </c>
      <c r="H428" s="16">
        <f t="shared" si="35"/>
        <v>0</v>
      </c>
      <c r="I428" s="16">
        <f t="shared" si="36"/>
        <v>0</v>
      </c>
      <c r="K428" s="16">
        <f>VLOOKUP($D428,'Growth rate'!$B$3:$S$93,6,FALSE)*VLOOKUP($F428,BY_IND_Demand_Drivers!$B$5:$J$100,7,FALSE)</f>
        <v>3.9093101413828508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9"/>
        <v>0.8125</v>
      </c>
    </row>
    <row r="429" spans="1:14">
      <c r="A429" s="16">
        <f t="shared" si="38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 t="shared" si="34"/>
        <v>3.1693165833069408</v>
      </c>
      <c r="H429" s="16">
        <f t="shared" si="35"/>
        <v>0</v>
      </c>
      <c r="I429" s="16">
        <f t="shared" si="36"/>
        <v>0</v>
      </c>
      <c r="K429" s="16">
        <f>VLOOKUP($D429,'Growth rate'!$B$3:$S$93,6,FALSE)*VLOOKUP($F429,BY_IND_Demand_Drivers!$B$5:$J$100,7,FALSE)</f>
        <v>3.9616457291336764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9"/>
        <v>0.79999999999999993</v>
      </c>
    </row>
    <row r="430" spans="1:14">
      <c r="A430" s="16">
        <f t="shared" si="38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 t="shared" si="34"/>
        <v>3.1610102870465453</v>
      </c>
      <c r="H430" s="16">
        <f t="shared" si="35"/>
        <v>0</v>
      </c>
      <c r="I430" s="16">
        <f t="shared" si="36"/>
        <v>0</v>
      </c>
      <c r="K430" s="16">
        <f>VLOOKUP($D430,'Growth rate'!$B$3:$S$93,6,FALSE)*VLOOKUP($F430,BY_IND_Demand_Drivers!$B$5:$J$100,7,FALSE)</f>
        <v>4.013981316884502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9"/>
        <v>0.78749999999999998</v>
      </c>
    </row>
    <row r="431" spans="1:14">
      <c r="A431" s="16">
        <f t="shared" si="38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 t="shared" si="34"/>
        <v>3.1513956010923789</v>
      </c>
      <c r="H431" s="16">
        <f t="shared" si="35"/>
        <v>0</v>
      </c>
      <c r="I431" s="16">
        <f t="shared" si="36"/>
        <v>0</v>
      </c>
      <c r="K431" s="16">
        <f>VLOOKUP($D431,'Growth rate'!$B$3:$S$93,6,FALSE)*VLOOKUP($F431,BY_IND_Demand_Drivers!$B$5:$J$100,7,FALSE)</f>
        <v>4.066316904635328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9"/>
        <v>0.77499999999999991</v>
      </c>
    </row>
    <row r="432" spans="1:14">
      <c r="A432" s="16">
        <f t="shared" si="38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 t="shared" si="34"/>
        <v>3.1404725254444421</v>
      </c>
      <c r="H432" s="16">
        <f t="shared" si="35"/>
        <v>0</v>
      </c>
      <c r="I432" s="16">
        <f t="shared" si="36"/>
        <v>0</v>
      </c>
      <c r="K432" s="16">
        <f>VLOOKUP($D432,'Growth rate'!$B$3:$S$93,6,FALSE)*VLOOKUP($F432,BY_IND_Demand_Drivers!$B$5:$J$100,7,FALSE)</f>
        <v>4.1186524923861541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9"/>
        <v>0.76249999999999996</v>
      </c>
    </row>
    <row r="433" spans="1:14">
      <c r="A433" s="16">
        <f t="shared" si="38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 t="shared" si="34"/>
        <v>3.1282410601027353</v>
      </c>
      <c r="H433" s="16">
        <f t="shared" si="35"/>
        <v>0</v>
      </c>
      <c r="I433" s="16">
        <f t="shared" si="36"/>
        <v>0</v>
      </c>
      <c r="K433" s="16">
        <f>VLOOKUP($D433,'Growth rate'!$B$3:$S$93,6,FALSE)*VLOOKUP($F433,BY_IND_Demand_Drivers!$B$5:$J$100,7,FALSE)</f>
        <v>4.1709880801369801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9"/>
        <v>0.75</v>
      </c>
    </row>
    <row r="434" spans="1:14">
      <c r="A434" s="16">
        <f t="shared" si="38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 t="shared" si="34"/>
        <v>3.1147012050672567</v>
      </c>
      <c r="H434" s="16">
        <f t="shared" si="35"/>
        <v>0</v>
      </c>
      <c r="I434" s="16">
        <f t="shared" si="36"/>
        <v>0</v>
      </c>
      <c r="K434" s="16">
        <f>VLOOKUP($D434,'Growth rate'!$B$3:$S$93,6,FALSE)*VLOOKUP($F434,BY_IND_Demand_Drivers!$B$5:$J$100,7,FALSE)</f>
        <v>4.2233236678878061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9"/>
        <v>0.73749999999999993</v>
      </c>
    </row>
    <row r="435" spans="1:14">
      <c r="A435" s="16">
        <f t="shared" si="38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 t="shared" si="34"/>
        <v>3.0998529603380081</v>
      </c>
      <c r="H435" s="16">
        <f t="shared" si="35"/>
        <v>0</v>
      </c>
      <c r="I435" s="16">
        <f t="shared" si="36"/>
        <v>0</v>
      </c>
      <c r="K435" s="16">
        <f>VLOOKUP($D435,'Growth rate'!$B$3:$S$93,6,FALSE)*VLOOKUP($F435,BY_IND_Demand_Drivers!$B$5:$J$100,7,FALSE)</f>
        <v>4.2756592556386321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9"/>
        <v>0.72499999999999998</v>
      </c>
    </row>
    <row r="436" spans="1:14">
      <c r="A436" s="16">
        <f t="shared" si="38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 t="shared" si="34"/>
        <v>3.0836963259149881</v>
      </c>
      <c r="H436" s="16">
        <f t="shared" si="35"/>
        <v>0</v>
      </c>
      <c r="I436" s="16">
        <f t="shared" si="36"/>
        <v>0</v>
      </c>
      <c r="K436" s="16">
        <f>VLOOKUP($D436,'Growth rate'!$B$3:$S$93,6,FALSE)*VLOOKUP($F436,BY_IND_Demand_Drivers!$B$5:$J$100,7,FALSE)</f>
        <v>4.3279948433894573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9"/>
        <v>0.71249999999999991</v>
      </c>
    </row>
    <row r="437" spans="1:14">
      <c r="A437" s="16">
        <f t="shared" si="38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 t="shared" si="34"/>
        <v>3.0662313017981977</v>
      </c>
      <c r="H437" s="16">
        <f t="shared" si="35"/>
        <v>0</v>
      </c>
      <c r="I437" s="16">
        <f t="shared" si="36"/>
        <v>0</v>
      </c>
      <c r="K437" s="16">
        <f>VLOOKUP($D437,'Growth rate'!$B$3:$S$93,6,FALSE)*VLOOKUP($F437,BY_IND_Demand_Drivers!$B$5:$J$100,7,FALSE)</f>
        <v>4.3803304311402824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9"/>
        <v>0.7</v>
      </c>
    </row>
    <row r="438" spans="1:14">
      <c r="A438" s="16">
        <f t="shared" si="38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 t="shared" si="34"/>
        <v>3.0474578879876368</v>
      </c>
      <c r="H438" s="16">
        <f t="shared" si="35"/>
        <v>0</v>
      </c>
      <c r="I438" s="16">
        <f t="shared" si="36"/>
        <v>0</v>
      </c>
      <c r="K438" s="16">
        <f>VLOOKUP($D438,'Growth rate'!$B$3:$S$93,6,FALSE)*VLOOKUP($F438,BY_IND_Demand_Drivers!$B$5:$J$100,7,FALSE)</f>
        <v>4.4326660188911085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9"/>
        <v>0.6875</v>
      </c>
    </row>
    <row r="439" spans="1:14">
      <c r="A439" s="16">
        <f t="shared" si="38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 t="shared" si="34"/>
        <v>3.0273760844833055</v>
      </c>
      <c r="H439" s="16">
        <f t="shared" si="35"/>
        <v>0</v>
      </c>
      <c r="I439" s="16">
        <f t="shared" si="36"/>
        <v>0</v>
      </c>
      <c r="K439" s="16">
        <f>VLOOKUP($D439,'Growth rate'!$B$3:$S$93,6,FALSE)*VLOOKUP($F439,BY_IND_Demand_Drivers!$B$5:$J$100,7,FALSE)</f>
        <v>4.4850016066419345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9"/>
        <v>0.67499999999999993</v>
      </c>
    </row>
    <row r="440" spans="1:14">
      <c r="A440" s="16">
        <f t="shared" si="38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 t="shared" si="34"/>
        <v>3.0059858912852038</v>
      </c>
      <c r="H440" s="16">
        <f t="shared" si="35"/>
        <v>0</v>
      </c>
      <c r="I440" s="16">
        <f t="shared" si="36"/>
        <v>0</v>
      </c>
      <c r="K440" s="16">
        <f>VLOOKUP($D440,'Growth rate'!$B$3:$S$93,6,FALSE)*VLOOKUP($F440,BY_IND_Demand_Drivers!$B$5:$J$100,7,FALSE)</f>
        <v>4.5373371943927605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9"/>
        <v>0.66249999999999998</v>
      </c>
    </row>
    <row r="441" spans="1:14">
      <c r="A441" s="16">
        <f t="shared" si="38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 t="shared" si="34"/>
        <v>2.9832873083933302</v>
      </c>
      <c r="H441" s="16">
        <f t="shared" si="35"/>
        <v>0</v>
      </c>
      <c r="I441" s="16">
        <f t="shared" si="36"/>
        <v>0</v>
      </c>
      <c r="K441" s="16">
        <f>VLOOKUP($D441,'Growth rate'!$B$3:$S$93,6,FALSE)*VLOOKUP($F441,BY_IND_Demand_Drivers!$B$5:$J$100,7,FALSE)</f>
        <v>4.5896727821435856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9"/>
        <v>0.64999999999999991</v>
      </c>
    </row>
    <row r="442" spans="1:14">
      <c r="A442" s="16">
        <f t="shared" si="38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 t="shared" si="34"/>
        <v>2.9592803358076871</v>
      </c>
      <c r="H442" s="16">
        <f t="shared" si="35"/>
        <v>0</v>
      </c>
      <c r="I442" s="16">
        <f t="shared" si="36"/>
        <v>0</v>
      </c>
      <c r="K442" s="16">
        <f>VLOOKUP($D442,'Growth rate'!$B$3:$S$93,6,FALSE)*VLOOKUP($F442,BY_IND_Demand_Drivers!$B$5:$J$100,7,FALSE)</f>
        <v>4.6420083698944117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9"/>
        <v>0.63749999999999996</v>
      </c>
    </row>
    <row r="443" spans="1:14">
      <c r="A443" s="16">
        <f t="shared" si="38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 t="shared" si="34"/>
        <v>2.9339649735282731</v>
      </c>
      <c r="H443" s="16">
        <f t="shared" si="35"/>
        <v>0</v>
      </c>
      <c r="I443" s="16">
        <f t="shared" si="36"/>
        <v>0</v>
      </c>
      <c r="K443" s="16">
        <f>VLOOKUP($D443,'Growth rate'!$B$3:$S$93,6,FALSE)*VLOOKUP($F443,BY_IND_Demand_Drivers!$B$5:$J$100,7,FALSE)</f>
        <v>4.6943439576452368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9"/>
        <v>0.625</v>
      </c>
    </row>
    <row r="444" spans="1:14">
      <c r="A444" s="16">
        <f t="shared" si="38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 t="shared" si="34"/>
        <v>2.9073412215550882</v>
      </c>
      <c r="H444" s="16">
        <f t="shared" si="35"/>
        <v>0</v>
      </c>
      <c r="I444" s="16">
        <f t="shared" si="36"/>
        <v>0</v>
      </c>
      <c r="K444" s="16">
        <f>VLOOKUP($D444,'Growth rate'!$B$3:$S$93,6,FALSE)*VLOOKUP($F444,BY_IND_Demand_Drivers!$B$5:$J$100,7,FALSE)</f>
        <v>4.7466795453960628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9"/>
        <v>0.61249999999999993</v>
      </c>
    </row>
    <row r="445" spans="1:14">
      <c r="A445" s="16">
        <f t="shared" si="38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 t="shared" si="34"/>
        <v>2.8794090798881333</v>
      </c>
      <c r="H445" s="16">
        <f t="shared" si="35"/>
        <v>0</v>
      </c>
      <c r="I445" s="16">
        <f t="shared" si="36"/>
        <v>0</v>
      </c>
      <c r="K445" s="16">
        <f>VLOOKUP($D445,'Growth rate'!$B$3:$S$93,6,FALSE)*VLOOKUP($F445,BY_IND_Demand_Drivers!$B$5:$J$100,7,FALSE)</f>
        <v>4.7990151331468889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9"/>
        <v>0.6</v>
      </c>
    </row>
    <row r="446" spans="1:14">
      <c r="A446" s="16">
        <f t="shared" si="38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 t="shared" si="34"/>
        <v>2.9254796251663433</v>
      </c>
      <c r="H446" s="16">
        <f t="shared" si="35"/>
        <v>0</v>
      </c>
      <c r="I446" s="16">
        <f t="shared" si="36"/>
        <v>0</v>
      </c>
      <c r="K446" s="16">
        <f>VLOOKUP($D446,'Growth rate'!$B$3:$S$93,6,FALSE)*VLOOKUP($F446,BY_IND_Demand_Drivers!$B$5:$J$100,7,FALSE)</f>
        <v>4.8757993752772393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9"/>
        <v>0.6</v>
      </c>
    </row>
    <row r="447" spans="1:14">
      <c r="A447" s="16">
        <f t="shared" si="38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 t="shared" si="34"/>
        <v>2.9722872991690048</v>
      </c>
      <c r="H447" s="16">
        <f t="shared" si="35"/>
        <v>0</v>
      </c>
      <c r="I447" s="16">
        <f t="shared" si="36"/>
        <v>0</v>
      </c>
      <c r="K447" s="16">
        <f>VLOOKUP($D447,'Growth rate'!$B$3:$S$93,6,FALSE)*VLOOKUP($F447,BY_IND_Demand_Drivers!$B$5:$J$100,7,FALSE)</f>
        <v>4.9538121652816747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9"/>
        <v>0.6</v>
      </c>
    </row>
    <row r="448" spans="1:14">
      <c r="A448" s="16">
        <f t="shared" si="38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 t="shared" si="34"/>
        <v>3.019843895955709</v>
      </c>
      <c r="H448" s="16">
        <f t="shared" si="35"/>
        <v>0</v>
      </c>
      <c r="I448" s="16">
        <f t="shared" si="36"/>
        <v>0</v>
      </c>
      <c r="K448" s="16">
        <f>VLOOKUP($D448,'Growth rate'!$B$3:$S$93,6,FALSE)*VLOOKUP($F448,BY_IND_Demand_Drivers!$B$5:$J$100,7,FALSE)</f>
        <v>5.0330731599261815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9"/>
        <v>0.6</v>
      </c>
    </row>
    <row r="449" spans="1:14">
      <c r="A449" s="16">
        <f t="shared" si="38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 t="shared" si="34"/>
        <v>3.0681613982910005</v>
      </c>
      <c r="H449" s="16">
        <f t="shared" si="35"/>
        <v>0</v>
      </c>
      <c r="I449" s="16">
        <f t="shared" si="36"/>
        <v>0</v>
      </c>
      <c r="K449" s="16">
        <f>VLOOKUP($D449,'Growth rate'!$B$3:$S$93,6,FALSE)*VLOOKUP($F449,BY_IND_Demand_Drivers!$B$5:$J$100,7,FALSE)</f>
        <v>5.1136023304850013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9"/>
        <v>0.6</v>
      </c>
    </row>
    <row r="450" spans="1:14">
      <c r="A450" s="16">
        <f t="shared" si="38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 t="shared" si="34"/>
        <v>3.1172519806636561</v>
      </c>
      <c r="H450" s="16">
        <f t="shared" si="35"/>
        <v>0</v>
      </c>
      <c r="I450" s="16">
        <f t="shared" si="36"/>
        <v>0</v>
      </c>
      <c r="K450" s="16">
        <f>VLOOKUP($D450,'Growth rate'!$B$3:$S$93,6,FALSE)*VLOOKUP($F450,BY_IND_Demand_Drivers!$B$5:$J$100,7,FALSE)</f>
        <v>5.1954199677727599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9"/>
        <v>0.6</v>
      </c>
    </row>
    <row r="451" spans="1:14">
      <c r="A451" s="16">
        <f t="shared" si="38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 t="shared" si="34"/>
        <v>3.1671280123542744</v>
      </c>
      <c r="H451" s="16">
        <f t="shared" si="35"/>
        <v>0</v>
      </c>
      <c r="I451" s="16">
        <f t="shared" si="36"/>
        <v>0</v>
      </c>
      <c r="K451" s="16">
        <f>VLOOKUP($D451,'Growth rate'!$B$3:$S$93,6,FALSE)*VLOOKUP($F451,BY_IND_Demand_Drivers!$B$5:$J$100,7,FALSE)</f>
        <v>5.2785466872571245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9"/>
        <v>0.6</v>
      </c>
    </row>
    <row r="452" spans="1:14">
      <c r="A452" s="16">
        <f t="shared" si="38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 t="shared" si="34"/>
        <v>3.2178020605519437</v>
      </c>
      <c r="H452" s="16">
        <f t="shared" si="35"/>
        <v>0</v>
      </c>
      <c r="I452" s="16">
        <f t="shared" si="36"/>
        <v>0</v>
      </c>
      <c r="K452" s="16">
        <f>VLOOKUP($D452,'Growth rate'!$B$3:$S$93,6,FALSE)*VLOOKUP($F452,BY_IND_Demand_Drivers!$B$5:$J$100,7,FALSE)</f>
        <v>5.3630034342532396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9"/>
        <v>0.6</v>
      </c>
    </row>
    <row r="453" spans="1:14">
      <c r="A453" s="16">
        <f t="shared" si="38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 t="shared" ref="G453:G516" si="40">K453*$N453</f>
        <v>3.2692868935207744</v>
      </c>
      <c r="H453" s="16">
        <f t="shared" ref="H453:H516" si="41">L453*$N453</f>
        <v>0</v>
      </c>
      <c r="I453" s="16">
        <f t="shared" ref="I453:I516" si="42">M453*$N453</f>
        <v>0</v>
      </c>
      <c r="K453" s="16">
        <f>VLOOKUP($D453,'Growth rate'!$B$3:$S$93,6,FALSE)*VLOOKUP($F453,BY_IND_Demand_Drivers!$B$5:$J$100,7,FALSE)</f>
        <v>5.4488114892012911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9"/>
        <v>0.6</v>
      </c>
    </row>
    <row r="454" spans="1:14">
      <c r="A454" s="16">
        <f t="shared" si="38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 t="shared" si="40"/>
        <v>3.3215954838171071</v>
      </c>
      <c r="H454" s="16">
        <f t="shared" si="41"/>
        <v>0</v>
      </c>
      <c r="I454" s="16">
        <f t="shared" si="42"/>
        <v>0</v>
      </c>
      <c r="K454" s="16">
        <f>VLOOKUP($D454,'Growth rate'!$B$3:$S$93,6,FALSE)*VLOOKUP($F454,BY_IND_Demand_Drivers!$B$5:$J$100,7,FALSE)</f>
        <v>5.5359924730285117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9"/>
        <v>0.6</v>
      </c>
    </row>
    <row r="455" spans="1:14">
      <c r="A455" s="16">
        <f t="shared" si="38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 t="shared" si="40"/>
        <v>3.3747410115581808</v>
      </c>
      <c r="H455" s="16">
        <f t="shared" si="41"/>
        <v>0</v>
      </c>
      <c r="I455" s="16">
        <f t="shared" si="42"/>
        <v>0</v>
      </c>
      <c r="K455" s="16">
        <f>VLOOKUP($D455,'Growth rate'!$B$3:$S$93,6,FALSE)*VLOOKUP($F455,BY_IND_Demand_Drivers!$B$5:$J$100,7,FALSE)</f>
        <v>5.6245683525969685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9"/>
        <v>0.6</v>
      </c>
    </row>
    <row r="456" spans="1:14">
      <c r="A456" s="16">
        <f t="shared" si="38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 t="shared" si="40"/>
        <v>3.4287368677431118</v>
      </c>
      <c r="H456" s="16">
        <f t="shared" si="41"/>
        <v>0</v>
      </c>
      <c r="I456" s="16">
        <f t="shared" si="42"/>
        <v>0</v>
      </c>
      <c r="K456" s="16">
        <f>VLOOKUP($D456,'Growth rate'!$B$3:$S$93,6,FALSE)*VLOOKUP($F456,BY_IND_Demand_Drivers!$B$5:$J$100,7,FALSE)</f>
        <v>5.7145614462385197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9"/>
        <v>0.6</v>
      </c>
    </row>
    <row r="457" spans="1:14">
      <c r="A457" s="16">
        <f t="shared" si="38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 t="shared" si="40"/>
        <v>3.4835966576270012</v>
      </c>
      <c r="H457" s="16">
        <f t="shared" si="41"/>
        <v>0</v>
      </c>
      <c r="I457" s="16">
        <f t="shared" si="42"/>
        <v>0</v>
      </c>
      <c r="K457" s="16">
        <f>VLOOKUP($D457,'Growth rate'!$B$3:$S$93,6,FALSE)*VLOOKUP($F457,BY_IND_Demand_Drivers!$B$5:$J$100,7,FALSE)</f>
        <v>5.8059944293783357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9"/>
        <v>0.6</v>
      </c>
    </row>
    <row r="458" spans="1:14">
      <c r="A458" s="16">
        <f t="shared" si="38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 t="shared" si="40"/>
        <v>3.5393342041490334</v>
      </c>
      <c r="H458" s="16">
        <f t="shared" si="41"/>
        <v>0</v>
      </c>
      <c r="I458" s="16">
        <f t="shared" si="42"/>
        <v>0</v>
      </c>
      <c r="K458" s="16">
        <f>VLOOKUP($D458,'Growth rate'!$B$3:$S$93,6,FALSE)*VLOOKUP($F458,BY_IND_Demand_Drivers!$B$5:$J$100,7,FALSE)</f>
        <v>5.8988903402483892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9"/>
        <v>0.6</v>
      </c>
    </row>
    <row r="459" spans="1:14">
      <c r="A459" s="16">
        <f t="shared" si="38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 t="shared" si="40"/>
        <v>3.5959635514154185</v>
      </c>
      <c r="H459" s="16">
        <f t="shared" si="41"/>
        <v>0</v>
      </c>
      <c r="I459" s="16">
        <f t="shared" si="42"/>
        <v>0</v>
      </c>
      <c r="K459" s="16">
        <f>VLOOKUP($D459,'Growth rate'!$B$3:$S$93,6,FALSE)*VLOOKUP($F459,BY_IND_Demand_Drivers!$B$5:$J$100,7,FALSE)</f>
        <v>5.9932725856923641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9"/>
        <v>0.6</v>
      </c>
    </row>
    <row r="460" spans="1:14">
      <c r="A460" s="16">
        <f t="shared" si="38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 t="shared" si="40"/>
        <v>3.6534989682380652</v>
      </c>
      <c r="H460" s="16">
        <f t="shared" si="41"/>
        <v>0</v>
      </c>
      <c r="I460" s="16">
        <f t="shared" si="42"/>
        <v>0</v>
      </c>
      <c r="K460" s="16">
        <f>VLOOKUP($D460,'Growth rate'!$B$3:$S$93,6,FALSE)*VLOOKUP($F460,BY_IND_Demand_Drivers!$B$5:$J$100,7,FALSE)</f>
        <v>6.0891649470634421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9"/>
        <v>0.6</v>
      </c>
    </row>
    <row r="461" spans="1:14">
      <c r="A461" s="16">
        <f t="shared" si="38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 t="shared" si="40"/>
        <v>3.7119549517298744</v>
      </c>
      <c r="H461" s="16">
        <f t="shared" si="41"/>
        <v>0</v>
      </c>
      <c r="I461" s="16">
        <f t="shared" si="42"/>
        <v>0</v>
      </c>
      <c r="K461" s="16">
        <f>VLOOKUP($D461,'Growth rate'!$B$3:$S$93,6,FALSE)*VLOOKUP($F461,BY_IND_Demand_Drivers!$B$5:$J$100,7,FALSE)</f>
        <v>6.1865915862164576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9"/>
        <v>0.6</v>
      </c>
    </row>
    <row r="462" spans="1:14">
      <c r="A462" s="16">
        <f t="shared" si="38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 t="shared" si="40"/>
        <v>3.7713462309575516</v>
      </c>
      <c r="H462" s="16">
        <f t="shared" si="41"/>
        <v>0</v>
      </c>
      <c r="I462" s="16">
        <f t="shared" si="42"/>
        <v>0</v>
      </c>
      <c r="K462" s="16">
        <f>VLOOKUP($D462,'Growth rate'!$B$3:$S$93,6,FALSE)*VLOOKUP($F462,BY_IND_Demand_Drivers!$B$5:$J$100,7,FALSE)</f>
        <v>6.2855770515959195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9"/>
        <v>0.6</v>
      </c>
    </row>
    <row r="463" spans="1:14">
      <c r="A463" s="16">
        <f t="shared" si="38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 t="shared" si="40"/>
        <v>3.8316877706528731</v>
      </c>
      <c r="H463" s="16">
        <f t="shared" si="41"/>
        <v>0</v>
      </c>
      <c r="I463" s="16">
        <f t="shared" si="42"/>
        <v>0</v>
      </c>
      <c r="K463" s="16">
        <f>VLOOKUP($D463,'Growth rate'!$B$3:$S$93,6,FALSE)*VLOOKUP($F463,BY_IND_Demand_Drivers!$B$5:$J$100,7,FALSE)</f>
        <v>6.3861462844214554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9"/>
        <v>0.6</v>
      </c>
    </row>
    <row r="464" spans="1:14">
      <c r="A464" s="16">
        <f t="shared" si="38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 t="shared" si="40"/>
        <v>3.8929947749833187</v>
      </c>
      <c r="H464" s="16">
        <f t="shared" si="41"/>
        <v>0</v>
      </c>
      <c r="I464" s="16">
        <f t="shared" si="42"/>
        <v>0</v>
      </c>
      <c r="K464" s="16">
        <f>VLOOKUP($D464,'Growth rate'!$B$3:$S$93,6,FALSE)*VLOOKUP($F464,BY_IND_Demand_Drivers!$B$5:$J$100,7,FALSE)</f>
        <v>6.488324624972198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9"/>
        <v>0.6</v>
      </c>
    </row>
    <row r="465" spans="1:14">
      <c r="A465" s="16">
        <f t="shared" si="38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 t="shared" si="40"/>
        <v>3.9552826913830517</v>
      </c>
      <c r="H465" s="16">
        <f t="shared" si="41"/>
        <v>0</v>
      </c>
      <c r="I465" s="16">
        <f t="shared" si="42"/>
        <v>0</v>
      </c>
      <c r="K465" s="16">
        <f>VLOOKUP($D465,'Growth rate'!$B$3:$S$93,6,FALSE)*VLOOKUP($F465,BY_IND_Demand_Drivers!$B$5:$J$100,7,FALSE)</f>
        <v>6.5921378189717528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9"/>
        <v>0.6</v>
      </c>
    </row>
    <row r="466" spans="1:14">
      <c r="A466" s="16">
        <f t="shared" si="38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 t="shared" si="40"/>
        <v>4.0185672144451807</v>
      </c>
      <c r="H466" s="16">
        <f t="shared" si="41"/>
        <v>0</v>
      </c>
      <c r="I466" s="16">
        <f t="shared" si="42"/>
        <v>0</v>
      </c>
      <c r="K466" s="16">
        <f>VLOOKUP($D466,'Growth rate'!$B$3:$S$93,6,FALSE)*VLOOKUP($F466,BY_IND_Demand_Drivers!$B$5:$J$100,7,FALSE)</f>
        <v>6.6976120240753021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9"/>
        <v>0.6</v>
      </c>
    </row>
    <row r="467" spans="1:14">
      <c r="A467" s="16">
        <f t="shared" si="38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 t="shared" si="40"/>
        <v>4.0828642898763032</v>
      </c>
      <c r="H467" s="16">
        <f t="shared" si="41"/>
        <v>0</v>
      </c>
      <c r="I467" s="16">
        <f t="shared" si="42"/>
        <v>0</v>
      </c>
      <c r="K467" s="16">
        <f>VLOOKUP($D467,'Growth rate'!$B$3:$S$93,6,FALSE)*VLOOKUP($F467,BY_IND_Demand_Drivers!$B$5:$J$100,7,FALSE)</f>
        <v>6.8047738164605063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9"/>
        <v>0.6</v>
      </c>
    </row>
    <row r="468" spans="1:14">
      <c r="A468" s="16">
        <f t="shared" si="38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 t="shared" si="40"/>
        <v>4.1481901185143242</v>
      </c>
      <c r="H468" s="16">
        <f t="shared" si="41"/>
        <v>0</v>
      </c>
      <c r="I468" s="16">
        <f t="shared" si="42"/>
        <v>0</v>
      </c>
      <c r="K468" s="16">
        <f>VLOOKUP($D468,'Growth rate'!$B$3:$S$93,6,FALSE)*VLOOKUP($F468,BY_IND_Demand_Drivers!$B$5:$J$100,7,FALSE)</f>
        <v>6.9136501975238742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9"/>
        <v>0.6</v>
      </c>
    </row>
    <row r="469" spans="1:14">
      <c r="A469" s="16">
        <f t="shared" si="38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 t="shared" si="40"/>
        <v>4.2145611604105531</v>
      </c>
      <c r="H469" s="16">
        <f t="shared" si="41"/>
        <v>0</v>
      </c>
      <c r="I469" s="16">
        <f t="shared" si="42"/>
        <v>0</v>
      </c>
      <c r="K469" s="16">
        <f>VLOOKUP($D469,'Growth rate'!$B$3:$S$93,6,FALSE)*VLOOKUP($F469,BY_IND_Demand_Drivers!$B$5:$J$100,7,FALSE)</f>
        <v>7.0242686006842554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9"/>
        <v>0.6</v>
      </c>
    </row>
    <row r="470" spans="1:14">
      <c r="A470" s="16">
        <f t="shared" si="38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 t="shared" si="40"/>
        <v>4.2819941389771223</v>
      </c>
      <c r="H470" s="16">
        <f t="shared" si="41"/>
        <v>0</v>
      </c>
      <c r="I470" s="16">
        <f t="shared" si="42"/>
        <v>0</v>
      </c>
      <c r="K470" s="16">
        <f>VLOOKUP($D470,'Growth rate'!$B$3:$S$93,6,FALSE)*VLOOKUP($F470,BY_IND_Demand_Drivers!$B$5:$J$100,7,FALSE)</f>
        <v>7.1366568982952048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9"/>
        <v>0.6</v>
      </c>
    </row>
    <row r="471" spans="1:14">
      <c r="A471" s="16">
        <f t="shared" ref="A471:A534" si="43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 t="shared" si="40"/>
        <v>4.3505060452007562</v>
      </c>
      <c r="H471" s="16">
        <f t="shared" si="41"/>
        <v>0</v>
      </c>
      <c r="I471" s="16">
        <f t="shared" si="42"/>
        <v>0</v>
      </c>
      <c r="K471" s="16">
        <f>VLOOKUP($D471,'Growth rate'!$B$3:$S$93,6,FALSE)*VLOOKUP($F471,BY_IND_Demand_Drivers!$B$5:$J$100,7,FALSE)</f>
        <v>7.2508434086679268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9"/>
        <v>0.6</v>
      </c>
    </row>
    <row r="472" spans="1:14">
      <c r="A472" s="16">
        <f t="shared" si="43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 t="shared" si="40"/>
        <v>4.4201141419239676</v>
      </c>
      <c r="H472" s="16">
        <f t="shared" si="41"/>
        <v>0</v>
      </c>
      <c r="I472" s="16">
        <f t="shared" si="42"/>
        <v>0</v>
      </c>
      <c r="K472" s="16">
        <f>VLOOKUP($D472,'Growth rate'!$B$3:$S$93,6,FALSE)*VLOOKUP($F472,BY_IND_Demand_Drivers!$B$5:$J$100,7,FALSE)</f>
        <v>7.3668569032066129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9"/>
        <v>0.6</v>
      </c>
    </row>
    <row r="473" spans="1:14">
      <c r="A473" s="16">
        <f t="shared" si="43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 t="shared" si="40"/>
        <v>4.4908359681947516</v>
      </c>
      <c r="H473" s="16">
        <f t="shared" si="41"/>
        <v>0</v>
      </c>
      <c r="I473" s="16">
        <f t="shared" si="42"/>
        <v>0</v>
      </c>
      <c r="K473" s="16">
        <f>VLOOKUP($D473,'Growth rate'!$B$3:$S$93,6,FALSE)*VLOOKUP($F473,BY_IND_Demand_Drivers!$B$5:$J$100,7,FALSE)</f>
        <v>7.4847266136579202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9"/>
        <v>0.6</v>
      </c>
    </row>
    <row r="474" spans="1:14">
      <c r="A474" s="16">
        <f t="shared" si="43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 t="shared" si="40"/>
        <v>4.562689343685868</v>
      </c>
      <c r="H474" s="16">
        <f t="shared" si="41"/>
        <v>0</v>
      </c>
      <c r="I474" s="16">
        <f t="shared" si="42"/>
        <v>0</v>
      </c>
      <c r="K474" s="16">
        <f>VLOOKUP($D474,'Growth rate'!$B$3:$S$93,6,FALSE)*VLOOKUP($F474,BY_IND_Demand_Drivers!$B$5:$J$100,7,FALSE)</f>
        <v>7.6044822394764475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9"/>
        <v>0.6</v>
      </c>
    </row>
    <row r="475" spans="1:14">
      <c r="A475" s="16">
        <f t="shared" si="43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 t="shared" si="40"/>
        <v>4.6356923731848418</v>
      </c>
      <c r="H475" s="16">
        <f t="shared" si="41"/>
        <v>0</v>
      </c>
      <c r="I475" s="16">
        <f t="shared" si="42"/>
        <v>0</v>
      </c>
      <c r="K475" s="16">
        <f>VLOOKUP($D475,'Growth rate'!$B$3:$S$93,6,FALSE)*VLOOKUP($F475,BY_IND_Demand_Drivers!$B$5:$J$100,7,FALSE)</f>
        <v>7.72615395530807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9"/>
        <v>0.6</v>
      </c>
    </row>
    <row r="476" spans="1:14">
      <c r="A476" s="16">
        <f t="shared" si="43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 t="shared" si="40"/>
        <v>4.7098634511558002</v>
      </c>
      <c r="H476" s="16">
        <f t="shared" si="41"/>
        <v>0</v>
      </c>
      <c r="I476" s="16">
        <f t="shared" si="42"/>
        <v>0</v>
      </c>
      <c r="K476" s="16">
        <f>VLOOKUP($D476,'Growth rate'!$B$3:$S$93,6,FALSE)*VLOOKUP($F476,BY_IND_Demand_Drivers!$B$5:$J$100,7,FALSE)</f>
        <v>7.849772418593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9"/>
        <v>0.6</v>
      </c>
    </row>
    <row r="477" spans="1:14">
      <c r="A477" s="16">
        <f t="shared" si="43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 t="shared" si="40"/>
        <v>4.7852212663742932</v>
      </c>
      <c r="H477" s="16">
        <f t="shared" si="41"/>
        <v>0</v>
      </c>
      <c r="I477" s="16">
        <f t="shared" si="42"/>
        <v>0</v>
      </c>
      <c r="K477" s="16">
        <f>VLOOKUP($D477,'Growth rate'!$B$3:$S$93,6,FALSE)*VLOOKUP($F477,BY_IND_Demand_Drivers!$B$5:$J$100,7,FALSE)</f>
        <v>7.9753687772904893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9"/>
        <v>0.6</v>
      </c>
    </row>
    <row r="478" spans="1:14">
      <c r="A478" s="16">
        <f t="shared" si="43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 t="shared" si="40"/>
        <v>4.8617848066362814</v>
      </c>
      <c r="H478" s="16">
        <f t="shared" si="41"/>
        <v>0</v>
      </c>
      <c r="I478" s="16">
        <f t="shared" si="42"/>
        <v>0</v>
      </c>
      <c r="K478" s="16">
        <f>VLOOKUP($D478,'Growth rate'!$B$3:$S$93,6,FALSE)*VLOOKUP($F478,BY_IND_Demand_Drivers!$B$5:$J$100,7,FALSE)</f>
        <v>8.1029746777271363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9"/>
        <v>0.6</v>
      </c>
    </row>
    <row r="479" spans="1:14">
      <c r="A479" s="16">
        <f t="shared" si="43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 t="shared" si="40"/>
        <v>4.9395733635424612</v>
      </c>
      <c r="H479" s="16">
        <f t="shared" si="41"/>
        <v>0</v>
      </c>
      <c r="I479" s="16">
        <f t="shared" si="42"/>
        <v>0</v>
      </c>
      <c r="K479" s="16">
        <f>VLOOKUP($D479,'Growth rate'!$B$3:$S$93,6,FALSE)*VLOOKUP($F479,BY_IND_Demand_Drivers!$B$5:$J$100,7,FALSE)</f>
        <v>8.2326222725707687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9"/>
        <v>0.6</v>
      </c>
    </row>
    <row r="480" spans="1:14">
      <c r="A480" s="16">
        <f t="shared" si="43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 t="shared" si="40"/>
        <v>5.0186065373591422</v>
      </c>
      <c r="H480" s="16">
        <f t="shared" si="41"/>
        <v>0</v>
      </c>
      <c r="I480" s="16">
        <f t="shared" si="42"/>
        <v>0</v>
      </c>
      <c r="K480" s="16">
        <f>VLOOKUP($D480,'Growth rate'!$B$3:$S$93,6,FALSE)*VLOOKUP($F480,BY_IND_Demand_Drivers!$B$5:$J$100,7,FALSE)</f>
        <v>8.3643442289319037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9"/>
        <v>0.6</v>
      </c>
    </row>
    <row r="481" spans="1:14">
      <c r="A481" s="16">
        <f t="shared" si="43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 t="shared" si="40"/>
        <v>5.0989042419568884</v>
      </c>
      <c r="H481" s="16">
        <f t="shared" si="41"/>
        <v>0</v>
      </c>
      <c r="I481" s="16">
        <f t="shared" si="42"/>
        <v>0</v>
      </c>
      <c r="K481" s="16">
        <f>VLOOKUP($D481,'Growth rate'!$B$3:$S$93,6,FALSE)*VLOOKUP($F481,BY_IND_Demand_Drivers!$B$5:$J$100,7,FALSE)</f>
        <v>8.4981737365948149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9"/>
        <v>0.6</v>
      </c>
    </row>
    <row r="482" spans="1:14">
      <c r="A482" s="16">
        <f t="shared" si="43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 t="shared" si="40"/>
        <v>5.1804867098281999</v>
      </c>
      <c r="H482" s="16">
        <f t="shared" si="41"/>
        <v>0</v>
      </c>
      <c r="I482" s="16">
        <f t="shared" si="42"/>
        <v>0</v>
      </c>
      <c r="K482" s="16">
        <f>VLOOKUP($D482,'Growth rate'!$B$3:$S$93,6,FALSE)*VLOOKUP($F482,BY_IND_Demand_Drivers!$B$5:$J$100,7,FALSE)</f>
        <v>8.6341445163803332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9"/>
        <v>0.6</v>
      </c>
    </row>
    <row r="483" spans="1:14">
      <c r="A483" s="16">
        <f t="shared" si="43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 t="shared" si="40"/>
        <v>5.2633744971854499</v>
      </c>
      <c r="H483" s="16">
        <f t="shared" si="41"/>
        <v>0</v>
      </c>
      <c r="I483" s="16">
        <f t="shared" si="42"/>
        <v>0</v>
      </c>
      <c r="K483" s="16">
        <f>VLOOKUP($D483,'Growth rate'!$B$3:$S$93,6,FALSE)*VLOOKUP($F483,BY_IND_Demand_Drivers!$B$5:$J$100,7,FALSE)</f>
        <v>8.7722908286424168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9"/>
        <v>0.6</v>
      </c>
    </row>
    <row r="484" spans="1:14">
      <c r="A484" s="16">
        <f t="shared" si="43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 t="shared" si="40"/>
        <v>5.347588489140418</v>
      </c>
      <c r="H484" s="16">
        <f t="shared" si="41"/>
        <v>0</v>
      </c>
      <c r="I484" s="16">
        <f t="shared" si="42"/>
        <v>0</v>
      </c>
      <c r="K484" s="16">
        <f>VLOOKUP($D484,'Growth rate'!$B$3:$S$93,6,FALSE)*VLOOKUP($F484,BY_IND_Demand_Drivers!$B$5:$J$100,7,FALSE)</f>
        <v>8.9126474819006969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9"/>
        <v>0.6</v>
      </c>
    </row>
    <row r="485" spans="1:14">
      <c r="A485" s="16">
        <f t="shared" si="43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 t="shared" si="40"/>
        <v>5.4331499049666636</v>
      </c>
      <c r="H485" s="16">
        <f t="shared" si="41"/>
        <v>0</v>
      </c>
      <c r="I485" s="16">
        <f t="shared" si="42"/>
        <v>0</v>
      </c>
      <c r="K485" s="16">
        <f>VLOOKUP($D485,'Growth rate'!$B$3:$S$93,6,FALSE)*VLOOKUP($F485,BY_IND_Demand_Drivers!$B$5:$J$100,7,FALSE)</f>
        <v>9.055249841611106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4">N403</f>
        <v>0.6</v>
      </c>
    </row>
    <row r="486" spans="1:14">
      <c r="A486" s="16">
        <f t="shared" si="43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 t="shared" si="40"/>
        <v>5.5200803034461314</v>
      </c>
      <c r="H486" s="16">
        <f t="shared" si="41"/>
        <v>0</v>
      </c>
      <c r="I486" s="16">
        <f t="shared" si="42"/>
        <v>0</v>
      </c>
      <c r="K486" s="16">
        <f>VLOOKUP($D486,'Growth rate'!$B$3:$S$93,6,FALSE)*VLOOKUP($F486,BY_IND_Demand_Drivers!$B$5:$J$100,7,FALSE)</f>
        <v>9.2001338390768854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4"/>
        <v>0.6</v>
      </c>
    </row>
    <row r="487" spans="1:14">
      <c r="A487" s="16">
        <f t="shared" si="43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 t="shared" si="40"/>
        <v>5.6084015883012706</v>
      </c>
      <c r="H487" s="16">
        <f t="shared" si="41"/>
        <v>0</v>
      </c>
      <c r="I487" s="16">
        <f t="shared" si="42"/>
        <v>0</v>
      </c>
      <c r="K487" s="16">
        <f>VLOOKUP($D487,'Growth rate'!$B$3:$S$93,6,FALSE)*VLOOKUP($F487,BY_IND_Demand_Drivers!$B$5:$J$100,7,FALSE)</f>
        <v>9.3473359805021179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4"/>
        <v>0.6</v>
      </c>
    </row>
    <row r="488" spans="1:14">
      <c r="A488" s="16">
        <f t="shared" si="43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 t="shared" si="40"/>
        <v>5.6981360137140902</v>
      </c>
      <c r="H488" s="16">
        <f t="shared" si="41"/>
        <v>0</v>
      </c>
      <c r="I488" s="16">
        <f t="shared" si="42"/>
        <v>0</v>
      </c>
      <c r="K488" s="16">
        <f>VLOOKUP($D488,'Growth rate'!$B$3:$S$93,6,FALSE)*VLOOKUP($F488,BY_IND_Demand_Drivers!$B$5:$J$100,7,FALSE)</f>
        <v>9.4968933561901512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4"/>
        <v>0.6</v>
      </c>
    </row>
    <row r="489" spans="1:14">
      <c r="A489" s="16">
        <f t="shared" si="43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 t="shared" si="40"/>
        <v>5.7893061899335168</v>
      </c>
      <c r="H489" s="16">
        <f t="shared" si="41"/>
        <v>0</v>
      </c>
      <c r="I489" s="16">
        <f t="shared" si="42"/>
        <v>0</v>
      </c>
      <c r="K489" s="16">
        <f>VLOOKUP($D489,'Growth rate'!$B$3:$S$93,6,FALSE)*VLOOKUP($F489,BY_IND_Demand_Drivers!$B$5:$J$100,7,FALSE)</f>
        <v>9.6488436498891943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4"/>
        <v>0.6</v>
      </c>
    </row>
    <row r="490" spans="1:14">
      <c r="A490" s="16">
        <f t="shared" si="43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 t="shared" si="40"/>
        <v>5.8819350889724538</v>
      </c>
      <c r="H490" s="16">
        <f t="shared" si="41"/>
        <v>0</v>
      </c>
      <c r="I490" s="16">
        <f t="shared" si="42"/>
        <v>0</v>
      </c>
      <c r="K490" s="16">
        <f>VLOOKUP($D490,'Growth rate'!$B$3:$S$93,6,FALSE)*VLOOKUP($F490,BY_IND_Demand_Drivers!$B$5:$J$100,7,FALSE)</f>
        <v>9.8032251482874226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4"/>
        <v>0.6</v>
      </c>
    </row>
    <row r="491" spans="1:14">
      <c r="A491" s="16">
        <f t="shared" si="43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 t="shared" si="40"/>
        <v>5.976046050396012</v>
      </c>
      <c r="H491" s="16">
        <f t="shared" si="41"/>
        <v>0</v>
      </c>
      <c r="I491" s="16">
        <f t="shared" si="42"/>
        <v>0</v>
      </c>
      <c r="K491" s="16">
        <f>VLOOKUP($D491,'Growth rate'!$B$3:$S$93,6,FALSE)*VLOOKUP($F491,BY_IND_Demand_Drivers!$B$5:$J$100,7,FALSE)</f>
        <v>9.9600767506600203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4"/>
        <v>0.6</v>
      </c>
    </row>
    <row r="492" spans="1:14">
      <c r="A492" s="16">
        <f t="shared" si="43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 t="shared" si="40"/>
        <v>6.0716627872023485</v>
      </c>
      <c r="H492" s="16">
        <f t="shared" si="41"/>
        <v>0</v>
      </c>
      <c r="I492" s="16">
        <f t="shared" si="42"/>
        <v>0</v>
      </c>
      <c r="K492" s="16">
        <f>VLOOKUP($D492,'Growth rate'!$B$3:$S$93,6,FALSE)*VLOOKUP($F492,BY_IND_Demand_Drivers!$B$5:$J$100,7,FALSE)</f>
        <v>10.119437978670581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4"/>
        <v>0.6</v>
      </c>
    </row>
    <row r="493" spans="1:14">
      <c r="A493" s="16">
        <f t="shared" si="43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 t="shared" si="40"/>
        <v>6.168809391797585</v>
      </c>
      <c r="H493" s="16">
        <f t="shared" si="41"/>
        <v>0</v>
      </c>
      <c r="I493" s="16">
        <f t="shared" si="42"/>
        <v>0</v>
      </c>
      <c r="K493" s="16">
        <f>VLOOKUP($D493,'Growth rate'!$B$3:$S$93,6,FALSE)*VLOOKUP($F493,BY_IND_Demand_Drivers!$B$5:$J$100,7,FALSE)</f>
        <v>10.281348986329309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4"/>
        <v>0.6</v>
      </c>
    </row>
    <row r="494" spans="1:14">
      <c r="A494" s="16">
        <f t="shared" si="43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 t="shared" si="40"/>
        <v>6.2675103420663474</v>
      </c>
      <c r="H494" s="16">
        <f t="shared" si="41"/>
        <v>0</v>
      </c>
      <c r="I494" s="16">
        <f t="shared" si="42"/>
        <v>0</v>
      </c>
      <c r="K494" s="16">
        <f>VLOOKUP($D494,'Growth rate'!$B$3:$S$93,6,FALSE)*VLOOKUP($F494,BY_IND_Demand_Drivers!$B$5:$J$100,7,FALSE)</f>
        <v>10.445850570110579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4"/>
        <v>0.6</v>
      </c>
    </row>
    <row r="495" spans="1:14">
      <c r="A495" s="16">
        <f t="shared" si="43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 t="shared" si="40"/>
        <v>6.367790507539409</v>
      </c>
      <c r="H495" s="16">
        <f t="shared" si="41"/>
        <v>0</v>
      </c>
      <c r="I495" s="16">
        <f t="shared" si="42"/>
        <v>0</v>
      </c>
      <c r="K495" s="16">
        <f>VLOOKUP($D495,'Growth rate'!$B$3:$S$93,6,FALSE)*VLOOKUP($F495,BY_IND_Demand_Drivers!$B$5:$J$100,7,FALSE)</f>
        <v>10.612984179232349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4"/>
        <v>0.6</v>
      </c>
    </row>
    <row r="496" spans="1:14">
      <c r="A496" s="16">
        <f t="shared" si="43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 t="shared" si="40"/>
        <v>0.25845469306930702</v>
      </c>
      <c r="H496" s="16">
        <f t="shared" si="41"/>
        <v>0</v>
      </c>
      <c r="I496" s="16">
        <f t="shared" si="42"/>
        <v>0</v>
      </c>
      <c r="K496" s="16">
        <f>VLOOKUP($D496,'Growth rate'!$B$3:$S$93,6,FALSE)*VLOOKUP($F496,BY_IND_Demand_Drivers!$B$5:$J$100,7,FALSE)</f>
        <v>0.25845469306930702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4"/>
        <v>1</v>
      </c>
    </row>
    <row r="497" spans="1:14">
      <c r="A497" s="16">
        <f t="shared" si="43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 t="shared" si="40"/>
        <v>0.26271280789093004</v>
      </c>
      <c r="H497" s="16">
        <f t="shared" si="41"/>
        <v>0</v>
      </c>
      <c r="I497" s="16">
        <f t="shared" si="42"/>
        <v>0</v>
      </c>
      <c r="K497" s="16">
        <f>VLOOKUP($D497,'Growth rate'!$B$3:$S$93,6,FALSE)*VLOOKUP($F497,BY_IND_Demand_Drivers!$B$5:$J$100,7,FALSE)</f>
        <v>0.26271280789093004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4"/>
        <v>1</v>
      </c>
    </row>
    <row r="498" spans="1:14">
      <c r="A498" s="16">
        <f t="shared" si="43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 t="shared" si="40"/>
        <v>0.26697092271255307</v>
      </c>
      <c r="H498" s="16">
        <f t="shared" si="41"/>
        <v>0</v>
      </c>
      <c r="I498" s="16">
        <f t="shared" si="42"/>
        <v>0</v>
      </c>
      <c r="K498" s="16">
        <f>VLOOKUP($D498,'Growth rate'!$B$3:$S$93,6,FALSE)*VLOOKUP($F498,BY_IND_Demand_Drivers!$B$5:$J$100,7,FALSE)</f>
        <v>0.26697092271255307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4"/>
        <v>1</v>
      </c>
    </row>
    <row r="499" spans="1:14">
      <c r="A499" s="16">
        <f t="shared" si="43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 t="shared" si="40"/>
        <v>0.27122903753417604</v>
      </c>
      <c r="H499" s="16">
        <f t="shared" si="41"/>
        <v>0</v>
      </c>
      <c r="I499" s="16">
        <f t="shared" si="42"/>
        <v>0</v>
      </c>
      <c r="K499" s="16">
        <f>VLOOKUP($D499,'Growth rate'!$B$3:$S$93,6,FALSE)*VLOOKUP($F499,BY_IND_Demand_Drivers!$B$5:$J$100,7,FALSE)</f>
        <v>0.27122903753417604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4"/>
        <v>1</v>
      </c>
    </row>
    <row r="500" spans="1:14">
      <c r="A500" s="16">
        <f t="shared" si="43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 t="shared" si="40"/>
        <v>0.27548715235579907</v>
      </c>
      <c r="H500" s="16">
        <f t="shared" si="41"/>
        <v>0</v>
      </c>
      <c r="I500" s="16">
        <f t="shared" si="42"/>
        <v>0</v>
      </c>
      <c r="K500" s="16">
        <f>VLOOKUP($D500,'Growth rate'!$B$3:$S$93,6,FALSE)*VLOOKUP($F500,BY_IND_Demand_Drivers!$B$5:$J$100,7,FALSE)</f>
        <v>0.27548715235579907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4"/>
        <v>1</v>
      </c>
    </row>
    <row r="501" spans="1:14">
      <c r="A501" s="16">
        <f t="shared" si="43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 t="shared" si="40"/>
        <v>0.27974526717742204</v>
      </c>
      <c r="H501" s="16">
        <f t="shared" si="41"/>
        <v>0</v>
      </c>
      <c r="I501" s="16">
        <f t="shared" si="42"/>
        <v>0</v>
      </c>
      <c r="K501" s="16">
        <f>VLOOKUP($D501,'Growth rate'!$B$3:$S$93,6,FALSE)*VLOOKUP($F501,BY_IND_Demand_Drivers!$B$5:$J$100,7,FALSE)</f>
        <v>0.27974526717742204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4"/>
        <v>1</v>
      </c>
    </row>
    <row r="502" spans="1:14">
      <c r="A502" s="16">
        <f t="shared" si="43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 t="shared" si="40"/>
        <v>0.25560304379914056</v>
      </c>
      <c r="H502" s="16">
        <f t="shared" si="41"/>
        <v>0</v>
      </c>
      <c r="I502" s="16">
        <f t="shared" si="42"/>
        <v>0</v>
      </c>
      <c r="K502" s="16">
        <f>VLOOKUP($D502,'Growth rate'!$B$3:$S$93,6,FALSE)*VLOOKUP($F502,BY_IND_Demand_Drivers!$B$5:$J$100,7,FALSE)</f>
        <v>0.28400338199904507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3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 t="shared" si="40"/>
        <v>0.25655273217039459</v>
      </c>
      <c r="H503" s="16">
        <f t="shared" si="41"/>
        <v>0</v>
      </c>
      <c r="I503" s="16">
        <f t="shared" si="42"/>
        <v>0</v>
      </c>
      <c r="K503" s="16">
        <f>VLOOKUP($D503,'Growth rate'!$B$3:$S$93,6,FALSE)*VLOOKUP($F503,BY_IND_Demand_Drivers!$B$5:$J$100,7,FALSE)</f>
        <v>0.28826149682066809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5">N421</f>
        <v>0.89</v>
      </c>
    </row>
    <row r="504" spans="1:14">
      <c r="A504" s="16">
        <f t="shared" si="43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 t="shared" si="40"/>
        <v>0.25741725824521616</v>
      </c>
      <c r="H504" s="16">
        <f t="shared" si="41"/>
        <v>0</v>
      </c>
      <c r="I504" s="16">
        <f t="shared" si="42"/>
        <v>0</v>
      </c>
      <c r="K504" s="16">
        <f>VLOOKUP($D504,'Growth rate'!$B$3:$S$93,6,FALSE)*VLOOKUP($F504,BY_IND_Demand_Drivers!$B$5:$J$100,7,FALSE)</f>
        <v>0.29251961164229112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5"/>
        <v>0.88</v>
      </c>
    </row>
    <row r="505" spans="1:14">
      <c r="A505" s="16">
        <f t="shared" si="43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 t="shared" si="40"/>
        <v>0.25819662202360527</v>
      </c>
      <c r="H505" s="16">
        <f t="shared" si="41"/>
        <v>0</v>
      </c>
      <c r="I505" s="16">
        <f t="shared" si="42"/>
        <v>0</v>
      </c>
      <c r="K505" s="16">
        <f>VLOOKUP($D505,'Growth rate'!$B$3:$S$93,6,FALSE)*VLOOKUP($F505,BY_IND_Demand_Drivers!$B$5:$J$100,7,FALSE)</f>
        <v>0.29677772646391409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5"/>
        <v>0.87</v>
      </c>
    </row>
    <row r="506" spans="1:14">
      <c r="A506" s="16">
        <f t="shared" si="43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 t="shared" si="40"/>
        <v>0.25889082350556192</v>
      </c>
      <c r="H506" s="16">
        <f t="shared" si="41"/>
        <v>0</v>
      </c>
      <c r="I506" s="16">
        <f t="shared" si="42"/>
        <v>0</v>
      </c>
      <c r="K506" s="16">
        <f>VLOOKUP($D506,'Growth rate'!$B$3:$S$93,6,FALSE)*VLOOKUP($F506,BY_IND_Demand_Drivers!$B$5:$J$100,7,FALSE)</f>
        <v>0.30103584128553712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5"/>
        <v>0.86</v>
      </c>
    </row>
    <row r="507" spans="1:14">
      <c r="A507" s="16">
        <f t="shared" si="43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 t="shared" si="40"/>
        <v>0.2594998626910861</v>
      </c>
      <c r="H507" s="16">
        <f t="shared" si="41"/>
        <v>0</v>
      </c>
      <c r="I507" s="16">
        <f t="shared" si="42"/>
        <v>0</v>
      </c>
      <c r="K507" s="16">
        <f>VLOOKUP($D507,'Growth rate'!$B$3:$S$93,6,FALSE)*VLOOKUP($F507,BY_IND_Demand_Drivers!$B$5:$J$100,7,FALSE)</f>
        <v>0.30529395610716015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5"/>
        <v>0.85</v>
      </c>
    </row>
    <row r="508" spans="1:14">
      <c r="A508" s="16">
        <f t="shared" si="43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 t="shared" si="40"/>
        <v>0.25924985940285589</v>
      </c>
      <c r="H508" s="16">
        <f t="shared" si="41"/>
        <v>0</v>
      </c>
      <c r="I508" s="16">
        <f t="shared" si="42"/>
        <v>0</v>
      </c>
      <c r="K508" s="16">
        <f>VLOOKUP($D508,'Growth rate'!$B$3:$S$93,6,FALSE)*VLOOKUP($F508,BY_IND_Demand_Drivers!$B$5:$J$100,7,FALSE)</f>
        <v>0.30955207092878312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5"/>
        <v>0.83750000000000002</v>
      </c>
    </row>
    <row r="509" spans="1:14">
      <c r="A509" s="16">
        <f t="shared" si="43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 t="shared" si="40"/>
        <v>0.25889340324408505</v>
      </c>
      <c r="H509" s="16">
        <f t="shared" si="41"/>
        <v>0</v>
      </c>
      <c r="I509" s="16">
        <f t="shared" si="42"/>
        <v>0</v>
      </c>
      <c r="K509" s="16">
        <f>VLOOKUP($D509,'Growth rate'!$B$3:$S$93,6,FALSE)*VLOOKUP($F509,BY_IND_Demand_Drivers!$B$5:$J$100,7,FALSE)</f>
        <v>0.31381018575040615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5"/>
        <v>0.82499999999999996</v>
      </c>
    </row>
    <row r="510" spans="1:14">
      <c r="A510" s="16">
        <f t="shared" si="43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 t="shared" si="40"/>
        <v>0.25843049421477365</v>
      </c>
      <c r="H510" s="16">
        <f t="shared" si="41"/>
        <v>0</v>
      </c>
      <c r="I510" s="16">
        <f t="shared" si="42"/>
        <v>0</v>
      </c>
      <c r="K510" s="16">
        <f>VLOOKUP($D510,'Growth rate'!$B$3:$S$93,6,FALSE)*VLOOKUP($F510,BY_IND_Demand_Drivers!$B$5:$J$100,7,FALSE)</f>
        <v>0.31806830057202912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5"/>
        <v>0.8125</v>
      </c>
    </row>
    <row r="511" spans="1:14">
      <c r="A511" s="16">
        <f t="shared" si="43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 t="shared" si="40"/>
        <v>0.25786113231492169</v>
      </c>
      <c r="H511" s="16">
        <f t="shared" si="41"/>
        <v>0</v>
      </c>
      <c r="I511" s="16">
        <f t="shared" si="42"/>
        <v>0</v>
      </c>
      <c r="K511" s="16">
        <f>VLOOKUP($D511,'Growth rate'!$B$3:$S$93,6,FALSE)*VLOOKUP($F511,BY_IND_Demand_Drivers!$B$5:$J$100,7,FALSE)</f>
        <v>0.32232641539365214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5"/>
        <v>0.79999999999999993</v>
      </c>
    </row>
    <row r="512" spans="1:14">
      <c r="A512" s="16">
        <f t="shared" si="43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 t="shared" si="40"/>
        <v>0.25718531754452917</v>
      </c>
      <c r="H512" s="16">
        <f t="shared" si="41"/>
        <v>0</v>
      </c>
      <c r="I512" s="16">
        <f t="shared" si="42"/>
        <v>0</v>
      </c>
      <c r="K512" s="16">
        <f>VLOOKUP($D512,'Growth rate'!$B$3:$S$93,6,FALSE)*VLOOKUP($F512,BY_IND_Demand_Drivers!$B$5:$J$100,7,FALSE)</f>
        <v>0.32658453021527517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5"/>
        <v>0.78749999999999998</v>
      </c>
    </row>
    <row r="513" spans="1:14">
      <c r="A513" s="16">
        <f t="shared" si="43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 t="shared" si="40"/>
        <v>0.25640304990359608</v>
      </c>
      <c r="H513" s="16">
        <f t="shared" si="41"/>
        <v>0</v>
      </c>
      <c r="I513" s="16">
        <f t="shared" si="42"/>
        <v>0</v>
      </c>
      <c r="K513" s="16">
        <f>VLOOKUP($D513,'Growth rate'!$B$3:$S$93,6,FALSE)*VLOOKUP($F513,BY_IND_Demand_Drivers!$B$5:$J$100,7,FALSE)</f>
        <v>0.3308426450368982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5"/>
        <v>0.77499999999999991</v>
      </c>
    </row>
    <row r="514" spans="1:14">
      <c r="A514" s="16">
        <f t="shared" si="43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 t="shared" si="40"/>
        <v>0.25551432939212243</v>
      </c>
      <c r="H514" s="16">
        <f t="shared" si="41"/>
        <v>0</v>
      </c>
      <c r="I514" s="16">
        <f t="shared" si="42"/>
        <v>0</v>
      </c>
      <c r="K514" s="16">
        <f>VLOOKUP($D514,'Growth rate'!$B$3:$S$93,6,FALSE)*VLOOKUP($F514,BY_IND_Demand_Drivers!$B$5:$J$100,7,FALSE)</f>
        <v>0.33510075985852122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5"/>
        <v>0.76249999999999996</v>
      </c>
    </row>
    <row r="515" spans="1:14">
      <c r="A515" s="16">
        <f t="shared" si="43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 t="shared" si="40"/>
        <v>0.25451915601010816</v>
      </c>
      <c r="H515" s="16">
        <f t="shared" si="41"/>
        <v>0</v>
      </c>
      <c r="I515" s="16">
        <f t="shared" si="42"/>
        <v>0</v>
      </c>
      <c r="K515" s="16">
        <f>VLOOKUP($D515,'Growth rate'!$B$3:$S$93,6,FALSE)*VLOOKUP($F515,BY_IND_Demand_Drivers!$B$5:$J$100,7,FALSE)</f>
        <v>0.3393588746801442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5"/>
        <v>0.75</v>
      </c>
    </row>
    <row r="516" spans="1:14">
      <c r="A516" s="16">
        <f t="shared" si="43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 t="shared" si="40"/>
        <v>0.25341752975755333</v>
      </c>
      <c r="H516" s="16">
        <f t="shared" si="41"/>
        <v>0</v>
      </c>
      <c r="I516" s="16">
        <f t="shared" si="42"/>
        <v>0</v>
      </c>
      <c r="K516" s="16">
        <f>VLOOKUP($D516,'Growth rate'!$B$3:$S$93,6,FALSE)*VLOOKUP($F516,BY_IND_Demand_Drivers!$B$5:$J$100,7,FALSE)</f>
        <v>0.34361698950176722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5"/>
        <v>0.73749999999999993</v>
      </c>
    </row>
    <row r="517" spans="1:14">
      <c r="A517" s="16">
        <f t="shared" si="43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 t="shared" ref="G517:G577" si="46">K517*$N517</f>
        <v>0.25220945063445793</v>
      </c>
      <c r="H517" s="16">
        <f t="shared" ref="H517:H577" si="47">L517*$N517</f>
        <v>0</v>
      </c>
      <c r="I517" s="16">
        <f t="shared" ref="I517:I577" si="48">M517*$N517</f>
        <v>0</v>
      </c>
      <c r="K517" s="16">
        <f>VLOOKUP($D517,'Growth rate'!$B$3:$S$93,6,FALSE)*VLOOKUP($F517,BY_IND_Demand_Drivers!$B$5:$J$100,7,FALSE)</f>
        <v>0.34787510432339025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5"/>
        <v>0.72499999999999998</v>
      </c>
    </row>
    <row r="518" spans="1:14">
      <c r="A518" s="16">
        <f t="shared" si="43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 t="shared" si="46"/>
        <v>0.25089491864082186</v>
      </c>
      <c r="H518" s="16">
        <f t="shared" si="47"/>
        <v>0</v>
      </c>
      <c r="I518" s="16">
        <f t="shared" si="48"/>
        <v>0</v>
      </c>
      <c r="K518" s="16">
        <f>VLOOKUP($D518,'Growth rate'!$B$3:$S$93,6,FALSE)*VLOOKUP($F518,BY_IND_Demand_Drivers!$B$5:$J$100,7,FALSE)</f>
        <v>0.35213321914501322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5"/>
        <v>0.71249999999999991</v>
      </c>
    </row>
    <row r="519" spans="1:14">
      <c r="A519" s="16">
        <f t="shared" si="43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 t="shared" si="46"/>
        <v>0.24947393377664537</v>
      </c>
      <c r="H519" s="16">
        <f t="shared" si="47"/>
        <v>0</v>
      </c>
      <c r="I519" s="16">
        <f t="shared" si="48"/>
        <v>0</v>
      </c>
      <c r="K519" s="16">
        <f>VLOOKUP($D519,'Growth rate'!$B$3:$S$93,6,FALSE)*VLOOKUP($F519,BY_IND_Demand_Drivers!$B$5:$J$100,7,FALSE)</f>
        <v>0.35639133396663625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5"/>
        <v>0.7</v>
      </c>
    </row>
    <row r="520" spans="1:14">
      <c r="A520" s="16">
        <f t="shared" si="43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 t="shared" si="46"/>
        <v>0.24794649604192825</v>
      </c>
      <c r="H520" s="16">
        <f t="shared" si="47"/>
        <v>0</v>
      </c>
      <c r="I520" s="16">
        <f t="shared" si="48"/>
        <v>0</v>
      </c>
      <c r="K520" s="16">
        <f>VLOOKUP($D520,'Growth rate'!$B$3:$S$93,6,FALSE)*VLOOKUP($F520,BY_IND_Demand_Drivers!$B$5:$J$100,7,FALSE)</f>
        <v>0.36064944878825927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5"/>
        <v>0.6875</v>
      </c>
    </row>
    <row r="521" spans="1:14">
      <c r="A521" s="16">
        <f t="shared" si="43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 t="shared" si="46"/>
        <v>0.2463126054366705</v>
      </c>
      <c r="H521" s="16">
        <f t="shared" si="47"/>
        <v>0</v>
      </c>
      <c r="I521" s="16">
        <f t="shared" si="48"/>
        <v>0</v>
      </c>
      <c r="K521" s="16">
        <f>VLOOKUP($D521,'Growth rate'!$B$3:$S$93,6,FALSE)*VLOOKUP($F521,BY_IND_Demand_Drivers!$B$5:$J$100,7,FALSE)</f>
        <v>0.36490756360988225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5"/>
        <v>0.67499999999999993</v>
      </c>
    </row>
    <row r="522" spans="1:14">
      <c r="A522" s="16">
        <f t="shared" si="43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 t="shared" si="46"/>
        <v>0.24457226196087223</v>
      </c>
      <c r="H522" s="16">
        <f t="shared" si="47"/>
        <v>0</v>
      </c>
      <c r="I522" s="16">
        <f t="shared" si="48"/>
        <v>0</v>
      </c>
      <c r="K522" s="16">
        <f>VLOOKUP($D522,'Growth rate'!$B$3:$S$93,6,FALSE)*VLOOKUP($F522,BY_IND_Demand_Drivers!$B$5:$J$100,7,FALSE)</f>
        <v>0.36916567843150527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5"/>
        <v>0.66249999999999998</v>
      </c>
    </row>
    <row r="523" spans="1:14">
      <c r="A523" s="16">
        <f t="shared" si="43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 t="shared" si="46"/>
        <v>0.24272546561453331</v>
      </c>
      <c r="H523" s="16">
        <f t="shared" si="47"/>
        <v>0</v>
      </c>
      <c r="I523" s="16">
        <f t="shared" si="48"/>
        <v>0</v>
      </c>
      <c r="K523" s="16">
        <f>VLOOKUP($D523,'Growth rate'!$B$3:$S$93,6,FALSE)*VLOOKUP($F523,BY_IND_Demand_Drivers!$B$5:$J$100,7,FALSE)</f>
        <v>0.37342379325312824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5"/>
        <v>0.64999999999999991</v>
      </c>
    </row>
    <row r="524" spans="1:14">
      <c r="A524" s="16">
        <f t="shared" si="43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 t="shared" si="46"/>
        <v>0.24077221639765392</v>
      </c>
      <c r="H524" s="16">
        <f t="shared" si="47"/>
        <v>0</v>
      </c>
      <c r="I524" s="16">
        <f t="shared" si="48"/>
        <v>0</v>
      </c>
      <c r="K524" s="16">
        <f>VLOOKUP($D524,'Growth rate'!$B$3:$S$93,6,FALSE)*VLOOKUP($F524,BY_IND_Demand_Drivers!$B$5:$J$100,7,FALSE)</f>
        <v>0.37768190807475127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5"/>
        <v>0.63749999999999996</v>
      </c>
    </row>
    <row r="525" spans="1:14">
      <c r="A525" s="16">
        <f t="shared" si="43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 t="shared" si="46"/>
        <v>0.23871251431023394</v>
      </c>
      <c r="H525" s="16">
        <f t="shared" si="47"/>
        <v>0</v>
      </c>
      <c r="I525" s="16">
        <f t="shared" si="48"/>
        <v>0</v>
      </c>
      <c r="K525" s="16">
        <f>VLOOKUP($D525,'Growth rate'!$B$3:$S$93,6,FALSE)*VLOOKUP($F525,BY_IND_Demand_Drivers!$B$5:$J$100,7,FALSE)</f>
        <v>0.3819400228963743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5"/>
        <v>0.625</v>
      </c>
    </row>
    <row r="526" spans="1:14">
      <c r="A526" s="16">
        <f t="shared" si="43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 t="shared" si="46"/>
        <v>0.23654635935227331</v>
      </c>
      <c r="H526" s="16">
        <f t="shared" si="47"/>
        <v>0</v>
      </c>
      <c r="I526" s="16">
        <f t="shared" si="48"/>
        <v>0</v>
      </c>
      <c r="K526" s="16">
        <f>VLOOKUP($D526,'Growth rate'!$B$3:$S$93,6,FALSE)*VLOOKUP($F526,BY_IND_Demand_Drivers!$B$5:$J$100,7,FALSE)</f>
        <v>0.38619813771799727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5"/>
        <v>0.61249999999999993</v>
      </c>
    </row>
    <row r="527" spans="1:14">
      <c r="A527" s="16">
        <f t="shared" si="43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 t="shared" si="46"/>
        <v>0.23427375152377217</v>
      </c>
      <c r="H527" s="16">
        <f t="shared" si="47"/>
        <v>0</v>
      </c>
      <c r="I527" s="16">
        <f t="shared" si="48"/>
        <v>0</v>
      </c>
      <c r="K527" s="16">
        <f>VLOOKUP($D527,'Growth rate'!$B$3:$S$93,6,FALSE)*VLOOKUP($F527,BY_IND_Demand_Drivers!$B$5:$J$100,7,FALSE)</f>
        <v>0.3904562525396203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5"/>
        <v>0.6</v>
      </c>
    </row>
    <row r="528" spans="1:14">
      <c r="A528" s="16">
        <f t="shared" si="43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 t="shared" si="46"/>
        <v>0.23802213154815255</v>
      </c>
      <c r="H528" s="16">
        <f t="shared" si="47"/>
        <v>0</v>
      </c>
      <c r="I528" s="16">
        <f t="shared" si="48"/>
        <v>0</v>
      </c>
      <c r="K528" s="16">
        <f>VLOOKUP($D528,'Growth rate'!$B$3:$S$93,6,FALSE)*VLOOKUP($F528,BY_IND_Demand_Drivers!$B$5:$J$100,7,FALSE)</f>
        <v>0.39670355258025425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5"/>
        <v>0.6</v>
      </c>
    </row>
    <row r="529" spans="1:14">
      <c r="A529" s="16">
        <f t="shared" si="43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 t="shared" si="46"/>
        <v>0.24183048565292295</v>
      </c>
      <c r="H529" s="16">
        <f t="shared" si="47"/>
        <v>0</v>
      </c>
      <c r="I529" s="16">
        <f t="shared" si="48"/>
        <v>0</v>
      </c>
      <c r="K529" s="16">
        <f>VLOOKUP($D529,'Growth rate'!$B$3:$S$93,6,FALSE)*VLOOKUP($F529,BY_IND_Demand_Drivers!$B$5:$J$100,7,FALSE)</f>
        <v>0.40305080942153826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5"/>
        <v>0.6</v>
      </c>
    </row>
    <row r="530" spans="1:14">
      <c r="A530" s="16">
        <f t="shared" si="43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 t="shared" si="46"/>
        <v>0.24569977342336974</v>
      </c>
      <c r="H530" s="16">
        <f t="shared" si="47"/>
        <v>0</v>
      </c>
      <c r="I530" s="16">
        <f t="shared" si="48"/>
        <v>0</v>
      </c>
      <c r="K530" s="16">
        <f>VLOOKUP($D530,'Growth rate'!$B$3:$S$93,6,FALSE)*VLOOKUP($F530,BY_IND_Demand_Drivers!$B$5:$J$100,7,FALSE)</f>
        <v>0.40949962237228293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5"/>
        <v>0.6</v>
      </c>
    </row>
    <row r="531" spans="1:14">
      <c r="A531" s="16">
        <f t="shared" si="43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 t="shared" si="46"/>
        <v>0.24963096979814367</v>
      </c>
      <c r="H531" s="16">
        <f t="shared" si="47"/>
        <v>0</v>
      </c>
      <c r="I531" s="16">
        <f t="shared" si="48"/>
        <v>0</v>
      </c>
      <c r="K531" s="16">
        <f>VLOOKUP($D531,'Growth rate'!$B$3:$S$93,6,FALSE)*VLOOKUP($F531,BY_IND_Demand_Drivers!$B$5:$J$100,7,FALSE)</f>
        <v>0.41605161633023946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5"/>
        <v>0.6</v>
      </c>
    </row>
    <row r="532" spans="1:14">
      <c r="A532" s="16">
        <f t="shared" si="43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 t="shared" si="46"/>
        <v>0.25362506531491391</v>
      </c>
      <c r="H532" s="16">
        <f t="shared" si="47"/>
        <v>0</v>
      </c>
      <c r="I532" s="16">
        <f t="shared" si="48"/>
        <v>0</v>
      </c>
      <c r="K532" s="16">
        <f>VLOOKUP($D532,'Growth rate'!$B$3:$S$93,6,FALSE)*VLOOKUP($F532,BY_IND_Demand_Drivers!$B$5:$J$100,7,FALSE)</f>
        <v>0.4227084421915232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5"/>
        <v>0.6</v>
      </c>
    </row>
    <row r="533" spans="1:14">
      <c r="A533" s="16">
        <f t="shared" si="43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 t="shared" si="46"/>
        <v>0.25768306635995258</v>
      </c>
      <c r="H533" s="16">
        <f t="shared" si="47"/>
        <v>0</v>
      </c>
      <c r="I533" s="16">
        <f t="shared" si="48"/>
        <v>0</v>
      </c>
      <c r="K533" s="16">
        <f>VLOOKUP($D533,'Growth rate'!$B$3:$S$93,6,FALSE)*VLOOKUP($F533,BY_IND_Demand_Drivers!$B$5:$J$100,7,FALSE)</f>
        <v>0.42947177726658764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5"/>
        <v>0.6</v>
      </c>
    </row>
    <row r="534" spans="1:14">
      <c r="A534" s="16">
        <f t="shared" si="43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 t="shared" si="46"/>
        <v>0.26180599542171185</v>
      </c>
      <c r="H534" s="16">
        <f t="shared" si="47"/>
        <v>0</v>
      </c>
      <c r="I534" s="16">
        <f t="shared" si="48"/>
        <v>0</v>
      </c>
      <c r="K534" s="16">
        <f>VLOOKUP($D534,'Growth rate'!$B$3:$S$93,6,FALSE)*VLOOKUP($F534,BY_IND_Demand_Drivers!$B$5:$J$100,7,FALSE)</f>
        <v>0.43634332570285306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5"/>
        <v>0.6</v>
      </c>
    </row>
    <row r="535" spans="1:14">
      <c r="A535" s="16">
        <f t="shared" ref="A535:A577" si="49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 t="shared" si="46"/>
        <v>0.26599489134845922</v>
      </c>
      <c r="H535" s="16">
        <f t="shared" si="47"/>
        <v>0</v>
      </c>
      <c r="I535" s="16">
        <f t="shared" si="48"/>
        <v>0</v>
      </c>
      <c r="K535" s="16">
        <f>VLOOKUP($D535,'Growth rate'!$B$3:$S$93,6,FALSE)*VLOOKUP($F535,BY_IND_Demand_Drivers!$B$5:$J$100,7,FALSE)</f>
        <v>0.4433248189140987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5"/>
        <v>0.6</v>
      </c>
    </row>
    <row r="536" spans="1:14">
      <c r="A536" s="16">
        <f t="shared" si="49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 t="shared" si="46"/>
        <v>0.27025080961003456</v>
      </c>
      <c r="H536" s="16">
        <f t="shared" si="47"/>
        <v>0</v>
      </c>
      <c r="I536" s="16">
        <f t="shared" si="48"/>
        <v>0</v>
      </c>
      <c r="K536" s="16">
        <f>VLOOKUP($D536,'Growth rate'!$B$3:$S$93,6,FALSE)*VLOOKUP($F536,BY_IND_Demand_Drivers!$B$5:$J$100,7,FALSE)</f>
        <v>0.45041801601672432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5"/>
        <v>0.6</v>
      </c>
    </row>
    <row r="537" spans="1:14">
      <c r="A537" s="16">
        <f t="shared" si="49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 t="shared" si="46"/>
        <v>0.27457482256379512</v>
      </c>
      <c r="H537" s="16">
        <f t="shared" si="47"/>
        <v>0</v>
      </c>
      <c r="I537" s="16">
        <f t="shared" si="48"/>
        <v>0</v>
      </c>
      <c r="K537" s="16">
        <f>VLOOKUP($D537,'Growth rate'!$B$3:$S$93,6,FALSE)*VLOOKUP($F537,BY_IND_Demand_Drivers!$B$5:$J$100,7,FALSE)</f>
        <v>0.4576247042729919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5"/>
        <v>0.6</v>
      </c>
    </row>
    <row r="538" spans="1:14">
      <c r="A538" s="16">
        <f t="shared" si="49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 t="shared" si="46"/>
        <v>0.27896801972481583</v>
      </c>
      <c r="H538" s="16">
        <f t="shared" si="47"/>
        <v>0</v>
      </c>
      <c r="I538" s="16">
        <f t="shared" si="48"/>
        <v>0</v>
      </c>
      <c r="K538" s="16">
        <f>VLOOKUP($D538,'Growth rate'!$B$3:$S$93,6,FALSE)*VLOOKUP($F538,BY_IND_Demand_Drivers!$B$5:$J$100,7,FALSE)</f>
        <v>0.46494669954135975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5"/>
        <v>0.6</v>
      </c>
    </row>
    <row r="539" spans="1:14">
      <c r="A539" s="16">
        <f t="shared" si="49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 t="shared" si="46"/>
        <v>0.28343150804041295</v>
      </c>
      <c r="H539" s="16">
        <f t="shared" si="47"/>
        <v>0</v>
      </c>
      <c r="I539" s="16">
        <f t="shared" si="48"/>
        <v>0</v>
      </c>
      <c r="K539" s="16">
        <f>VLOOKUP($D539,'Growth rate'!$B$3:$S$93,6,FALSE)*VLOOKUP($F539,BY_IND_Demand_Drivers!$B$5:$J$100,7,FALSE)</f>
        <v>0.47238584673402156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5"/>
        <v>0.6</v>
      </c>
    </row>
    <row r="540" spans="1:14">
      <c r="A540" s="16">
        <f t="shared" si="49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 t="shared" si="46"/>
        <v>0.28796641216905949</v>
      </c>
      <c r="H540" s="16">
        <f t="shared" si="47"/>
        <v>0</v>
      </c>
      <c r="I540" s="16">
        <f t="shared" si="48"/>
        <v>0</v>
      </c>
      <c r="K540" s="16">
        <f>VLOOKUP($D540,'Growth rate'!$B$3:$S$93,6,FALSE)*VLOOKUP($F540,BY_IND_Demand_Drivers!$B$5:$J$100,7,FALSE)</f>
        <v>0.47994402028176586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5"/>
        <v>0.6</v>
      </c>
    </row>
    <row r="541" spans="1:14">
      <c r="A541" s="16">
        <f t="shared" si="49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 t="shared" si="46"/>
        <v>0.29257387476376451</v>
      </c>
      <c r="H541" s="16">
        <f t="shared" si="47"/>
        <v>0</v>
      </c>
      <c r="I541" s="16">
        <f t="shared" si="48"/>
        <v>0</v>
      </c>
      <c r="K541" s="16">
        <f>VLOOKUP($D541,'Growth rate'!$B$3:$S$93,6,FALSE)*VLOOKUP($F541,BY_IND_Demand_Drivers!$B$5:$J$100,7,FALSE)</f>
        <v>0.48762312460627416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5"/>
        <v>0.6</v>
      </c>
    </row>
    <row r="542" spans="1:14">
      <c r="A542" s="16">
        <f t="shared" si="49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 t="shared" si="46"/>
        <v>0.2972550567599847</v>
      </c>
      <c r="H542" s="16">
        <f t="shared" si="47"/>
        <v>0</v>
      </c>
      <c r="I542" s="16">
        <f t="shared" si="48"/>
        <v>0</v>
      </c>
      <c r="K542" s="16">
        <f>VLOOKUP($D542,'Growth rate'!$B$3:$S$93,6,FALSE)*VLOOKUP($F542,BY_IND_Demand_Drivers!$B$5:$J$100,7,FALSE)</f>
        <v>0.49542509459997452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5"/>
        <v>0.6</v>
      </c>
    </row>
    <row r="543" spans="1:14">
      <c r="A543" s="16">
        <f t="shared" si="49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 t="shared" si="46"/>
        <v>0.30201113766814452</v>
      </c>
      <c r="H543" s="16">
        <f t="shared" si="47"/>
        <v>0</v>
      </c>
      <c r="I543" s="16">
        <f t="shared" si="48"/>
        <v>0</v>
      </c>
      <c r="K543" s="16">
        <f>VLOOKUP($D543,'Growth rate'!$B$3:$S$93,6,FALSE)*VLOOKUP($F543,BY_IND_Demand_Drivers!$B$5:$J$100,7,FALSE)</f>
        <v>0.50335189611357423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5"/>
        <v>0.6</v>
      </c>
    </row>
    <row r="544" spans="1:14">
      <c r="A544" s="16">
        <f t="shared" si="49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 t="shared" si="46"/>
        <v>0.30684331587083474</v>
      </c>
      <c r="H544" s="16">
        <f t="shared" si="47"/>
        <v>0</v>
      </c>
      <c r="I544" s="16">
        <f t="shared" si="48"/>
        <v>0</v>
      </c>
      <c r="K544" s="16">
        <f>VLOOKUP($D544,'Growth rate'!$B$3:$S$93,6,FALSE)*VLOOKUP($F544,BY_IND_Demand_Drivers!$B$5:$J$100,7,FALSE)</f>
        <v>0.51140552645139126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5"/>
        <v>0.6</v>
      </c>
    </row>
    <row r="545" spans="1:14">
      <c r="A545" s="16">
        <f t="shared" si="49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 t="shared" si="46"/>
        <v>0.3117528089247682</v>
      </c>
      <c r="H545" s="16">
        <f t="shared" si="47"/>
        <v>0</v>
      </c>
      <c r="I545" s="16">
        <f t="shared" si="48"/>
        <v>0</v>
      </c>
      <c r="K545" s="16">
        <f>VLOOKUP($D545,'Growth rate'!$B$3:$S$93,6,FALSE)*VLOOKUP($F545,BY_IND_Demand_Drivers!$B$5:$J$100,7,FALSE)</f>
        <v>0.5195880148746137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5"/>
        <v>0.6</v>
      </c>
    </row>
    <row r="546" spans="1:14">
      <c r="A546" s="16">
        <f t="shared" si="49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 t="shared" si="46"/>
        <v>0.3167408538675644</v>
      </c>
      <c r="H546" s="16">
        <f t="shared" si="47"/>
        <v>0</v>
      </c>
      <c r="I546" s="16">
        <f t="shared" si="48"/>
        <v>0</v>
      </c>
      <c r="K546" s="16">
        <f>VLOOKUP($D546,'Growth rate'!$B$3:$S$93,6,FALSE)*VLOOKUP($F546,BY_IND_Demand_Drivers!$B$5:$J$100,7,FALSE)</f>
        <v>0.52790142311260735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5"/>
        <v>0.6</v>
      </c>
    </row>
    <row r="547" spans="1:14">
      <c r="A547" s="16">
        <f t="shared" si="49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 t="shared" si="46"/>
        <v>0.32180870752944546</v>
      </c>
      <c r="H547" s="16">
        <f t="shared" si="47"/>
        <v>0</v>
      </c>
      <c r="I547" s="16">
        <f t="shared" si="48"/>
        <v>0</v>
      </c>
      <c r="K547" s="16">
        <f>VLOOKUP($D547,'Growth rate'!$B$3:$S$93,6,FALSE)*VLOOKUP($F547,BY_IND_Demand_Drivers!$B$5:$J$100,7,FALSE)</f>
        <v>0.53634784588240914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5"/>
        <v>0.6</v>
      </c>
    </row>
    <row r="548" spans="1:14">
      <c r="A548" s="16">
        <f t="shared" si="49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 t="shared" si="46"/>
        <v>0.32695764684991663</v>
      </c>
      <c r="H548" s="16">
        <f t="shared" si="47"/>
        <v>0</v>
      </c>
      <c r="I548" s="16">
        <f t="shared" si="48"/>
        <v>0</v>
      </c>
      <c r="K548" s="16">
        <f>VLOOKUP($D548,'Growth rate'!$B$3:$S$93,6,FALSE)*VLOOKUP($F548,BY_IND_Demand_Drivers!$B$5:$J$100,7,FALSE)</f>
        <v>0.54492941141652773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5"/>
        <v>0.6</v>
      </c>
    </row>
    <row r="549" spans="1:14">
      <c r="A549" s="16">
        <f t="shared" si="49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 t="shared" si="46"/>
        <v>0.33218896919951529</v>
      </c>
      <c r="H549" s="16">
        <f t="shared" si="47"/>
        <v>0</v>
      </c>
      <c r="I549" s="16">
        <f t="shared" si="48"/>
        <v>0</v>
      </c>
      <c r="K549" s="16">
        <f>VLOOKUP($D549,'Growth rate'!$B$3:$S$93,6,FALSE)*VLOOKUP($F549,BY_IND_Demand_Drivers!$B$5:$J$100,7,FALSE)</f>
        <v>0.55364828199919214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5"/>
        <v>0.6</v>
      </c>
    </row>
    <row r="550" spans="1:14">
      <c r="A550" s="16">
        <f t="shared" si="49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 t="shared" si="46"/>
        <v>0.3375039927067075</v>
      </c>
      <c r="H550" s="16">
        <f t="shared" si="47"/>
        <v>0</v>
      </c>
      <c r="I550" s="16">
        <f t="shared" si="48"/>
        <v>0</v>
      </c>
      <c r="K550" s="16">
        <f>VLOOKUP($D550,'Growth rate'!$B$3:$S$93,6,FALSE)*VLOOKUP($F550,BY_IND_Demand_Drivers!$B$5:$J$100,7,FALSE)</f>
        <v>0.5625066545111792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5"/>
        <v>0.6</v>
      </c>
    </row>
    <row r="551" spans="1:14">
      <c r="A551" s="16">
        <f t="shared" si="49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 t="shared" si="46"/>
        <v>0.34290405659001483</v>
      </c>
      <c r="H551" s="16">
        <f t="shared" si="47"/>
        <v>0</v>
      </c>
      <c r="I551" s="16">
        <f t="shared" si="48"/>
        <v>0</v>
      </c>
      <c r="K551" s="16">
        <f>VLOOKUP($D551,'Growth rate'!$B$3:$S$93,6,FALSE)*VLOOKUP($F551,BY_IND_Demand_Drivers!$B$5:$J$100,7,FALSE)</f>
        <v>0.57150676098335806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5"/>
        <v>0.6</v>
      </c>
    </row>
    <row r="552" spans="1:14">
      <c r="A552" s="16">
        <f t="shared" si="49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 t="shared" si="46"/>
        <v>0.34839052149545507</v>
      </c>
      <c r="H552" s="16">
        <f t="shared" si="47"/>
        <v>0</v>
      </c>
      <c r="I552" s="16">
        <f t="shared" si="48"/>
        <v>0</v>
      </c>
      <c r="K552" s="16">
        <f>VLOOKUP($D552,'Growth rate'!$B$3:$S$93,6,FALSE)*VLOOKUP($F552,BY_IND_Demand_Drivers!$B$5:$J$100,7,FALSE)</f>
        <v>0.58065086915909181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5"/>
        <v>0.6</v>
      </c>
    </row>
    <row r="553" spans="1:14">
      <c r="A553" s="16">
        <f t="shared" si="49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 t="shared" si="46"/>
        <v>0.3539647698393823</v>
      </c>
      <c r="H553" s="16">
        <f t="shared" si="47"/>
        <v>0</v>
      </c>
      <c r="I553" s="16">
        <f t="shared" si="48"/>
        <v>0</v>
      </c>
      <c r="K553" s="16">
        <f>VLOOKUP($D553,'Growth rate'!$B$3:$S$93,6,FALSE)*VLOOKUP($F553,BY_IND_Demand_Drivers!$B$5:$J$100,7,FALSE)</f>
        <v>0.5899412830656372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5"/>
        <v>0.6</v>
      </c>
    </row>
    <row r="554" spans="1:14">
      <c r="A554" s="16">
        <f t="shared" si="49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 t="shared" si="46"/>
        <v>0.3596282061568124</v>
      </c>
      <c r="H554" s="16">
        <f t="shared" si="47"/>
        <v>0</v>
      </c>
      <c r="I554" s="16">
        <f t="shared" si="48"/>
        <v>0</v>
      </c>
      <c r="K554" s="16">
        <f>VLOOKUP($D554,'Growth rate'!$B$3:$S$93,6,FALSE)*VLOOKUP($F554,BY_IND_Demand_Drivers!$B$5:$J$100,7,FALSE)</f>
        <v>0.59938034359468739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5"/>
        <v>0.6</v>
      </c>
    </row>
    <row r="555" spans="1:14">
      <c r="A555" s="16">
        <f t="shared" si="49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 t="shared" si="46"/>
        <v>0.36538225745532144</v>
      </c>
      <c r="H555" s="16">
        <f t="shared" si="47"/>
        <v>0</v>
      </c>
      <c r="I555" s="16">
        <f t="shared" si="48"/>
        <v>0</v>
      </c>
      <c r="K555" s="16">
        <f>VLOOKUP($D555,'Growth rate'!$B$3:$S$93,6,FALSE)*VLOOKUP($F555,BY_IND_Demand_Drivers!$B$5:$J$100,7,FALSE)</f>
        <v>0.60897042909220245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5"/>
        <v>0.6</v>
      </c>
    </row>
    <row r="556" spans="1:14">
      <c r="A556" s="16">
        <f t="shared" si="49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 t="shared" si="46"/>
        <v>0.37122837357460664</v>
      </c>
      <c r="H556" s="16">
        <f t="shared" si="47"/>
        <v>0</v>
      </c>
      <c r="I556" s="16">
        <f t="shared" si="48"/>
        <v>0</v>
      </c>
      <c r="K556" s="16">
        <f>VLOOKUP($D556,'Growth rate'!$B$3:$S$93,6,FALSE)*VLOOKUP($F556,BY_IND_Demand_Drivers!$B$5:$J$100,7,FALSE)</f>
        <v>0.61871395595767775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5"/>
        <v>0.6</v>
      </c>
    </row>
    <row r="557" spans="1:14">
      <c r="A557" s="16">
        <f t="shared" si="49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 t="shared" si="46"/>
        <v>0.37716802755180029</v>
      </c>
      <c r="H557" s="16">
        <f t="shared" si="47"/>
        <v>0</v>
      </c>
      <c r="I557" s="16">
        <f t="shared" si="48"/>
        <v>0</v>
      </c>
      <c r="K557" s="16">
        <f>VLOOKUP($D557,'Growth rate'!$B$3:$S$93,6,FALSE)*VLOOKUP($F557,BY_IND_Demand_Drivers!$B$5:$J$100,7,FALSE)</f>
        <v>0.62861337925300054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5"/>
        <v>0.6</v>
      </c>
    </row>
    <row r="558" spans="1:14">
      <c r="A558" s="16">
        <f t="shared" si="49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 t="shared" si="46"/>
        <v>0.38320271599262917</v>
      </c>
      <c r="H558" s="16">
        <f t="shared" si="47"/>
        <v>0</v>
      </c>
      <c r="I558" s="16">
        <f t="shared" si="48"/>
        <v>0</v>
      </c>
      <c r="K558" s="16">
        <f>VLOOKUP($D558,'Growth rate'!$B$3:$S$93,6,FALSE)*VLOOKUP($F558,BY_IND_Demand_Drivers!$B$5:$J$100,7,FALSE)</f>
        <v>0.6386711933210486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5"/>
        <v>0.6</v>
      </c>
    </row>
    <row r="559" spans="1:14">
      <c r="A559" s="16">
        <f t="shared" si="49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 t="shared" si="46"/>
        <v>0.38933395944851129</v>
      </c>
      <c r="H559" s="16">
        <f t="shared" si="47"/>
        <v>0</v>
      </c>
      <c r="I559" s="16">
        <f t="shared" si="48"/>
        <v>0</v>
      </c>
      <c r="K559" s="16">
        <f>VLOOKUP($D559,'Growth rate'!$B$3:$S$93,6,FALSE)*VLOOKUP($F559,BY_IND_Demand_Drivers!$B$5:$J$100,7,FALSE)</f>
        <v>0.64888993241418547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5"/>
        <v>0.6</v>
      </c>
    </row>
    <row r="560" spans="1:14">
      <c r="A560" s="16">
        <f t="shared" si="49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 t="shared" si="46"/>
        <v>0.39556330279968738</v>
      </c>
      <c r="H560" s="16">
        <f t="shared" si="47"/>
        <v>0</v>
      </c>
      <c r="I560" s="16">
        <f t="shared" si="48"/>
        <v>0</v>
      </c>
      <c r="K560" s="16">
        <f>VLOOKUP($D560,'Growth rate'!$B$3:$S$93,6,FALSE)*VLOOKUP($F560,BY_IND_Demand_Drivers!$B$5:$J$100,7,FALSE)</f>
        <v>0.65927217133281235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5"/>
        <v>0.6</v>
      </c>
    </row>
    <row r="561" spans="1:14">
      <c r="A561" s="16">
        <f t="shared" si="49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 t="shared" si="46"/>
        <v>0.40189231564448241</v>
      </c>
      <c r="H561" s="16">
        <f t="shared" si="47"/>
        <v>0</v>
      </c>
      <c r="I561" s="16">
        <f t="shared" si="48"/>
        <v>0</v>
      </c>
      <c r="K561" s="16">
        <f>VLOOKUP($D561,'Growth rate'!$B$3:$S$93,6,FALSE)*VLOOKUP($F561,BY_IND_Demand_Drivers!$B$5:$J$100,7,FALSE)</f>
        <v>0.66982052607413733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5"/>
        <v>0.6</v>
      </c>
    </row>
    <row r="562" spans="1:14">
      <c r="A562" s="16">
        <f t="shared" si="49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 t="shared" si="46"/>
        <v>0.40832259269479415</v>
      </c>
      <c r="H562" s="16">
        <f t="shared" si="47"/>
        <v>0</v>
      </c>
      <c r="I562" s="16">
        <f t="shared" si="48"/>
        <v>0</v>
      </c>
      <c r="K562" s="16">
        <f>VLOOKUP($D562,'Growth rate'!$B$3:$S$93,6,FALSE)*VLOOKUP($F562,BY_IND_Demand_Drivers!$B$5:$J$100,7,FALSE)</f>
        <v>0.68053765449132364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5"/>
        <v>0.6</v>
      </c>
    </row>
    <row r="563" spans="1:14">
      <c r="A563" s="16">
        <f t="shared" si="49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 t="shared" si="46"/>
        <v>0.41485575417791093</v>
      </c>
      <c r="H563" s="16">
        <f t="shared" si="47"/>
        <v>0</v>
      </c>
      <c r="I563" s="16">
        <f t="shared" si="48"/>
        <v>0</v>
      </c>
      <c r="K563" s="16">
        <f>VLOOKUP($D563,'Growth rate'!$B$3:$S$93,6,FALSE)*VLOOKUP($F563,BY_IND_Demand_Drivers!$B$5:$J$100,7,FALSE)</f>
        <v>0.69142625696318494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5"/>
        <v>0.6</v>
      </c>
    </row>
    <row r="564" spans="1:14">
      <c r="A564" s="16">
        <f t="shared" si="49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 t="shared" si="46"/>
        <v>0.42149344624475749</v>
      </c>
      <c r="H564" s="16">
        <f t="shared" si="47"/>
        <v>0</v>
      </c>
      <c r="I564" s="16">
        <f t="shared" si="48"/>
        <v>0</v>
      </c>
      <c r="K564" s="16">
        <f>VLOOKUP($D564,'Growth rate'!$B$3:$S$93,6,FALSE)*VLOOKUP($F564,BY_IND_Demand_Drivers!$B$5:$J$100,7,FALSE)</f>
        <v>0.70248907707459585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5"/>
        <v>0.6</v>
      </c>
    </row>
    <row r="565" spans="1:14">
      <c r="A565" s="16">
        <f t="shared" si="49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 t="shared" si="46"/>
        <v>0.42823734138467362</v>
      </c>
      <c r="H565" s="16">
        <f t="shared" si="47"/>
        <v>0</v>
      </c>
      <c r="I565" s="16">
        <f t="shared" si="48"/>
        <v>0</v>
      </c>
      <c r="K565" s="16">
        <f>VLOOKUP($D565,'Growth rate'!$B$3:$S$93,6,FALSE)*VLOOKUP($F565,BY_IND_Demand_Drivers!$B$5:$J$100,7,FALSE)</f>
        <v>0.7137289023077894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5"/>
        <v>0.6</v>
      </c>
    </row>
    <row r="566" spans="1:14">
      <c r="A566" s="16">
        <f t="shared" si="49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 t="shared" si="46"/>
        <v>0.43508913884682837</v>
      </c>
      <c r="H566" s="16">
        <f t="shared" si="47"/>
        <v>0</v>
      </c>
      <c r="I566" s="16">
        <f t="shared" si="48"/>
        <v>0</v>
      </c>
      <c r="K566" s="16">
        <f>VLOOKUP($D566,'Growth rate'!$B$3:$S$93,6,FALSE)*VLOOKUP($F566,BY_IND_Demand_Drivers!$B$5:$J$100,7,FALSE)</f>
        <v>0.72514856474471401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5"/>
        <v>0.6</v>
      </c>
    </row>
    <row r="567" spans="1:14">
      <c r="A567" s="16">
        <f t="shared" si="49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 t="shared" si="46"/>
        <v>0.44205056506837764</v>
      </c>
      <c r="H567" s="16">
        <f t="shared" si="47"/>
        <v>0</v>
      </c>
      <c r="I567" s="16">
        <f t="shared" si="48"/>
        <v>0</v>
      </c>
      <c r="K567" s="16">
        <f>VLOOKUP($D567,'Growth rate'!$B$3:$S$93,6,FALSE)*VLOOKUP($F567,BY_IND_Demand_Drivers!$B$5:$J$100,7,FALSE)</f>
        <v>0.73675094178062939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50">N485</f>
        <v>0.6</v>
      </c>
    </row>
    <row r="568" spans="1:14">
      <c r="A568" s="16">
        <f t="shared" si="49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 t="shared" si="46"/>
        <v>0.44912337410947178</v>
      </c>
      <c r="H568" s="16">
        <f t="shared" si="47"/>
        <v>0</v>
      </c>
      <c r="I568" s="16">
        <f t="shared" si="48"/>
        <v>0</v>
      </c>
      <c r="K568" s="16">
        <f>VLOOKUP($D568,'Growth rate'!$B$3:$S$93,6,FALSE)*VLOOKUP($F568,BY_IND_Demand_Drivers!$B$5:$J$100,7,FALSE)</f>
        <v>0.74853895684911964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50"/>
        <v>0.6</v>
      </c>
    </row>
    <row r="569" spans="1:14">
      <c r="A569" s="16">
        <f t="shared" si="49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 t="shared" si="46"/>
        <v>0.45630934809522333</v>
      </c>
      <c r="H569" s="16">
        <f t="shared" si="47"/>
        <v>0</v>
      </c>
      <c r="I569" s="16">
        <f t="shared" si="48"/>
        <v>0</v>
      </c>
      <c r="K569" s="16">
        <f>VLOOKUP($D569,'Growth rate'!$B$3:$S$93,6,FALSE)*VLOOKUP($F569,BY_IND_Demand_Drivers!$B$5:$J$100,7,FALSE)</f>
        <v>0.76051558015870557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50"/>
        <v>0.6</v>
      </c>
    </row>
    <row r="570" spans="1:14">
      <c r="A570" s="16">
        <f t="shared" si="49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 t="shared" si="46"/>
        <v>0.46361029766474693</v>
      </c>
      <c r="H570" s="16">
        <f t="shared" si="47"/>
        <v>0</v>
      </c>
      <c r="I570" s="16">
        <f t="shared" si="48"/>
        <v>0</v>
      </c>
      <c r="K570" s="16">
        <f>VLOOKUP($D570,'Growth rate'!$B$3:$S$93,6,FALSE)*VLOOKUP($F570,BY_IND_Demand_Drivers!$B$5:$J$100,7,FALSE)</f>
        <v>0.77268382944124492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50"/>
        <v>0.6</v>
      </c>
    </row>
    <row r="571" spans="1:14">
      <c r="A571" s="16">
        <f t="shared" si="49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 t="shared" si="46"/>
        <v>0.47102806242738293</v>
      </c>
      <c r="H571" s="16">
        <f t="shared" si="47"/>
        <v>0</v>
      </c>
      <c r="I571" s="16">
        <f t="shared" si="48"/>
        <v>0</v>
      </c>
      <c r="K571" s="16">
        <f>VLOOKUP($D571,'Growth rate'!$B$3:$S$93,6,FALSE)*VLOOKUP($F571,BY_IND_Demand_Drivers!$B$5:$J$100,7,FALSE)</f>
        <v>0.78504677071230489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50"/>
        <v>0.6</v>
      </c>
    </row>
    <row r="572" spans="1:14">
      <c r="A572" s="16">
        <f t="shared" si="49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 t="shared" si="46"/>
        <v>0.47856451142622108</v>
      </c>
      <c r="H572" s="16">
        <f t="shared" si="47"/>
        <v>0</v>
      </c>
      <c r="I572" s="16">
        <f t="shared" si="48"/>
        <v>0</v>
      </c>
      <c r="K572" s="16">
        <f>VLOOKUP($D572,'Growth rate'!$B$3:$S$93,6,FALSE)*VLOOKUP($F572,BY_IND_Demand_Drivers!$B$5:$J$100,7,FALSE)</f>
        <v>0.79760751904370186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50"/>
        <v>0.6</v>
      </c>
    </row>
    <row r="573" spans="1:14">
      <c r="A573" s="16">
        <f t="shared" si="49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 t="shared" si="46"/>
        <v>0.48622154360904057</v>
      </c>
      <c r="H573" s="16">
        <f t="shared" si="47"/>
        <v>0</v>
      </c>
      <c r="I573" s="16">
        <f t="shared" si="48"/>
        <v>0</v>
      </c>
      <c r="K573" s="16">
        <f>VLOOKUP($D573,'Growth rate'!$B$3:$S$93,6,FALSE)*VLOOKUP($F573,BY_IND_Demand_Drivers!$B$5:$J$100,7,FALSE)</f>
        <v>0.81036923934840099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50"/>
        <v>0.6</v>
      </c>
    </row>
    <row r="574" spans="1:14">
      <c r="A574" s="16">
        <f t="shared" si="49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 t="shared" si="46"/>
        <v>0.49400108830678524</v>
      </c>
      <c r="H574" s="16">
        <f t="shared" si="47"/>
        <v>0</v>
      </c>
      <c r="I574" s="16">
        <f t="shared" si="48"/>
        <v>0</v>
      </c>
      <c r="K574" s="16">
        <f>VLOOKUP($D574,'Growth rate'!$B$3:$S$93,6,FALSE)*VLOOKUP($F574,BY_IND_Demand_Drivers!$B$5:$J$100,7,FALSE)</f>
        <v>0.8233351471779754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50"/>
        <v>0.6</v>
      </c>
    </row>
    <row r="575" spans="1:14">
      <c r="A575" s="16">
        <f t="shared" si="49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 t="shared" si="46"/>
        <v>0.50190510571969371</v>
      </c>
      <c r="H575" s="16">
        <f t="shared" si="47"/>
        <v>0</v>
      </c>
      <c r="I575" s="16">
        <f t="shared" si="48"/>
        <v>0</v>
      </c>
      <c r="K575" s="16">
        <f>VLOOKUP($D575,'Growth rate'!$B$3:$S$93,6,FALSE)*VLOOKUP($F575,BY_IND_Demand_Drivers!$B$5:$J$100,7,FALSE)</f>
        <v>0.83650850953282296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50"/>
        <v>0.6</v>
      </c>
    </row>
    <row r="576" spans="1:14">
      <c r="A576" s="16">
        <f t="shared" si="49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 t="shared" si="46"/>
        <v>0.50993558741120892</v>
      </c>
      <c r="H576" s="16">
        <f t="shared" si="47"/>
        <v>0</v>
      </c>
      <c r="I576" s="16">
        <f t="shared" si="48"/>
        <v>0</v>
      </c>
      <c r="K576" s="16">
        <f>VLOOKUP($D576,'Growth rate'!$B$3:$S$93,6,FALSE)*VLOOKUP($F576,BY_IND_Demand_Drivers!$B$5:$J$100,7,FALSE)</f>
        <v>0.84989264568534828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50"/>
        <v>0.6</v>
      </c>
    </row>
    <row r="577" spans="1:14">
      <c r="A577" s="16">
        <f t="shared" si="49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 t="shared" si="46"/>
        <v>0.51809455680978822</v>
      </c>
      <c r="H577" s="16">
        <f t="shared" si="47"/>
        <v>0</v>
      </c>
      <c r="I577" s="16">
        <f t="shared" si="48"/>
        <v>0</v>
      </c>
      <c r="K577" s="16">
        <f>VLOOKUP($D577,'Growth rate'!$B$3:$S$93,6,FALSE)*VLOOKUP($F577,BY_IND_Demand_Drivers!$B$5:$J$100,7,FALSE)</f>
        <v>0.86349092801631377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50"/>
        <v>0.6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K4*$N4</f>
        <v>45.651045243564397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45.651045243564397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 t="shared" ref="G5:G68" si="0">K5*$N5</f>
        <v>46.403159241053615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46.403159241053615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 t="shared" si="0"/>
        <v>47.155273238542826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47.155273238542826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 t="shared" si="0"/>
        <v>47.907387236032044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47.907387236032044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 t="shared" si="0"/>
        <v>48.659501233521254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48.659501233521254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 t="shared" si="0"/>
        <v>49.411615231010458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49.411615231010458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 t="shared" si="0"/>
        <v>45.147356305649708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50.163729228499676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 t="shared" si="0"/>
        <v>45.315100471130108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50.915843225988887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 t="shared" si="0"/>
        <v>45.467802356660734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51.667957223478105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 t="shared" si="0"/>
        <v>45.605461962241563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52.420071220967316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 t="shared" si="0"/>
        <v>45.728079287872617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53.172185218456534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 t="shared" si="0"/>
        <v>45.835654333553883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53.924299215945744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 t="shared" si="0"/>
        <v>45.791496066251767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54.676413213434948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 t="shared" si="0"/>
        <v>45.728534949012435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55.428527210924166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 t="shared" si="0"/>
        <v>45.646770981835871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56.180641208413377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 t="shared" si="0"/>
        <v>45.54620416472207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56.932755205902595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 t="shared" si="0"/>
        <v>45.426834497671045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57.684869203391806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 t="shared" si="0"/>
        <v>45.288661980682789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58.436983200881023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 t="shared" si="0"/>
        <v>45.131686613757303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59.189097198370234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 t="shared" si="0"/>
        <v>44.955908396894586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59.941211195859452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 t="shared" si="0"/>
        <v>44.761327330094637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60.69332519334867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 t="shared" si="0"/>
        <v>44.547943413357466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61.445439190837881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 t="shared" si="0"/>
        <v>44.315756646683042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62.197553188327085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 t="shared" si="0"/>
        <v>44.064767030071408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62.949667185816303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 t="shared" si="0"/>
        <v>43.794974563522544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63.701781183305513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 t="shared" si="0"/>
        <v>43.506379247036442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64.453895180794731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 t="shared" si="0"/>
        <v>43.198981080613116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65.206009178283949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 t="shared" si="0"/>
        <v>42.872780064252545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65.958123175773153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 t="shared" si="0"/>
        <v>42.527776197954751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66.710237173262357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 t="shared" si="0"/>
        <v>42.163969481719732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67.462351170751575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 t="shared" si="0"/>
        <v>41.781359915547483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68.214465168240793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 t="shared" si="0"/>
        <v>41.379947499438003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68.96657916573001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 t="shared" si="0"/>
        <v>42.042026659429013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70.070044432381692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 t="shared" si="0"/>
        <v>42.714699085979866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71.191165143299784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 t="shared" si="0"/>
        <v>43.398134271355552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72.330223785592594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 t="shared" si="0"/>
        <v>44.092504419697242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73.487507366162077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 t="shared" si="0"/>
        <v>44.797984490412396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74.663307484020663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 t="shared" si="0"/>
        <v>45.514752242258993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75.857920403764993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 t="shared" si="0"/>
        <v>46.242988278135144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77.071647130225244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 t="shared" si="0"/>
        <v>46.9828760905853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78.304793484308831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 t="shared" si="0"/>
        <v>47.734602108034672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79.557670180057784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 t="shared" si="0"/>
        <v>48.498355741763227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80.830592902938719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 t="shared" si="0"/>
        <v>49.274329433631436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82.123882389385727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 t="shared" si="0"/>
        <v>50.062718704569541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83.437864507615899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 t="shared" si="0"/>
        <v>50.863722203842649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84.77287033973775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 t="shared" si="0"/>
        <v>51.677541759104145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86.129236265173574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 t="shared" si="0"/>
        <v>52.504382427249809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87.507304045416348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 t="shared" si="0"/>
        <v>53.344452546085812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88.907420910143017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 t="shared" si="0"/>
        <v>54.197963786823173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90.329939644705291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 t="shared" si="0"/>
        <v>55.065131207412357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91.775218679020597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 t="shared" si="0"/>
        <v>55.946173306730941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93.243622177884902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 t="shared" si="0"/>
        <v>56.841312079638641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94.735520132731068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 t="shared" si="0"/>
        <v>57.750773072912864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96.251288454854773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 t="shared" si="0"/>
        <v>58.674785442079461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97.791309070132442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 t="shared" si="0"/>
        <v>59.613582009152729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99.355970015254556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 t="shared" si="0"/>
        <v>60.56739932129917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100.94566553549862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 t="shared" si="0"/>
        <v>61.536477710439968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102.56079618406662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 t="shared" si="0"/>
        <v>62.521061353806999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104.20176892301167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 t="shared" si="0"/>
        <v>63.521398335467907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105.86899722577985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 t="shared" si="0"/>
        <v>64.5377407088354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107.56290118139233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 t="shared" si="0"/>
        <v>65.570344560176778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109.28390760029463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 t="shared" si="0"/>
        <v>66.619470073139595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111.03245012189933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 t="shared" si="0"/>
        <v>67.685381594309831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112.80896932384972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 t="shared" si="0"/>
        <v>68.768347699818804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114.61391283303135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 t="shared" si="0"/>
        <v>69.868641263015903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116.44773543835984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 t="shared" ref="G69:G132" si="5">K69*$N69</f>
        <v>70.986539523224138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118.31089920537357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 t="shared" si="5"/>
        <v>72.122324155595749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120.20387359265958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 t="shared" si="5"/>
        <v>73.276281342085298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122.12713557014216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 t="shared" si="5"/>
        <v>74.448701843558652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124.08116973926442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 t="shared" si="5"/>
        <v>75.639881073055591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126.06646845509266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 t="shared" si="5"/>
        <v>76.850119170224488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128.08353195037415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 t="shared" si="5"/>
        <v>78.079721076948061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130.1328684615801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 t="shared" si="5"/>
        <v>79.328996614179246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132.21499435696541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 t="shared" si="5"/>
        <v>80.598260560006125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134.33043426667689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 t="shared" si="5"/>
        <v>81.887832728966217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136.47972121494371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 t="shared" si="5"/>
        <v>83.198038052629684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138.6633967543828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 t="shared" si="5"/>
        <v>84.529206661471775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140.88201110245296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 t="shared" si="5"/>
        <v>85.88167396805531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143.13612328009219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 t="shared" si="5"/>
        <v>87.255780751544194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145.42630125257367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 t="shared" si="5"/>
        <v>88.6518732435689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147.75312207261484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 t="shared" si="5"/>
        <v>90.070303215466012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150.11717202577668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 t="shared" si="5"/>
        <v>91.511428066913481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152.51904677818914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 t="shared" si="5"/>
        <v>5.5765483485148497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5.5765483485148497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 t="shared" si="5"/>
        <v>5.6684235738950317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5.6684235738950317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 t="shared" si="5"/>
        <v>5.7602987992752146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5.7602987992752146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 t="shared" si="5"/>
        <v>5.8521740246553966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5.8521740246553966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 t="shared" si="5"/>
        <v>5.9440492500355795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5.9440492500355795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 t="shared" si="5"/>
        <v>6.0359244754157606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6.0359244754157606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 t="shared" si="5"/>
        <v>5.5150197307163484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6.1277997007959426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 t="shared" si="5"/>
        <v>5.5355106842967512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6.2196749261761246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 t="shared" si="5"/>
        <v>5.5541641333695511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6.3115501515563075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 t="shared" si="5"/>
        <v>5.5709800779347463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6.4034253769364895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 t="shared" si="5"/>
        <v>5.5859585179923386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6.4953006023166724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 t="shared" si="5"/>
        <v>5.5990994535423262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6.5871758276968544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 t="shared" si="5"/>
        <v>5.5937052569520178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6.6790510530770355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 t="shared" si="5"/>
        <v>5.5860141797272043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6.7709262784572175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 t="shared" si="5"/>
        <v>5.5760262218678882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6.8628015038374004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 t="shared" si="5"/>
        <v>5.5637413833740652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6.9546767292175824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 t="shared" si="5"/>
        <v>5.5491596642457397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7.0465519545977653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 t="shared" si="5"/>
        <v>5.5322810644829081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7.1384271799779473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 t="shared" si="5"/>
        <v>5.5131055840855732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7.2303024053581293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 t="shared" si="5"/>
        <v>5.4916332230537339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7.3221776307383122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 t="shared" si="5"/>
        <v>5.4678639813873886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7.4140528561184942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 t="shared" si="5"/>
        <v>5.4417978590865408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7.5059280814986771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 t="shared" si="5"/>
        <v>5.413434856151186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7.5978033068788582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 t="shared" si="5"/>
        <v>5.3827749725813279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7.6896785322590402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 t="shared" si="5"/>
        <v>5.3498182083769663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7.7815537576392231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 t="shared" si="5"/>
        <v>5.3145645635380978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7.8734289830194051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 t="shared" si="5"/>
        <v>5.2770140380647259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7.9653042083995871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 t="shared" si="5"/>
        <v>5.2371666319568488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8.0571794337797691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 t="shared" si="5"/>
        <v>5.1950223452144684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8.1490546591599511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 t="shared" si="5"/>
        <v>5.1505811778375836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8.2409298845401331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 t="shared" si="5"/>
        <v>5.1038431298261928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8.3328051099203151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 t="shared" si="5"/>
        <v>5.0548082011802977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8.4246803353004971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 t="shared" si="5"/>
        <v>5.1356851323991846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8.5594752206653073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 t="shared" si="5"/>
        <v>5.2178560945175709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8.6964268241959513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 t="shared" si="5"/>
        <v>5.3013417920298513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8.8355696533830859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 t="shared" si="5"/>
        <v>5.3861632607023298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8.9769387678372166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 t="shared" si="5"/>
        <v>5.4723418728735664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9.1205697881226104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 t="shared" si="5"/>
        <v>5.5598993428395431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9.2664989047325719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 t="shared" si="5"/>
        <v>5.6488577323249762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9.414762887208294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 t="shared" si="5"/>
        <v>5.739239456042176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9.5653990934036273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 t="shared" si="5"/>
        <v>5.8310672873388505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9.7184454788980847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 t="shared" si="5"/>
        <v>5.9243643639362729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9.8739406065604545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 t="shared" si="5"/>
        <v>6.0191541937592525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10.031923656265421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 t="shared" si="5"/>
        <v>6.1154606608594015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10.192434434765669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 t="shared" si="5"/>
        <v>6.2133080314331508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10.355513385721919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 t="shared" si="5"/>
        <v>6.3127209599360823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10.521201599893471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 t="shared" si="5"/>
        <v>6.4137244952950594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10.689540825491767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 t="shared" ref="G133:G196" si="11">K133*$N133</f>
        <v>6.5163440872197809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10.860573478699635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 t="shared" si="11"/>
        <v>6.6206055926152976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11.034342654358829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 t="shared" si="11"/>
        <v>6.7265352820971422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11.210892136828571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 t="shared" si="11"/>
        <v>6.8341598466106959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11.390266411017826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 t="shared" si="11"/>
        <v>6.9435064041564667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11.572510673594111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 t="shared" si="11"/>
        <v>7.0546025066229712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11.757670844371619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 t="shared" si="11"/>
        <v>7.167476146728939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11.945793577881565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 t="shared" si="11"/>
        <v>7.2821557650766007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12.136926275127669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 t="shared" si="11"/>
        <v>7.3986702573178267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12.331117095529711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 t="shared" si="11"/>
        <v>7.5170489814349128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12.528414969058188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 t="shared" si="11"/>
        <v>7.6373217651378704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12.728869608563118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 t="shared" si="11"/>
        <v>7.7595189133800755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12.932531522300126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 t="shared" si="11"/>
        <v>7.8836712159941573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13.139452026656929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 t="shared" si="11"/>
        <v>8.0098099554500646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13.349683259083442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 t="shared" si="11"/>
        <v>8.1379669147372642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13.563278191228775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 t="shared" si="11"/>
        <v>8.2681743853730616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13.780290642288437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 t="shared" si="11"/>
        <v>8.4004651755390327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14.000775292565056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 t="shared" si="11"/>
        <v>8.5348726183476558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14.224787697246095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 t="shared" si="11"/>
        <v>8.6714305802412177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14.452384300402031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 t="shared" si="11"/>
        <v>8.8101734695250791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14.683622449208466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 t="shared" si="11"/>
        <v>8.9511362450374818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14.918560408395804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 t="shared" si="11"/>
        <v>9.0943544249580821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15.157257374930136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 t="shared" si="11"/>
        <v>9.2398640957574099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15.399773492929018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 t="shared" si="11"/>
        <v>9.3877019212895298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15.646169868815884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 t="shared" si="11"/>
        <v>9.5379051520301612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15.896508586716935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 t="shared" si="11"/>
        <v>9.6905116344626467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16.150852724104411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 t="shared" si="11"/>
        <v>9.8455598206140493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16.409266367690083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 t="shared" si="11"/>
        <v>10.003088777743875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16.671814629573124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 t="shared" si="11"/>
        <v>10.163138198187776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16.938563663646292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 t="shared" si="11"/>
        <v>10.325748409358782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17.209580682264637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 t="shared" si="11"/>
        <v>10.49096038390852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17.484933973180869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 t="shared" si="11"/>
        <v>10.658815750051057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17.764692916751763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 t="shared" si="11"/>
        <v>10.829356802051874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18.048928003419793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 t="shared" si="11"/>
        <v>11.002626510884705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18.337710851474508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 t="shared" si="11"/>
        <v>11.178668535058861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18.631114225098102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 t="shared" si="11"/>
        <v>4.4459983603960396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4.4459983603960396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 t="shared" si="11"/>
        <v>4.519247452105267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4.519247452105267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 t="shared" si="11"/>
        <v>4.5924965438144953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4.5924965438144953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 t="shared" si="11"/>
        <v>4.6657456355237228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4.6657456355237228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 t="shared" si="11"/>
        <v>4.7389947272329511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4.7389947272329511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 t="shared" si="11"/>
        <v>4.8122438189421777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4.8122438189421777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 t="shared" si="11"/>
        <v>4.3969436195862652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4.885492910651406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 t="shared" si="11"/>
        <v>4.4132803821009636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4.9587420023606334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 t="shared" si="11"/>
        <v>4.4281521627814788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5.0319910940698618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 t="shared" si="11"/>
        <v>4.4415589616278073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5.1052401857790892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 t="shared" si="11"/>
        <v>4.4535007786399534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5.1784892774883176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 t="shared" si="11"/>
        <v>4.4639776138179128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5.251738369197545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 t="shared" si="11"/>
        <v>4.4596769985094209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5.3249874609067716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 t="shared" si="11"/>
        <v>4.4535451559081993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5.3982365526159999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 t="shared" si="11"/>
        <v>4.4455820860142472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5.4714856443252273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 t="shared" si="11"/>
        <v>4.4357877888275645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5.5447347360344557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 t="shared" si="11"/>
        <v>4.4241622643481504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5.6179838277436831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 t="shared" si="11"/>
        <v>4.4107055125760057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5.6912329194529114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 t="shared" si="11"/>
        <v>4.3954175335111305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5.7644820111621389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 t="shared" si="11"/>
        <v>4.3782983271535256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5.8377311028713672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 t="shared" si="11"/>
        <v>4.3593478935031884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5.9109801945805946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 t="shared" si="11"/>
        <v>4.3385662325601215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5.984229286289823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 t="shared" si="11"/>
        <v>4.3159533443243223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6.0574783779990495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 t="shared" si="11"/>
        <v>4.2915092287957934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6.130727469708277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 t="shared" si="11"/>
        <v>4.2652338859745349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6.2039765614175053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 t="shared" si="11"/>
        <v>4.237127315860544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6.2772256531267328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 t="shared" si="11"/>
        <v>4.2071895184538244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6.3504747448359611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 t="shared" si="11"/>
        <v>4.1754204937543715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6.4237238365451876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 t="shared" si="11"/>
        <v>4.1418202417621899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6.496972928254416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 t="shared" ref="G197:G260" si="17">K197*$N197</f>
        <v>4.1063887624772768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6.5702220199636434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 t="shared" si="17"/>
        <v>4.0691260558996332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6.6434711116728717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 t="shared" si="17"/>
        <v>4.030032122029259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6.7167202033820992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 t="shared" si="17"/>
        <v>4.0945126359817277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6.8241877266362136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 t="shared" si="17"/>
        <v>4.160024838157435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6.9333747302623916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 t="shared" si="17"/>
        <v>4.2265852355679545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7.0443087259465909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 t="shared" si="17"/>
        <v>4.2942105993370419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7.1570176655617361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 t="shared" si="17"/>
        <v>4.3629179689264337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7.2715299482107225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 t="shared" si="17"/>
        <v>4.4327246564292571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7.3878744273820951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 t="shared" si="17"/>
        <v>4.5036482509321258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7.5060804182202094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 t="shared" si="17"/>
        <v>4.5757066229470391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7.6261777049117319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 t="shared" si="17"/>
        <v>4.6489179289141926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7.7481965481903208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 t="shared" si="17"/>
        <v>4.7233006157768189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7.8721676929613658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 t="shared" si="17"/>
        <v>4.7988734256292478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7.9981223760487472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 t="shared" si="17"/>
        <v>4.8756554004393164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8.1260923340655271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 t="shared" si="17"/>
        <v>4.9536658868463457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8.2561098114105764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 t="shared" si="17"/>
        <v>5.0329245410358867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8.3882075683931454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 t="shared" si="17"/>
        <v>5.1134513336924616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8.5224188894874366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 t="shared" si="17"/>
        <v>5.1952665550315418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8.658777591719236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 t="shared" si="17"/>
        <v>5.2783908199120457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8.7973180331867429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 t="shared" si="17"/>
        <v>5.3628450730306394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8.9380751217177323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 t="shared" si="17"/>
        <v>5.4486505941991288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9.0810843236652143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 t="shared" si="17"/>
        <v>5.535829003706314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9.226381672843857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 t="shared" si="17"/>
        <v>5.6244022677656158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9.3740037796093603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 t="shared" si="17"/>
        <v>5.7143927040498665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9.5239878400831106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 t="shared" si="17"/>
        <v>5.805822987314663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9.6763716455244388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 t="shared" si="17"/>
        <v>5.8987161551116971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9.8311935918528288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 t="shared" si="17"/>
        <v>5.9930956135934847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9.9884926893224755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 t="shared" si="17"/>
        <v>6.088985143410981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10.148308572351635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 t="shared" si="17"/>
        <v>6.186408905705556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10.31068150950926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 t="shared" si="17"/>
        <v>6.2853914481968456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10.475652413661409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 t="shared" si="17"/>
        <v>6.3859577113679951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10.643262852279992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 t="shared" si="17"/>
        <v>6.4881330347498825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10.813555057916471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 t="shared" si="17"/>
        <v>6.5919431633058814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10.986571938843136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 t="shared" si="17"/>
        <v>6.6974142539187769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11.162357089864628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 t="shared" si="17"/>
        <v>6.8045728819814766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11.340954803302461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 t="shared" si="17"/>
        <v>6.9134460480931796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11.5224100801553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 t="shared" si="17"/>
        <v>7.0240611848626715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11.706768641437787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 t="shared" si="17"/>
        <v>7.1364461638204757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11.894076939700794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 t="shared" si="17"/>
        <v>7.2506293024416033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12.084382170736006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 t="shared" si="17"/>
        <v>7.3666393712806686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12.277732285467781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 t="shared" si="17"/>
        <v>7.4845056012211595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12.474176002035266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 t="shared" si="17"/>
        <v>7.6042576908406971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12.673762818067829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 t="shared" si="17"/>
        <v>7.7259258138941496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12.876543023156916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 t="shared" si="17"/>
        <v>7.8495406269164576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13.08256771152743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 t="shared" si="17"/>
        <v>7.9751332769471208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13.291888794911868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 t="shared" si="17"/>
        <v>8.1027354093782744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13.504559015630457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 t="shared" si="17"/>
        <v>8.2323791759283278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13.720631959880548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 t="shared" si="17"/>
        <v>8.3640972427431812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13.940162071238635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 t="shared" si="17"/>
        <v>8.4979227986270711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14.163204664378453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 t="shared" si="17"/>
        <v>8.6338895634051056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14.389815939008509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 t="shared" si="17"/>
        <v>8.7720317964195864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14.620052994032646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 t="shared" si="17"/>
        <v>8.9123843051623002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14.853973841937167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 t="shared" si="17"/>
        <v>6.11208270891089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6.11208270891089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 t="shared" si="17"/>
        <v>6.2127810157000809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6.2127810157000809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 t="shared" si="17"/>
        <v>6.3134793224892718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6.3134793224892718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 t="shared" si="17"/>
        <v>6.4141776292784627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6.4141776292784627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 t="shared" si="17"/>
        <v>6.5148759360676536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6.5148759360676536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 t="shared" si="17"/>
        <v>6.6155742428568427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6.6155742428568427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 t="shared" si="17"/>
        <v>6.0446452946814304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6.7162725496460336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 t="shared" si="17"/>
        <v>6.06710406222735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6.8169708564352245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 t="shared" si="17"/>
        <v>6.0875488636374859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6.9176691632244154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 t="shared" si="17"/>
        <v>6.1059796989118365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7.0183674700136054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 t="shared" si="17"/>
        <v>6.1223965680504051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7.1190657768027963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 t="shared" ref="G261:G324" si="23">K261*$N261</f>
        <v>6.1367994710531892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7.2197640835919872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 t="shared" si="23"/>
        <v>6.1308872519442357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7.3204623903811763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 t="shared" si="23"/>
        <v>6.1224575751655523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7.4211606971703672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 t="shared" si="23"/>
        <v>6.111510440717141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7.5218590039595581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 t="shared" si="23"/>
        <v>6.098045848598999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7.622557310748749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 t="shared" si="23"/>
        <v>6.0820637988111272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7.7232556175379399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 t="shared" si="23"/>
        <v>6.0635642913535257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7.8239539243271308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 t="shared" si="23"/>
        <v>6.0425473262261953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7.9246522311163217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 t="shared" si="23"/>
        <v>6.0190129034291342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8.0253505379055117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 t="shared" si="23"/>
        <v>5.9929610229623425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8.1260488446947026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 t="shared" si="23"/>
        <v>5.9643916848258227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8.2267471514838935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 t="shared" si="23"/>
        <v>5.9333048890195705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8.3274454582730826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 t="shared" si="23"/>
        <v>5.8997006355435913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8.4281437650622735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 t="shared" si="23"/>
        <v>5.8635789243978813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8.5288420718514644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 t="shared" si="23"/>
        <v>5.8249397555824416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8.6295403786406553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 t="shared" si="23"/>
        <v>5.783783129097273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8.7302386854298462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 t="shared" si="23"/>
        <v>5.740109044942372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8.8309369922190353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 t="shared" si="23"/>
        <v>5.6939175031177438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8.9316352990082262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 t="shared" si="23"/>
        <v>5.6452085036233859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9.0323336057974171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 t="shared" si="23"/>
        <v>5.5939820464592964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9.133031912586608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 t="shared" si="23"/>
        <v>5.540238131625479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9.2337302193757989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 t="shared" si="23"/>
        <v>5.6288819417314881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9.3814699028858133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 t="shared" si="23"/>
        <v>5.7189440527991904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9.5315734213319843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 t="shared" si="23"/>
        <v>5.8104471576439778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9.6840785960732969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 t="shared" si="23"/>
        <v>5.9034143121662819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9.8390238536104704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 t="shared" si="23"/>
        <v>5.9978689411609416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9.996448235268236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 t="shared" si="23"/>
        <v>6.0938348442195167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10.156391407032528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 t="shared" si="23"/>
        <v>6.1913362017270295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10.31889366954505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 t="shared" si="23"/>
        <v>6.2903975809546617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10.483995968257769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 t="shared" si="23"/>
        <v>6.3910439422499374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10.651739903749895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 t="shared" si="23"/>
        <v>6.4933006453259363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10.822167742209894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 t="shared" si="23"/>
        <v>6.5971934556511505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10.99532242608525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 t="shared" si="23"/>
        <v>6.7027485509415694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11.171247584902616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 t="shared" si="23"/>
        <v>6.8099925277566351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11.349987546261058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 t="shared" si="23"/>
        <v>6.9189524082007408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11.531587347001235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 t="shared" si="23"/>
        <v>7.0296556467319524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11.716092744553254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 t="shared" si="23"/>
        <v>7.1421301370796639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11.903550228466107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 t="shared" si="23"/>
        <v>7.2564042192729374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12.094007032121564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 t="shared" si="23"/>
        <v>7.3725066867813061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12.287511144635511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 t="shared" si="23"/>
        <v>7.4904667937698051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12.484111322949676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 t="shared" si="23"/>
        <v>7.6103142624701237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12.683857104116873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 t="shared" si="23"/>
        <v>7.7320792906696454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12.886798817782743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 t="shared" si="23"/>
        <v>7.8557925593203599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13.092987598867268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 t="shared" si="23"/>
        <v>7.9814852402694845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13.302475400449142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 t="shared" si="23"/>
        <v>8.1091890041137962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13.515315006856328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 t="shared" si="23"/>
        <v>8.2389360281796176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13.731560046966031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 t="shared" si="23"/>
        <v>8.3707590046304912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13.951265007717486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 t="shared" si="23"/>
        <v>8.5046911487045787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14.174485247840964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 t="shared" si="23"/>
        <v>8.6407662070838516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14.401277011806421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 t="shared" si="23"/>
        <v>8.7790184663971953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14.631697443995325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 t="shared" si="23"/>
        <v>8.91948276185955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14.865804603099249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 t="shared" si="23"/>
        <v>9.0621944860493038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15.10365747674884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 t="shared" si="23"/>
        <v>9.207189597826094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15.345315996376824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 t="shared" si="23"/>
        <v>9.3545046313913094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15.590841052318851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 t="shared" si="23"/>
        <v>9.5041767054935704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15.840294509155951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 t="shared" si="23"/>
        <v>9.6562435327814686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16.093739221302449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 t="shared" si="23"/>
        <v>9.8107434293059743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16.35123904884329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 t="shared" si="23"/>
        <v>9.9677153241748702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16.612858873624784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 t="shared" si="23"/>
        <v>10.127198769361668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16.87866461560278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 t="shared" si="23"/>
        <v>10.289233949671454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17.148723249452424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 t="shared" si="23"/>
        <v>10.453861692866198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17.423102821443663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 t="shared" si="23"/>
        <v>10.621123479952058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17.701872466586764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 t="shared" si="23"/>
        <v>10.791061455631292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17.985102426052155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 t="shared" si="23"/>
        <v>10.963718438921394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18.27286406486899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 t="shared" ref="G325:G388" si="28">K325*$N325</f>
        <v>11.139137933944134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18.565229889906892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 t="shared" si="28"/>
        <v>11.317364140887243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18.862273568145405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 t="shared" si="28"/>
        <v>11.498441967141439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19.164069945235731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 t="shared" si="28"/>
        <v>11.6824170386157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19.4706950643595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 t="shared" si="28"/>
        <v>11.869335711233553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19.782226185389256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 t="shared" si="28"/>
        <v>12.059245082613289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20.098741804355484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 t="shared" si="28"/>
        <v>12.252193003935103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20.420321673225171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 t="shared" si="28"/>
        <v>29.949192784158399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29.949192784158399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 t="shared" si="28"/>
        <v>30.442614281657274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30.442614281657274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 t="shared" si="28"/>
        <v>30.936035779156153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30.936035779156153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 t="shared" si="28"/>
        <v>31.429457276655029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31.429457276655029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 t="shared" si="28"/>
        <v>31.922878774153904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31.922878774153904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 t="shared" si="28"/>
        <v>32.416300271652773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32.416300271652773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 t="shared" si="28"/>
        <v>29.618749592236487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32.909721769151652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 t="shared" si="28"/>
        <v>29.728797507318973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33.403143266650531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 t="shared" si="28"/>
        <v>29.828976992451476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33.896564764149403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 t="shared" si="28"/>
        <v>29.919288047634005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34.389986261648282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 t="shared" si="28"/>
        <v>29.999730672866558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34.883407759147161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 t="shared" si="28"/>
        <v>30.070304868149126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35.376829256646033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 t="shared" si="28"/>
        <v>30.041335006596359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35.870250754144905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 t="shared" si="28"/>
        <v>30.00002960760612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36.363672251643784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 t="shared" si="28"/>
        <v>29.946388671178408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36.857093749142656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 t="shared" si="28"/>
        <v>29.880412197313227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37.350515246641535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 t="shared" si="28"/>
        <v>29.80210018601057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37.843936744140407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 t="shared" si="28"/>
        <v>29.711452637270444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38.337358241639286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 t="shared" si="28"/>
        <v>29.608469551092849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38.830779739138165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 t="shared" si="28"/>
        <v>29.493150927477778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39.324201236637037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 t="shared" si="28"/>
        <v>29.365496766425235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39.817622734135917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 t="shared" si="28"/>
        <v>29.225507067935226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40.311044231634796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 t="shared" si="28"/>
        <v>29.07318183200773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40.804465729133661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 t="shared" si="28"/>
        <v>28.908521058642776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41.29788722663254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 t="shared" si="28"/>
        <v>28.73152474784035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41.791308724131419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 t="shared" si="28"/>
        <v>28.542192899600444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42.284730221630291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 t="shared" si="28"/>
        <v>28.340525513923073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42.77815171912917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 t="shared" si="28"/>
        <v>28.126522590808225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43.271573216628042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 t="shared" si="28"/>
        <v>27.900184130255905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43.764994714126914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 t="shared" si="28"/>
        <v>27.66151013226612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44.258416211625793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 t="shared" si="28"/>
        <v>27.410500596838858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44.751837709124672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 t="shared" si="28"/>
        <v>27.147155523974124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45.245259206623544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 t="shared" si="28"/>
        <v>27.581510012357715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45.969183353929523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 t="shared" si="28"/>
        <v>28.022814172555435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46.704690287592392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 t="shared" si="28"/>
        <v>28.471179199316321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47.451965332193872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 t="shared" si="28"/>
        <v>28.926718066505387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48.211196777508981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 t="shared" si="28"/>
        <v>29.389545555569466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48.982575925949114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 t="shared" si="28"/>
        <v>29.859778284458578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49.766297140764301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 t="shared" si="28"/>
        <v>30.337534737009921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50.562557895016539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 t="shared" si="28"/>
        <v>30.822935292802079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51.371558821336798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 t="shared" si="28"/>
        <v>31.316102257486914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52.193503762478194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 t="shared" si="28"/>
        <v>31.817159893606703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53.02859982267784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 t="shared" si="28"/>
        <v>32.326234451904412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53.877057419840689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 t="shared" si="28"/>
        <v>32.843454203134883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54.739090338558142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 t="shared" si="28"/>
        <v>33.36894947038504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55.614915783975071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 t="shared" si="28"/>
        <v>33.902852661911204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56.504754436518674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 t="shared" si="28"/>
        <v>34.445298304501783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57.408830507502969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 t="shared" si="28"/>
        <v>34.996423077373812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58.327371795623023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 t="shared" si="28"/>
        <v>35.55636584661179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59.260609744352983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 t="shared" si="28"/>
        <v>36.125267700157586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60.208779500262644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 t="shared" si="28"/>
        <v>36.703271983360096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61.172119972266835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 t="shared" si="28"/>
        <v>37.290524335093863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62.150873891823103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 t="shared" si="28"/>
        <v>37.887172724455368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63.145287874092283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 t="shared" si="28"/>
        <v>38.493367488046658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64.155612480077764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 t="shared" si="28"/>
        <v>39.109261367855396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65.182102279758993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 t="shared" si="28"/>
        <v>39.735009549741079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66.225015916235137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 t="shared" si="28"/>
        <v>40.37076970253694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67.284616170894907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 t="shared" ref="G389:G452" si="33">K389*$N389</f>
        <v>41.016702017777533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68.361170029629221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 t="shared" si="33"/>
        <v>41.672969250061968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69.454948750103284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 t="shared" si="33"/>
        <v>42.339736758062962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70.566227930104944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 t="shared" si="33"/>
        <v>43.017172546191979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71.69528757698663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 t="shared" si="33"/>
        <v>43.705447306931042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72.84241217821841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 t="shared" si="33"/>
        <v>44.40473446384194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74.007890773069903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 t="shared" si="33"/>
        <v>45.115210215263424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75.192017025439043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 t="shared" si="33"/>
        <v>45.837053578707632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76.395089297846056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 t="shared" si="33"/>
        <v>46.57044643596695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77.617410726611581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 t="shared" si="33"/>
        <v>47.315573578942427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78.859289298237385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 t="shared" si="33"/>
        <v>48.072622756205519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80.121037927009198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 t="shared" si="33"/>
        <v>48.841784720304808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81.402974533841345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 t="shared" si="33"/>
        <v>49.623253275829676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82.7054221263828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 t="shared" si="33"/>
        <v>50.417225328242957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84.028708880404935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 t="shared" si="33"/>
        <v>51.223900933494839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85.373168222491401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 t="shared" si="33"/>
        <v>52.043483348430769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86.739138914051281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 t="shared" si="33"/>
        <v>52.87617908200567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88.12696513667612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 t="shared" si="33"/>
        <v>53.722197947317753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89.536996578862926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 t="shared" si="33"/>
        <v>54.581753114474836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90.969588524124731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 t="shared" si="33"/>
        <v>55.455061164306443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92.425101940510743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 t="shared" si="33"/>
        <v>56.342342142935344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93.903903571558914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 t="shared" si="33"/>
        <v>57.243819617222307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95.406366028703843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 t="shared" si="33"/>
        <v>58.159720731097863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96.932867885163105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 t="shared" si="33"/>
        <v>59.090276262795442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98.483793771325736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 t="shared" si="33"/>
        <v>60.035720683000157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100.05953447166694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 t="shared" si="33"/>
        <v>1.37367381386139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1.37367381386139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 t="shared" si="33"/>
        <v>1.3963054819399032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1.3963054819399032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 t="shared" si="33"/>
        <v>1.4189371500184167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1.4189371500184167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 t="shared" si="33"/>
        <v>1.4415688180969299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1.4415688180969299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 t="shared" si="33"/>
        <v>1.4642004861754434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1.4642004861754434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 t="shared" si="33"/>
        <v>1.4868321542539564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1.4868321542539564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 t="shared" si="33"/>
        <v>1.358517440099223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1.5094638223324699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 t="shared" si="33"/>
        <v>1.3635649864657751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1.5320954904109831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 t="shared" si="33"/>
        <v>1.3681598994707569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1.5547271584894964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 t="shared" si="33"/>
        <v>1.3723021791141685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1.5773588265680099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 t="shared" si="33"/>
        <v>1.3759918253960099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1.5999904946465231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 t="shared" si="33"/>
        <v>1.379228838316281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1.6226221627250366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 t="shared" si="33"/>
        <v>1.3779000832979729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1.6452538308035496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 t="shared" si="33"/>
        <v>1.376005536577702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1.6678854988820631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 t="shared" si="33"/>
        <v>1.3735451981554683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1.6905171669605763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 t="shared" si="33"/>
        <v>1.3705190680312715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1.7131488350390895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 t="shared" si="33"/>
        <v>1.3669271462051122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1.735780503117603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 t="shared" si="33"/>
        <v>1.3627694326769899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1.7584121711961163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 t="shared" si="33"/>
        <v>1.358045927446905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1.7810438392746297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 t="shared" si="33"/>
        <v>1.3527566305148573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1.803675507353143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 t="shared" si="33"/>
        <v>1.3469015418808465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1.8263071754316564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 t="shared" si="33"/>
        <v>1.340480661544873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1.8489388435101697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 t="shared" si="33"/>
        <v>1.3334939895069364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1.8715705115886829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 t="shared" si="33"/>
        <v>1.3259415257670373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1.8942021796671962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 t="shared" si="33"/>
        <v>1.3178232703251753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1.9168338477457094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 t="shared" si="33"/>
        <v>1.3091392231813503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1.9394655158242229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 t="shared" si="33"/>
        <v>1.2998893843355626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1.9620971839027361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 t="shared" si="33"/>
        <v>1.290073753787812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1.9847288519812494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 t="shared" si="33"/>
        <v>1.2796923315380986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2.0073605200597626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 t="shared" si="33"/>
        <v>1.2687451175864226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2.0299921881382761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 t="shared" si="33"/>
        <v>1.2572321119327832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2.0526238562167891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 t="shared" si="33"/>
        <v>1.2451533145771816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2.0752555242953026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 t="shared" si="33"/>
        <v>1.2650757676104167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2.1084596126840278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 t="shared" si="33"/>
        <v>1.2853169798921831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2.1421949664869717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 t="shared" si="33"/>
        <v>1.3058820515704581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2.1764700859507635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 t="shared" si="33"/>
        <v>1.3267761643955853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2.2112936073259757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 t="shared" si="33"/>
        <v>1.3480045830259146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2.2466743050431912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 t="shared" si="33"/>
        <v>1.3695726563543293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2.2826210939238822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 t="shared" si="33"/>
        <v>1.3914858188559989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2.3191430314266648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 t="shared" ref="G453:G516" si="39">K453*$N453</f>
        <v>1.4137495919576946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2.3562493199294909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 t="shared" si="39"/>
        <v>1.4363695854290179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2.3939493090483634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 t="shared" si="39"/>
        <v>1.4593514987958822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2.432252497993137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 t="shared" si="39"/>
        <v>1.4827011227766163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2.4711685379610273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 t="shared" si="39"/>
        <v>1.5064243407410423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2.5107072345684038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 t="shared" si="39"/>
        <v>1.5305271301928989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2.5508785503214981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 t="shared" si="39"/>
        <v>1.5550155642759853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2.5916926071266424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 t="shared" si="39"/>
        <v>1.579895813304401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2.6331596888406685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 t="shared" si="39"/>
        <v>1.6051741463172715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2.6752902438621193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 t="shared" si="39"/>
        <v>1.6308569326583477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2.7180948877639128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 t="shared" si="39"/>
        <v>1.6569506435808816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2.761584405968136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 t="shared" si="39"/>
        <v>1.6834618538781754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2.8057697564636257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 t="shared" si="39"/>
        <v>1.7103972435402262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2.8506620725670437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 t="shared" si="39"/>
        <v>1.7377635994368701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2.8962726657281168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 t="shared" si="39"/>
        <v>1.7655678170278599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2.9426130283797667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 t="shared" si="39"/>
        <v>1.7938169021003056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2.9896948368338427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 t="shared" si="39"/>
        <v>1.8225179725339105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3.0375299542231842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 t="shared" si="39"/>
        <v>1.8516782600944532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3.0861304334907556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 t="shared" si="39"/>
        <v>1.8813051122559643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3.1355085204266073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 t="shared" si="39"/>
        <v>1.9114059940520594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3.1856766567534325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 t="shared" si="39"/>
        <v>1.9419884899568927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3.2366474832614878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 t="shared" si="39"/>
        <v>1.9730603057962028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3.2884338429936717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 t="shared" si="39"/>
        <v>2.0046292706889424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3.3410487844815706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 t="shared" si="39"/>
        <v>2.0367033390199656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3.3945055650332758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 t="shared" si="39"/>
        <v>2.0692905924442853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3.4488176540738089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 t="shared" si="39"/>
        <v>2.1023992419233934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3.5039987365389895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 t="shared" si="39"/>
        <v>2.1360376297941679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3.5600627163236132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 t="shared" si="39"/>
        <v>2.1702142318708746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3.6170237197847914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 t="shared" si="39"/>
        <v>2.2049376595808092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3.6748960993013489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 t="shared" si="39"/>
        <v>2.240216662134102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3.7336944368901701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 t="shared" si="39"/>
        <v>2.2760601287282478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3.7934335478804129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 t="shared" si="39"/>
        <v>2.3124770907878998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3.8541284846464996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 t="shared" si="39"/>
        <v>2.3494767242405059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3.9157945404008432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 t="shared" si="39"/>
        <v>2.3870683518283542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3.9784472530472574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 t="shared" si="39"/>
        <v>2.425261445457608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4.0421024090960138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 t="shared" si="39"/>
        <v>2.4640656285849301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4.1067760476415502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 t="shared" si="39"/>
        <v>2.5034906786422888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4.1724844644038148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 t="shared" si="39"/>
        <v>2.5435465295005661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4.2392442158342769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 t="shared" si="39"/>
        <v>2.5842432739725751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4.3070721232876252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 t="shared" si="39"/>
        <v>2.6255911663561355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4.3759852772602263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 t="shared" si="39"/>
        <v>2.6676006250178341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4.4460010416963902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 t="shared" si="39"/>
        <v>2.7102822350181195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4.5171370583635326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 t="shared" si="39"/>
        <v>2.7536467507784095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4.5894112512973493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 t="shared" si="39"/>
        <v>0.161536134653465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0.161536134653465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 t="shared" si="39"/>
        <v>0.16419748856825409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0.16419748856825409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 t="shared" si="39"/>
        <v>0.16685884248304317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0.16685884248304317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 t="shared" si="39"/>
        <v>0.16952019639783225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0.16952019639783225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 t="shared" si="39"/>
        <v>0.17218155031262133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0.17218155031262133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 t="shared" si="39"/>
        <v>0.17484290422741036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0.17484290422741036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 t="shared" si="39"/>
        <v>0.15975383232797952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0.17750425814219944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 t="shared" si="39"/>
        <v>0.16034739473071979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0.18016561205698853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 t="shared" si="39"/>
        <v>0.1608877300551643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0.18282696597177761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 t="shared" si="39"/>
        <v>0.16137483830131302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0.18548831988656669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 t="shared" si="39"/>
        <v>0.16180871946916597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0.18814967380135578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 t="shared" si="39"/>
        <v>0.16218937355872312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0.19081102771614486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 t="shared" si="39"/>
        <v>0.16203311961590716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0.19347238163093392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 t="shared" si="39"/>
        <v>0.16181033182522148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0.196133735545723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 t="shared" si="39"/>
        <v>0.16152101018666606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0.19879508946051208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 t="shared" si="39"/>
        <v>0.16116515470024093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0.20145644337530116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 t="shared" si="39"/>
        <v>0.16074276536594606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0.20411779729009025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 t="shared" si="39"/>
        <v>0.16025384218378147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0.20677915120487933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 t="shared" si="39"/>
        <v>0.15969838515374715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0.20944050511966841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 t="shared" si="39"/>
        <v>0.15907639427584311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0.21210185903445747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 t="shared" si="39"/>
        <v>0.15838786955006931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0.21476321294924655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 t="shared" ref="G517:G577" si="45">K517*$N517</f>
        <v>0.15763281097642584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0.21742456686403563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 t="shared" si="45"/>
        <v>0.15681121855491256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0.22008592077882469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 t="shared" si="45"/>
        <v>0.15592309228552964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0.22274727469361377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 t="shared" si="45"/>
        <v>0.15496843216827696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0.22540862860840286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 t="shared" si="45"/>
        <v>0.15394723820315453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0.22806998252319194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 t="shared" si="45"/>
        <v>0.15285951039016243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0.23073133643798102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 t="shared" si="45"/>
        <v>0.15170524872930052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0.23339269035277005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 t="shared" si="45"/>
        <v>0.15048445322056894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0.23605404426755913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 t="shared" si="45"/>
        <v>0.14919712386396763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0.23871539818234822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 t="shared" si="45"/>
        <v>0.14784326065949657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0.2413767520971373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 t="shared" si="45"/>
        <v>0.14642286360715581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0.24403810601192638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 t="shared" si="45"/>
        <v>0.14876562942487034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0.24794271570811724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 t="shared" si="45"/>
        <v>0.15114587949566824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0.25190979915944706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 t="shared" si="45"/>
        <v>0.15356421356759895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0.25594035594599823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 t="shared" si="45"/>
        <v>0.15602124098468054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0.26003540164113426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 t="shared" si="45"/>
        <v>0.15851758084043538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0.26419596806739232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 t="shared" si="45"/>
        <v>0.16105386213388237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0.26842310355647064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 t="shared" si="45"/>
        <v>0.16363072392802452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0.27271787321337421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 t="shared" si="45"/>
        <v>0.16624881551087289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0.27708135918478816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 t="shared" si="45"/>
        <v>0.16890879655904686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0.28151466093174476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 t="shared" si="45"/>
        <v>0.17161133730399161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0.28601889550665271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 t="shared" si="45"/>
        <v>0.17435711870085546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0.29059519783475912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 t="shared" si="45"/>
        <v>0.17714683260006917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0.29524472100011528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 t="shared" si="45"/>
        <v>0.17998118192167029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0.29996863653611716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 t="shared" si="45"/>
        <v>0.182860880832417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0.30476813472069503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 t="shared" si="45"/>
        <v>0.18578665492573571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0.30964442487622618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 t="shared" si="45"/>
        <v>0.18875924140454747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0.31459873567424579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 t="shared" si="45"/>
        <v>0.19177938926702021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0.31963231544503368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 t="shared" si="45"/>
        <v>0.19484785949529257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0.32474643249215429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 t="shared" si="45"/>
        <v>0.19796542524721722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0.3299423754120287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 t="shared" si="45"/>
        <v>0.20113287205117267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0.33522145341862114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 t="shared" si="45"/>
        <v>0.20435099800399148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0.34058499667331915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 t="shared" si="45"/>
        <v>0.20762061397205533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0.34603435662009224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 t="shared" si="45"/>
        <v>0.2109425437956082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0.35157090632601368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 t="shared" si="45"/>
        <v>0.21431762449633793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0.35719604082722989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 t="shared" si="45"/>
        <v>0.21774670648827937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0.36291117748046564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 t="shared" si="45"/>
        <v>0.22123065379209181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0.36871775632015302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 t="shared" si="45"/>
        <v>0.22477034425276524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0.37461724042127542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 t="shared" si="45"/>
        <v>0.22836666976080949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0.38061111626801586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 t="shared" si="45"/>
        <v>0.23202053647698248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0.38670089412830416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 t="shared" si="45"/>
        <v>0.23573286506061419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0.39288810843435701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 t="shared" si="45"/>
        <v>0.23950459090158405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0.39917431816930676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 t="shared" si="45"/>
        <v>0.24333666435600942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0.40556110726001571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 t="shared" si="45"/>
        <v>0.24723005098570555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0.41205008497617596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 t="shared" si="45"/>
        <v>0.2511857318014768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0.41864288633579472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 t="shared" si="45"/>
        <v>0.2552047035103005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0.42534117251716752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 t="shared" si="45"/>
        <v>0.25928797876646537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0.43214663127744229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 t="shared" si="45"/>
        <v>0.26343658642672879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0.43906097737788136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 t="shared" si="45"/>
        <v>0.26765157180955645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0.44608595301592746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 t="shared" si="45"/>
        <v>0.27193399695850934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0.45322332826418227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 t="shared" si="45"/>
        <v>0.27628494090984551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0.46047490151640919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 t="shared" si="45"/>
        <v>0.28070549996440308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0.46784249994067179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 t="shared" si="45"/>
        <v>0.28519678796383352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0.47532797993972259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 t="shared" si="45"/>
        <v>0.28975993657125487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0.48293322761875818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 t="shared" si="45"/>
        <v>0.29439609555639495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0.49066015926065831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 t="shared" si="45"/>
        <v>0.29910643308529733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0.49851072180882888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 t="shared" si="45"/>
        <v>0.30389213601466203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0.50648689335777008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 t="shared" si="45"/>
        <v>0.30875441019089661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0.51459068365149441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 t="shared" si="45"/>
        <v>0.31369448075395101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0.52282413458991839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 t="shared" si="45"/>
        <v>0.31871359244601427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0.53118932074335712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 t="shared" si="45"/>
        <v>0.3238130099251505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0.53968834987525083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K4*$N4</f>
        <v>68.215896285148503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68.215896285148503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 t="shared" ref="G5:G68" si="0">K5*$N5</f>
        <v>69.339772642712632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69.339772642712632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 t="shared" si="0"/>
        <v>70.463649000276774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70.463649000276774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 t="shared" si="0"/>
        <v>71.587525357840903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71.587525357840903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 t="shared" si="0"/>
        <v>72.711401715405046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72.711401715405046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 t="shared" si="0"/>
        <v>73.83527807296916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73.83527807296916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 t="shared" si="0"/>
        <v>67.463238987479969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74.959154430533303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 t="shared" si="0"/>
        <v>67.713897401406712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76.083030788097432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 t="shared" si="0"/>
        <v>67.942078288182188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77.206907145661575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 t="shared" si="0"/>
        <v>68.147781647806354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78.330783503225703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 t="shared" si="0"/>
        <v>68.331007480279268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79.454659860789846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 t="shared" si="0"/>
        <v>68.491755785600873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80.578536218353975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 t="shared" si="0"/>
        <v>68.425770532331398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81.702412575918089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 t="shared" si="0"/>
        <v>68.331688370122833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82.826288933482232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 t="shared" si="0"/>
        <v>68.209509298975163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83.95016529104636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 t="shared" si="0"/>
        <v>68.059233318888403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85.074041648610503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 t="shared" si="0"/>
        <v>67.880860429862523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86.197918006174632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 t="shared" si="0"/>
        <v>67.674390631897538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87.321794363738775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 t="shared" si="0"/>
        <v>67.439823924993462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88.445670721302903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 t="shared" si="0"/>
        <v>67.177160309150281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89.569547078867046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 t="shared" si="0"/>
        <v>66.886399784367981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90.693423436431175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 t="shared" si="0"/>
        <v>66.567542350646605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91.817299793995318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 t="shared" si="0"/>
        <v>66.22058800798608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92.941176151559432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 t="shared" si="0"/>
        <v>65.845536756386494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94.065052509123575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 t="shared" si="0"/>
        <v>65.442388595847802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95.188928866687704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 t="shared" si="0"/>
        <v>65.011143526369992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96.312805224251846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 t="shared" si="0"/>
        <v>64.551801547953076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97.436681581815975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 t="shared" si="0"/>
        <v>64.064362660597055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98.560557939380089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 t="shared" si="0"/>
        <v>63.548826864301944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99.684434296944232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 t="shared" si="0"/>
        <v>63.005194159067727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100.80831065450836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 t="shared" si="0"/>
        <v>62.433464544894399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101.9321870120725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 t="shared" si="0"/>
        <v>61.833638021781979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103.05606336963663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 t="shared" si="0"/>
        <v>62.822976230130493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104.70496038355083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 t="shared" si="0"/>
        <v>63.828143849812577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106.38023974968763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 t="shared" si="0"/>
        <v>64.849394151409584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108.08232358568264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 t="shared" si="0"/>
        <v>65.886984457832142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109.81164076305357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 t="shared" si="0"/>
        <v>66.941176209157447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111.56862701526241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 t="shared" si="0"/>
        <v>68.012235028503966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113.35372504750661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 t="shared" si="0"/>
        <v>69.10043078896004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115.16738464826673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 t="shared" si="0"/>
        <v>70.206037681583382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117.01006280263898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 t="shared" si="0"/>
        <v>71.329334284488738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118.88222380748122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 t="shared" si="0"/>
        <v>72.470603633040554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120.78433938840092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 t="shared" si="0"/>
        <v>73.630133291169201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122.71688881861533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 t="shared" si="0"/>
        <v>74.808215423827903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124.68035903971318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 t="shared" si="0"/>
        <v>76.005146870609153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126.67524478434859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 t="shared" si="0"/>
        <v>77.221229220538916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128.70204870089819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 t="shared" si="0"/>
        <v>78.456768888067529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130.76128148011256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 t="shared" si="0"/>
        <v>79.712077190276617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132.85346198379438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 t="shared" si="0"/>
        <v>80.987470425321035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134.97911737553505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 t="shared" si="0"/>
        <v>82.283269952126176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137.13878325354364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 t="shared" si="0"/>
        <v>83.59980227136019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139.33300378560031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 t="shared" si="0"/>
        <v>84.93739910770195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141.56233184616991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 t="shared" si="0"/>
        <v>86.296397493425204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143.82732915570867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 t="shared" si="0"/>
        <v>87.677139853319986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146.12856642219998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 t="shared" si="0"/>
        <v>89.079974090973096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148.46662348495516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 t="shared" si="0"/>
        <v>90.505253676428666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150.84208946071445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 t="shared" si="0"/>
        <v>91.953337735251552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153.25556289208592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 t="shared" si="0"/>
        <v>93.424591139015561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155.70765189835927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 t="shared" si="0"/>
        <v>94.919384597239784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158.19897432873299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 t="shared" si="0"/>
        <v>96.438094750795628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160.73015791799273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 t="shared" si="0"/>
        <v>97.981104266808373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163.30184044468064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 t="shared" si="0"/>
        <v>99.548801935077307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165.91466989179551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 t="shared" si="0"/>
        <v>101.14158276603855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168.56930461006425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 t="shared" si="0"/>
        <v>102.75984809029519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171.26641348382532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 t="shared" si="0"/>
        <v>104.40400565973989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174.0066760995665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 t="shared" ref="G69:G132" si="5">K69*$N69</f>
        <v>106.07446975029573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176.79078291715956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 t="shared" si="5"/>
        <v>107.77166126630048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179.61943544383413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 t="shared" si="5"/>
        <v>109.49600784656131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182.49334641093552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 t="shared" si="5"/>
        <v>111.2479439721063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185.4132399535105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 t="shared" si="5"/>
        <v>113.02791107565999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188.37985179276666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 t="shared" si="5"/>
        <v>114.83635765287055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191.39392942145091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 t="shared" si="5"/>
        <v>116.67373937531647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194.45623229219413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 t="shared" si="5"/>
        <v>118.54051920532154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197.56753200886925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 t="shared" si="5"/>
        <v>120.43716751260672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200.7286125210112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 t="shared" si="5"/>
        <v>122.36416219280841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203.94027032134736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 t="shared" si="5"/>
        <v>124.32198878789336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207.20331464648893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 t="shared" si="5"/>
        <v>126.31114060849966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210.51856768083277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 t="shared" si="5"/>
        <v>128.33211885823565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213.88686476372609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 t="shared" si="5"/>
        <v>130.38543275996741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217.30905459994571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 t="shared" si="5"/>
        <v>132.47159968412691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220.78599947354485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 t="shared" si="5"/>
        <v>134.59114527907295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224.31857546512157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 t="shared" si="5"/>
        <v>136.74460360353811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227.90767267256351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 t="shared" si="11"/>
        <v>21.657207493069301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21.657207493069301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 t="shared" si="11"/>
        <v>22.014016166674907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22.014016166674907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 t="shared" si="11"/>
        <v>22.370824840280513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22.370824840280513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 t="shared" si="11"/>
        <v>22.727633513886119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22.727633513886119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 t="shared" si="11"/>
        <v>23.084442187491724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23.084442187491724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 t="shared" si="11"/>
        <v>23.441250861097327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23.441250861097327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 t="shared" si="11"/>
        <v>21.418253581232641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23.798059534702933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 t="shared" si="11"/>
        <v>21.4978327053946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24.154868208308539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 t="shared" si="11"/>
        <v>21.570275656084448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24.511676881914145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 t="shared" si="11"/>
        <v>21.635582433302183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24.868485555519751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 t="shared" si="11"/>
        <v>21.693753037047806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25.225294229125357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 t="shared" si="11"/>
        <v>21.744787467321316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25.582102902730963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 t="shared" si="11"/>
        <v>21.723838445181872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25.938911576336562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 t="shared" si="11"/>
        <v>21.693969206202286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26.295720249942168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 t="shared" si="11"/>
        <v>21.655179750382565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26.652528923547774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 t="shared" si="11"/>
        <v>21.607470077722702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27.00933759715338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 t="shared" si="11"/>
        <v>21.550840188222701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27.366146270758986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 t="shared" si="11"/>
        <v>21.485290081882557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27.722954944364592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 t="shared" si="11"/>
        <v>21.410819758702274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28.079763617970197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 t="shared" si="11"/>
        <v>21.327429218681853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28.436572291575803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 t="shared" si="11"/>
        <v>21.235118461821287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28.793380965181409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 t="shared" si="11"/>
        <v>21.133887488120585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29.150189638787015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 t="shared" si="11"/>
        <v>21.023736297579738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29.506998312392618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 t="shared" si="11"/>
        <v>20.904664890198756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29.863806985998224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 t="shared" si="11"/>
        <v>20.776673265977632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30.22061565960383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 t="shared" si="11"/>
        <v>20.639761424916369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30.577424333209436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 t="shared" si="11"/>
        <v>20.493929367014964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30.934233006815042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 t="shared" si="11"/>
        <v>20.339177092273417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31.291041680420644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 t="shared" si="11"/>
        <v>20.175504600691735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31.64785035402625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 t="shared" ref="G197:G260" si="17">K197*$N197</f>
        <v>20.002911892269907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32.004659027631853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 t="shared" si="17"/>
        <v>19.821398967007941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32.361467701237459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 t="shared" si="17"/>
        <v>19.630965824905839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32.718276374843065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 t="shared" si="17"/>
        <v>19.945061278104337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33.24176879684056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 t="shared" si="17"/>
        <v>20.264182258554001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33.773637097590004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 t="shared" si="17"/>
        <v>20.58840917469087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34.314015291151449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 t="shared" si="17"/>
        <v>20.91782372148592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34.863039535809868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 t="shared" si="17"/>
        <v>21.252508901029696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35.420848168382825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 t="shared" si="17"/>
        <v>21.592549043446169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35.987581739076951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 t="shared" si="17"/>
        <v>21.938029828141314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36.563383046902189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 t="shared" si="17"/>
        <v>22.289038305391571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37.148397175652619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 t="shared" si="17"/>
        <v>22.645662918277839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37.742771530463067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 t="shared" si="17"/>
        <v>23.007993524970281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38.346655874950471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 t="shared" si="17"/>
        <v>23.376121421369806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38.96020236894968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 t="shared" si="17"/>
        <v>23.750139364111728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39.583565606852879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 t="shared" si="17"/>
        <v>24.130141593937509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40.216902656562517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 t="shared" si="17"/>
        <v>24.516223859440512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40.860373099067523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 t="shared" si="17"/>
        <v>24.90848344119156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41.514139068652604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 t="shared" si="17"/>
        <v>25.30701917625063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42.17836529375105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 t="shared" si="17"/>
        <v>25.711931483070636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42.85321913845106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 t="shared" si="17"/>
        <v>26.123322386799767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43.538870644666282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 t="shared" si="17"/>
        <v>26.541295544988561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44.235492574980938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 t="shared" si="17"/>
        <v>26.965956273708379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44.943260456180631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 t="shared" si="17"/>
        <v>27.397411574087716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45.662352623479528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 t="shared" si="17"/>
        <v>27.835770159273117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46.392950265455198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 t="shared" si="17"/>
        <v>28.281142481821487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47.135237469702481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 t="shared" si="17"/>
        <v>28.733640761530626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47.889401269217714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 t="shared" si="17"/>
        <v>29.193379013715123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48.655631689525208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 t="shared" si="17"/>
        <v>29.660473077934562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49.434121796557605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 t="shared" si="17"/>
        <v>30.135040647181508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50.225067745302518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 t="shared" si="17"/>
        <v>30.617201297536418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51.028668829227364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 t="shared" si="17"/>
        <v>31.107076518297003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51.845127530495006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 t="shared" si="17"/>
        <v>31.604789742589755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52.674649570982929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 t="shared" si="17"/>
        <v>32.110466378471195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53.517443964118655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 t="shared" si="17"/>
        <v>32.624233840526742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54.373723067544567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 t="shared" si="17"/>
        <v>33.146221581975162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55.243702636625272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 t="shared" si="17"/>
        <v>33.67656112728676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56.127601878811269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 t="shared" si="17"/>
        <v>34.215386105323354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57.025643508872264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 t="shared" si="17"/>
        <v>34.762832283008535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57.938053805014228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 t="shared" si="17"/>
        <v>35.319037599536671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58.865062665894456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 t="shared" si="17"/>
        <v>35.884142201129258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59.80690366854877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 t="shared" si="17"/>
        <v>36.458288476347327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60.763814127245546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 t="shared" si="17"/>
        <v>37.041621091968878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61.73603515328147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 t="shared" si="17"/>
        <v>37.634287029440394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62.723811715733987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 t="shared" si="17"/>
        <v>38.236435621911447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63.727392703185743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 t="shared" si="17"/>
        <v>38.848218591862029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64.747030986436712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 t="shared" si="17"/>
        <v>39.469790089331816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65.782983482219691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 t="shared" si="17"/>
        <v>40.101306730761131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66.83551121793522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 t="shared" si="17"/>
        <v>40.742927638453303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67.904879397422178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 t="shared" si="17"/>
        <v>41.394814480668558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68.991357467780929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 t="shared" si="17"/>
        <v>42.057131512359256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70.095219187265428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 t="shared" si="17"/>
        <v>42.730045616557007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71.216742694261683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 t="shared" si="17"/>
        <v>43.413726346421917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72.356210577369865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 t="shared" si="17"/>
        <v>17.7838217108911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17.7838217108911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 t="shared" si="17"/>
        <v>18.076815248415837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18.076815248415837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 t="shared" si="17"/>
        <v>18.369808785940577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18.369808785940577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 t="shared" si="17"/>
        <v>18.662802323465314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18.662802323465314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 t="shared" si="17"/>
        <v>18.955795860990051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18.955795860990051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 t="shared" si="17"/>
        <v>19.248789398514784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19.248789398514784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 t="shared" si="17"/>
        <v>17.587604642435572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19.541782936039525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 t="shared" si="17"/>
        <v>17.652951061472194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19.834776473564261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 t="shared" si="17"/>
        <v>17.712437609758318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20.127770011088998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 t="shared" si="17"/>
        <v>17.76606428729395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20.420763548613735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 t="shared" si="17"/>
        <v>17.813831094079088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20.713757086138475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 t="shared" ref="G261:G324" si="23">K261*$N261</f>
        <v>17.855738030113731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21.006750623663212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 t="shared" si="23"/>
        <v>17.838535734994906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21.299744161187945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 t="shared" si="23"/>
        <v>17.814008601437962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21.592737698712682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 t="shared" si="23"/>
        <v>17.782156629442905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21.885731236237422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 t="shared" si="23"/>
        <v>17.742979819009726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22.178724773762159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 t="shared" si="23"/>
        <v>17.69647817013843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22.471718311286896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 t="shared" si="23"/>
        <v>17.642651682829015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22.764711848811636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 t="shared" si="23"/>
        <v>17.581500357081485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23.057705386336373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 t="shared" si="23"/>
        <v>17.513024192895834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23.35069892386111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 t="shared" si="23"/>
        <v>17.437223190272061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23.643692461385847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 t="shared" si="23"/>
        <v>17.354097349210175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23.936685998910587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 t="shared" si="23"/>
        <v>17.263646669710162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24.22967953643532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 t="shared" si="23"/>
        <v>17.165871151772038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24.522673073960057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 t="shared" si="23"/>
        <v>17.060770795395797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24.815666611484794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 t="shared" si="23"/>
        <v>16.948345600581433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25.108660149009534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 t="shared" si="23"/>
        <v>16.828595567328954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25.401653686534271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 t="shared" si="23"/>
        <v>16.701520695638351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25.694647224059004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 t="shared" si="23"/>
        <v>16.567120985509632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25.987640761583741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 t="shared" si="23"/>
        <v>16.425396436942801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26.280634299108481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 t="shared" si="23"/>
        <v>16.276347049937844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26.573627836633218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 t="shared" si="23"/>
        <v>16.119972824494774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26.866621374157955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 t="shared" si="23"/>
        <v>16.377892389686689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27.296487316144486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 t="shared" si="23"/>
        <v>16.639938667921676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27.733231113202795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 t="shared" si="23"/>
        <v>16.906177686608423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28.17696281101404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 t="shared" si="23"/>
        <v>17.176676529594161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28.627794215990267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 t="shared" si="23"/>
        <v>17.451503354067661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29.085838923446104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 t="shared" si="23"/>
        <v>17.730727407732747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29.551212346221245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 t="shared" si="23"/>
        <v>18.014419046256471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30.024031743760787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 t="shared" si="23"/>
        <v>18.302649750996576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30.50441625166096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 t="shared" si="23"/>
        <v>18.595492147012521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30.992486911687536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 t="shared" si="23"/>
        <v>18.89302002136472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31.488366702274536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 t="shared" si="23"/>
        <v>19.195308341706557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31.992180569510928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 t="shared" si="23"/>
        <v>19.502433275173864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32.504055458623107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 t="shared" si="23"/>
        <v>19.814472207576642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33.024120345961073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 t="shared" si="23"/>
        <v>20.131503762897871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33.552506271496455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 t="shared" si="23"/>
        <v>20.453607823104239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34.089346371840399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 t="shared" si="23"/>
        <v>20.780865548273905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34.634775913789845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 t="shared" si="23"/>
        <v>21.113359397046288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35.18893232841048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 t="shared" si="23"/>
        <v>21.451173147399029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35.751955245665052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 t="shared" si="23"/>
        <v>21.794391917757412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36.323986529595686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 t="shared" si="23"/>
        <v>22.143102188441528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36.905170314069217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 t="shared" si="23"/>
        <v>22.497391823456596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37.495653039094329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 t="shared" si="23"/>
        <v>22.857350092631904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38.095583487719843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 t="shared" si="23"/>
        <v>23.223067694114011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38.705112823523351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 t="shared" si="23"/>
        <v>23.594636777219836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39.324394628699729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 t="shared" si="23"/>
        <v>23.972150965655356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39.95358494275893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 t="shared" si="23"/>
        <v>24.355705381105839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40.592842301843064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 t="shared" si="23"/>
        <v>24.745396667203526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41.242327778672546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 t="shared" si="23"/>
        <v>25.14132301387879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41.902205023131316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 t="shared" si="23"/>
        <v>25.543584182100847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42.572640303501416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 t="shared" si="23"/>
        <v>25.952281529014464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43.253802548357442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 t="shared" si="23"/>
        <v>26.367518033478696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43.945863389131162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 t="shared" si="23"/>
        <v>26.78939832201436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44.648997203357268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 t="shared" si="23"/>
        <v>27.218028695166591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45.363381158610984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 t="shared" si="23"/>
        <v>27.653517154289251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46.089195257148752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 t="shared" si="23"/>
        <v>28.095973428757883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46.826622381263142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 t="shared" si="23"/>
        <v>28.545509003618015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47.575848339363361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 t="shared" si="23"/>
        <v>29.002237147675903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48.337061912793175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 t="shared" si="23"/>
        <v>29.466272942038717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49.110454903397866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 t="shared" si="23"/>
        <v>29.937733309111337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49.896222181852231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 t="shared" si="23"/>
        <v>30.416737042057115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50.694561736761862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 t="shared" si="23"/>
        <v>30.903404834730036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51.505674724550062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 t="shared" si="23"/>
        <v>31.397859312085718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52.329765520142864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 t="shared" si="23"/>
        <v>31.900225061079091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53.167041768465154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 t="shared" ref="G325:G388" si="28">K325*$N325</f>
        <v>32.410628662056354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54.017714436760592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 t="shared" si="28"/>
        <v>32.929198720649261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54.881997867748773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 t="shared" si="28"/>
        <v>33.456065900179645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55.760109833632747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 t="shared" si="28"/>
        <v>33.99136295458252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56.652271590970869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 t="shared" si="28"/>
        <v>34.535224761855844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57.558707936426408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 t="shared" si="28"/>
        <v>35.087788358045536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58.479647263409234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 t="shared" si="28"/>
        <v>35.649192971774269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59.415321619623782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 t="shared" si="28"/>
        <v>96.032630994059403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96.032630994059403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 t="shared" si="28"/>
        <v>97.614795993808912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97.614795993808912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 t="shared" si="28"/>
        <v>99.196960993558406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99.196960993558406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 t="shared" si="28"/>
        <v>100.77912599330791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100.77912599330791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 t="shared" si="28"/>
        <v>102.36129099305742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102.36129099305742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 t="shared" si="28"/>
        <v>103.9434559928069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103.9434559928069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 t="shared" si="28"/>
        <v>94.973058893300774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105.52562099255641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 t="shared" si="28"/>
        <v>95.325929533152262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107.10778599230591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 t="shared" si="28"/>
        <v>95.647156873008768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108.68995099205542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 t="shared" si="28"/>
        <v>95.936740912870277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110.27211599180492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 t="shared" si="28"/>
        <v>96.194681652736804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111.85428099155442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 t="shared" si="28"/>
        <v>96.420979092608334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113.43644599130393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 t="shared" si="28"/>
        <v>96.328086705007237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115.01861099105341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 t="shared" si="28"/>
        <v>96.195640192412398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116.60077599080292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 t="shared" si="28"/>
        <v>96.023639554823831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118.18294099055241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 t="shared" si="28"/>
        <v>95.812084792241521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119.76510599030192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 t="shared" si="28"/>
        <v>95.560975904665497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121.34727099005143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 t="shared" si="28"/>
        <v>95.270312892095703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122.92943598980092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 t="shared" si="28"/>
        <v>94.940095754532194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124.51160098955043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 t="shared" si="28"/>
        <v>94.570324491974958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126.09376598929994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 t="shared" si="28"/>
        <v>94.160999104423951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127.67593098904943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 t="shared" si="28"/>
        <v>93.71211959187923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129.25809598879894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 t="shared" si="28"/>
        <v>93.223685954340752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130.84026098854844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 t="shared" si="28"/>
        <v>92.695698191808546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132.42242598829793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 t="shared" si="28"/>
        <v>92.128156304282612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134.00459098804743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 t="shared" si="28"/>
        <v>91.521060291762936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135.58675598779695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 t="shared" si="28"/>
        <v>90.874410154249517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137.16892098754644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 t="shared" si="28"/>
        <v>90.188205891742342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138.75108598729594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 t="shared" si="28"/>
        <v>89.462447504241453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140.33325098704543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 t="shared" si="28"/>
        <v>88.697134991746822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141.91541598679493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 t="shared" si="28"/>
        <v>87.892268354258462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143.49758098654445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 t="shared" si="28"/>
        <v>87.04784759177636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145.07974598629394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 t="shared" si="28"/>
        <v>88.440613153244783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147.40102192207465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 t="shared" si="28"/>
        <v>89.855662963696687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149.75943827282782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 t="shared" si="28"/>
        <v>91.293353571115844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152.15558928519309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 t="shared" si="28"/>
        <v>92.754047228253711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154.59007871375618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 t="shared" si="28"/>
        <v>94.238111983905753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157.06351997317626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 t="shared" si="28"/>
        <v>95.745921775648242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159.57653629274708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 t="shared" si="28"/>
        <v>97.277856524058635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162.12976087343105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 t="shared" si="28"/>
        <v>98.834302228443562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164.72383704740594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 t="shared" si="28"/>
        <v>100.41565106409867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167.35941844016446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 t="shared" si="28"/>
        <v>102.02230148112425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170.03716913520708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 t="shared" si="28"/>
        <v>103.65465830482222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172.75776384137038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 t="shared" si="28"/>
        <v>105.31313283769938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175.52188806283232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 t="shared" si="28"/>
        <v>106.99814296310258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178.33023827183763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 t="shared" si="28"/>
        <v>108.71011325051222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181.18352208418705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 t="shared" si="28"/>
        <v>110.44947506252043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184.08245843753406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 t="shared" si="28"/>
        <v>112.21666666352077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187.02777777253462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 t="shared" si="28"/>
        <v>114.01213333013709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190.02022221689515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 t="shared" si="28"/>
        <v>115.83632746341928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193.06054577236549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 t="shared" si="28"/>
        <v>117.68970870283397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196.1495145047233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 t="shared" si="28"/>
        <v>119.57274404207932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199.28790673679887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 t="shared" si="28"/>
        <v>121.4859079467526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202.47651324458769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 t="shared" si="28"/>
        <v>123.42968247390064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205.71613745650109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 t="shared" si="28"/>
        <v>125.40455739348305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209.00759565580509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 t="shared" si="28"/>
        <v>127.41103031177876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212.35171718629795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 t="shared" si="28"/>
        <v>129.44960679676723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215.74934466127874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 t="shared" ref="G389:G452" si="33">K389*$N389</f>
        <v>131.5208005055155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219.20133417585919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 t="shared" si="33"/>
        <v>133.62513331360373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222.7085555226729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 t="shared" si="33"/>
        <v>135.76313544662142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226.27189241103571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 t="shared" si="33"/>
        <v>137.93534561376737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229.89224268961229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 t="shared" si="33"/>
        <v>140.14231114358765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233.57051857264608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 t="shared" si="33"/>
        <v>142.38458812188506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237.30764686980842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 t="shared" si="33"/>
        <v>144.66274153183525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241.10456921972542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 t="shared" si="33"/>
        <v>146.97734539634459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244.962242327241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 t="shared" si="33"/>
        <v>149.32898292268609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248.88163820447681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 t="shared" si="33"/>
        <v>151.7182466494491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252.8637444157485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 t="shared" si="33"/>
        <v>154.1457385958403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256.90956432640053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 t="shared" si="33"/>
        <v>156.61207041337374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261.02011735562292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 t="shared" si="33"/>
        <v>159.11786353998772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265.1964392333129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 t="shared" si="33"/>
        <v>161.66374935662756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269.43958226104593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 t="shared" si="33"/>
        <v>164.25036934633357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273.75061557722262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 t="shared" si="33"/>
        <v>166.87837525587491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278.13062542645821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 t="shared" si="33"/>
        <v>169.54842925996894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282.58071543328157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 t="shared" si="33"/>
        <v>172.26120412812847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287.10200688021411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 t="shared" si="33"/>
        <v>175.01738339417852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291.69563899029754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 t="shared" si="33"/>
        <v>177.81766152848539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296.3627692141423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 t="shared" si="33"/>
        <v>180.66274411294114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301.10457352156857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 t="shared" si="33"/>
        <v>183.55334801874821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305.92224669791369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 t="shared" si="33"/>
        <v>186.49020158704815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310.81700264508027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 t="shared" si="33"/>
        <v>189.47404481244095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315.79007468740161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 t="shared" si="33"/>
        <v>192.50562952944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320.8427158824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 t="shared" si="33"/>
        <v>7.4693015999999997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7.4693015999999997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 t="shared" si="33"/>
        <v>7.5923604753194107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7.5923604753194107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 t="shared" si="33"/>
        <v>7.7154193506388218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7.7154193506388218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 t="shared" si="33"/>
        <v>7.8384782259582328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7.8384782259582328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 t="shared" si="33"/>
        <v>7.9615371012776439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7.9615371012776439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 t="shared" si="33"/>
        <v>8.0845959765970541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8.0845959765970541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 t="shared" si="33"/>
        <v>7.3868893667248177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8.2076548519164643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 t="shared" si="33"/>
        <v>7.4143352172399304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8.3307137272358762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 t="shared" si="33"/>
        <v>7.4393198902486519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8.4537726025552864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 t="shared" si="33"/>
        <v>7.4618433857509876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8.5768314778746984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 t="shared" si="33"/>
        <v>7.481905703746933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8.6998903531941085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 t="shared" si="33"/>
        <v>7.4995068442364925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8.8229492285135205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 t="shared" si="33"/>
        <v>7.4922817869600777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8.9460081038329289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 t="shared" si="33"/>
        <v>7.4819802578006804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9.0690669791523408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 t="shared" si="33"/>
        <v>7.4686022567582979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9.192125854471751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 t="shared" si="33"/>
        <v>7.4521477838329302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9.315184729791163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 t="shared" si="33"/>
        <v>7.4326168390245764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9.4382436051105731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 t="shared" si="33"/>
        <v>7.4100094223332373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9.5613024804299851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 t="shared" si="33"/>
        <v>7.3843255337589131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9.6843613557493953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 t="shared" si="33"/>
        <v>7.3555651733016054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9.8074202310688072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 t="shared" si="33"/>
        <v>7.3237283409613099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9.9304791063882174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 t="shared" si="33"/>
        <v>7.2888150367380309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10.053537981707629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 t="shared" si="33"/>
        <v>7.2508252606317631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10.176596857027038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 t="shared" si="33"/>
        <v>7.2097590126425146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10.29965573234645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 t="shared" si="33"/>
        <v>7.1656162927702791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10.42271460766586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 t="shared" si="33"/>
        <v>7.1183971010150575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10.545773482985272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 t="shared" si="33"/>
        <v>7.0681014373768516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10.668832358304682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 t="shared" si="33"/>
        <v>7.0147293018556587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10.791891233624092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 t="shared" si="33"/>
        <v>6.9582806944514832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10.914950108943504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 t="shared" si="33"/>
        <v>6.8987556151643217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11.038008984262914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 t="shared" si="33"/>
        <v>6.836154063994174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11.161067859582326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 t="shared" si="33"/>
        <v>6.7704760409410421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11.284126734901736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 t="shared" si="33"/>
        <v>6.8788036575960998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11.464672762660166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 t="shared" si="33"/>
        <v>6.9888645161176361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11.648107526862727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 t="shared" si="33"/>
        <v>7.1006863483755183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11.834477247292531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 t="shared" si="33"/>
        <v>7.2142973299495274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12.023828883249212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 t="shared" si="33"/>
        <v>7.3297260872287175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12.216210145381197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 t="shared" si="33"/>
        <v>7.4470017046243777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12.411669507707296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 t="shared" si="33"/>
        <v>7.5661537318983694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12.610256219830616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 t="shared" ref="G453:G516" si="39">K453*$N453</f>
        <v>7.6872121916087428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12.812020319347905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 t="shared" si="39"/>
        <v>7.8102075866744824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13.017012644457472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 t="shared" si="39"/>
        <v>7.9351709080612753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13.225284846768792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 t="shared" si="39"/>
        <v>8.0621336425902559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13.436889404317093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 t="shared" si="39"/>
        <v>8.1911277808716996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13.651879634786166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 t="shared" si="39"/>
        <v>8.3221858253656453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13.870309708942743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 t="shared" si="39"/>
        <v>8.4553407985714966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14.092234664285829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 t="shared" si="39"/>
        <v>8.59062625134864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14.317710418914402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 t="shared" si="39"/>
        <v>8.7280762713702202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14.546793785617034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 t="shared" si="39"/>
        <v>8.8677254917121431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14.779542486186905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 t="shared" si="39"/>
        <v>9.0096090995795386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15.016015165965898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 t="shared" si="39"/>
        <v>9.1537628451728104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15.25627140862135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 t="shared" si="39"/>
        <v>9.3002230506955748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15.500371751159291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 t="shared" si="39"/>
        <v>9.4490266195067054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15.748377699177842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 t="shared" si="39"/>
        <v>9.6002110454188117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16.000351742364685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 t="shared" si="39"/>
        <v>9.7538144221455116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16.256357370242519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 t="shared" si="39"/>
        <v>9.9098754528998398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16.5164590881664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 t="shared" si="39"/>
        <v>10.068433460146238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16.780722433577065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 t="shared" si="39"/>
        <v>10.229528395508577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17.049213992514296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 t="shared" si="39"/>
        <v>10.393200849836715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17.322001416394524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 t="shared" si="39"/>
        <v>10.559492063434103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17.599153439056838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 t="shared" si="39"/>
        <v>10.728443936449048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17.880739894081749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 t="shared" si="39"/>
        <v>10.900099039432233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18.166831732387056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 t="shared" si="39"/>
        <v>11.07450062406315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18.45750104010525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 t="shared" si="39"/>
        <v>11.25169263404816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18.752821056746935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 t="shared" si="39"/>
        <v>11.431719716192932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19.052866193654886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 t="shared" si="39"/>
        <v>11.614627231652015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19.35771205275336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 t="shared" si="39"/>
        <v>11.800461267358452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19.66743544559742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 t="shared" si="39"/>
        <v>11.989268647636189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19.982114412726983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 t="shared" si="39"/>
        <v>12.181096945998368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20.301828243330615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 t="shared" si="39"/>
        <v>12.375994497134341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20.626657495223903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 t="shared" si="39"/>
        <v>12.574010409088491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20.956684015147484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 t="shared" si="39"/>
        <v>12.775194575633906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21.291990959389842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 t="shared" si="39"/>
        <v>12.97959768884405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21.632662814740083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 t="shared" si="39"/>
        <v>13.187271251865557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21.978785419775928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 t="shared" si="39"/>
        <v>13.398267591895406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22.330445986492343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 t="shared" si="39"/>
        <v>13.612639873365731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22.687733122276221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 t="shared" si="39"/>
        <v>13.830442111339588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23.050736852232646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 t="shared" si="39"/>
        <v>14.051729185121017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23.419548641868364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 t="shared" si="39"/>
        <v>14.276556852082955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23.794261420138259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 t="shared" si="39"/>
        <v>14.504981761716282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24.174969602860472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 t="shared" si="39"/>
        <v>14.737061469903743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24.561769116506241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 t="shared" si="39"/>
        <v>14.972854453422203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24.954757422370339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 t="shared" si="39"/>
        <v>0.71352541782178203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0.71352541782178203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 t="shared" si="39"/>
        <v>0.72528095269387249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0.72528095269387249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 t="shared" si="39"/>
        <v>0.73703648756596307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0.73703648756596307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 t="shared" si="39"/>
        <v>0.74879202243805354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0.74879202243805354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 t="shared" si="39"/>
        <v>0.76054755731014401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0.76054755731014401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 t="shared" si="39"/>
        <v>0.77230309218223436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0.77230309218223436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 t="shared" si="39"/>
        <v>0.70565276434889235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0.78405862705432483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 t="shared" si="39"/>
        <v>0.70827460411450971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0.79581416192641541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 t="shared" si="39"/>
        <v>0.71066133318268521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0.80756969679850588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 t="shared" si="39"/>
        <v>0.71281295155341884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0.81932523167059634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 t="shared" si="39"/>
        <v>0.71472945922671072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0.83108076654268692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 t="shared" si="39"/>
        <v>0.71641085620256073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0.84283630141477739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 t="shared" si="39"/>
        <v>0.71572066289025171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0.85459183628686775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 t="shared" si="39"/>
        <v>0.71473658120614048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0.86634737115895821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 t="shared" si="39"/>
        <v>0.71345861115022702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0.87810290603104868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 t="shared" si="39"/>
        <v>0.71188675272251134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0.88985844090313926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 t="shared" si="39"/>
        <v>0.71002100592299344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0.90161397577522973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 t="shared" si="39"/>
        <v>0.7078613707516731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0.91336951064732019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 t="shared" si="39"/>
        <v>0.70540784720855065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0.92512504551941077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 t="shared" si="39"/>
        <v>0.70266043529362587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0.93688058039150124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 t="shared" si="39"/>
        <v>0.69961913500689887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0.94863611526359171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 t="shared" ref="G517:G577" si="45">K517*$N517</f>
        <v>0.69628394634836965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0.96039165013568228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 t="shared" si="45"/>
        <v>0.69265486931803788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0.97214718500777264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 t="shared" si="45"/>
        <v>0.68873190391590411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0.98390271987986311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 t="shared" si="45"/>
        <v>0.68451505014196812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0.99565825475195358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 t="shared" si="45"/>
        <v>0.68000430799622968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1.007413789624044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 t="shared" si="45"/>
        <v>0.67519967747868914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1.0191693244961346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 t="shared" si="45"/>
        <v>0.67010115858934616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1.030924859368225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 t="shared" si="45"/>
        <v>0.66470875132820095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1.0426803942403153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 t="shared" si="45"/>
        <v>0.65902245569525375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1.0544359291124059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 t="shared" si="45"/>
        <v>0.65304227169050399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1.0661914639844965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 t="shared" si="45"/>
        <v>0.64676819931395213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1.0779469988565868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 t="shared" si="45"/>
        <v>0.65711649050297549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1.0951941508382925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 t="shared" si="45"/>
        <v>0.66763035435102303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1.112717257251705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 t="shared" si="45"/>
        <v>0.6783124400206394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1.1305207333677323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 t="shared" si="45"/>
        <v>0.68916543906096961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1.1486090651016161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 t="shared" si="45"/>
        <v>0.70019208608594496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1.1669868101432417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 t="shared" si="45"/>
        <v>0.71139515946332021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1.1856585991055337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 t="shared" si="45"/>
        <v>0.72277748201473335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1.2046291366912223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 t="shared" si="45"/>
        <v>0.7343419217269691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1.2239032028782819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 t="shared" si="45"/>
        <v>0.74609139247460066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1.2434856541243344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 t="shared" si="45"/>
        <v>0.75802885475419435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1.2633814245903239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 t="shared" si="45"/>
        <v>0.77015731643026131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1.2835955273837689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 t="shared" si="45"/>
        <v>0.78247983349314554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1.3041330558219093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 t="shared" si="45"/>
        <v>0.79499951082903586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1.3249991847150597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 t="shared" si="45"/>
        <v>0.80771950300230044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1.3461991716705008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 t="shared" si="45"/>
        <v>0.82064301505033732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1.3677383584172289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 t="shared" si="45"/>
        <v>0.83377330329114274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1.3896221721519046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 t="shared" si="45"/>
        <v>0.84711367614380095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1.411856126906335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 t="shared" si="45"/>
        <v>0.86066749496210193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1.4344458249368366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 t="shared" si="45"/>
        <v>0.87443817488149544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1.4573969581358257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 t="shared" si="45"/>
        <v>0.88842918567959939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1.4807153094659991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 t="shared" si="45"/>
        <v>0.90264405265047298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1.5044067544174551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 t="shared" si="45"/>
        <v>0.91708635749288059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1.5284772624881344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 t="shared" si="45"/>
        <v>0.93175973921276656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1.5529328986879443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 t="shared" si="45"/>
        <v>0.94666789504017079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1.5777798250669515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 t="shared" si="45"/>
        <v>0.96181458136081366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1.6030243022680228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 t="shared" si="45"/>
        <v>0.97720361466258654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1.628672691104311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 t="shared" si="45"/>
        <v>0.99283887249718783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1.6547314541619798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 t="shared" si="45"/>
        <v>1.0087242944571428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1.6812071574285716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 t="shared" si="45"/>
        <v>1.0248638831684573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1.708106471947429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 t="shared" si="45"/>
        <v>1.0412617052991526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1.7354361754985879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 t="shared" si="45"/>
        <v>1.0579218925839391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1.7632031543065654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 t="shared" si="45"/>
        <v>1.0748486428652824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1.7914144047754705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 t="shared" si="45"/>
        <v>1.0920462211511268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1.820077035251878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 t="shared" si="45"/>
        <v>1.1095189606895446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1.8491982678159078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 t="shared" si="45"/>
        <v>1.1272712640605775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1.8787854401009627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 t="shared" si="45"/>
        <v>1.145307604285547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1.9088460071425786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 t="shared" si="45"/>
        <v>1.1636325259541158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1.9393875432568597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 t="shared" si="45"/>
        <v>1.1822506463693816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1.9704177439489694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 t="shared" si="45"/>
        <v>1.2011666567112915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2.0019444278521528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 t="shared" si="45"/>
        <v>1.2203853232186723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2.0339755386977871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 t="shared" si="45"/>
        <v>1.2399114883901712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2.066519147316952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 t="shared" si="45"/>
        <v>1.2597500722044142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2.0995834536740237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 t="shared" si="45"/>
        <v>1.2799060733596848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2.1331767889328082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 t="shared" si="45"/>
        <v>1.3003845705334396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2.1673076175557329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 t="shared" si="45"/>
        <v>1.3211907236619751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2.2019845394366251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 t="shared" si="45"/>
        <v>1.3423297752405665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2.2372162920676111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 t="shared" si="45"/>
        <v>1.3638070516444156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2.2730117527406928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 t="shared" si="45"/>
        <v>1.3856279644707263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2.3093799407845439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 t="shared" si="45"/>
        <v>1.4077980119022577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2.3463300198370964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 t="shared" si="45"/>
        <v>1.4303227800926941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2.3838713001544902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K4*$N4</f>
        <v>6.5567246970296997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6.5567246970296997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 t="shared" ref="G5:G68" si="0">K5*$N5</f>
        <v>6.664748607457347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6.664748607457347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 t="shared" si="0"/>
        <v>6.7727725178849942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6.7727725178849942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 t="shared" si="0"/>
        <v>6.8807964283126415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6.8807964283126415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 t="shared" si="0"/>
        <v>6.9888203387402879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6.9888203387402879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 t="shared" si="0"/>
        <v>7.0968442491679342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7.0968442491679342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 t="shared" si="0"/>
        <v>6.4843813436360227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7.2048681595955806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 t="shared" si="0"/>
        <v>6.5084739423206726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7.3128920700232278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 t="shared" si="0"/>
        <v>6.5304060627967697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7.4209159804508751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 t="shared" si="0"/>
        <v>6.5501777050643142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7.5289398908785223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 t="shared" si="0"/>
        <v>6.567788869123306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7.6369638013061696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 t="shared" si="0"/>
        <v>6.5832395549737441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7.7449877117338168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 t="shared" si="0"/>
        <v>6.5768972335602252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7.8530116221614623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 t="shared" si="0"/>
        <v>6.5678543143860146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7.9610355325891096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 t="shared" si="0"/>
        <v>6.5561107974511152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8.0690594430167568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 t="shared" si="0"/>
        <v>6.5416666827555225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8.1770833534444041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 t="shared" si="0"/>
        <v>6.5245219702992401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8.2851072638720513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 t="shared" si="0"/>
        <v>6.5046766600822661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8.3931311742996986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 t="shared" si="0"/>
        <v>6.4821307521045997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8.501155084727344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 t="shared" si="0"/>
        <v>6.4568842463662435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8.6091789951549913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 t="shared" si="0"/>
        <v>6.4289371428671958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8.7172029055826386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 t="shared" si="0"/>
        <v>6.3982894416074574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8.8252268160102858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 t="shared" si="0"/>
        <v>6.3649411425870248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8.9332507264379313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 t="shared" si="0"/>
        <v>6.3288922458059043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9.0412746368655785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 t="shared" si="0"/>
        <v>6.2901427512640931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9.1492985472932258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 t="shared" si="0"/>
        <v>6.2486926589615885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9.257322457720873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 t="shared" si="0"/>
        <v>6.2045419688983943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9.3653463681485203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 t="shared" si="0"/>
        <v>6.1576906810745067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9.4733702785761658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 t="shared" si="0"/>
        <v>6.1081387954899302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9.581394189003813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 t="shared" si="0"/>
        <v>6.0558863121446631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9.6894180994314603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 t="shared" si="0"/>
        <v>6.0009332310387027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9.7974420098591075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 t="shared" si="0"/>
        <v>5.9432795521720525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9.9054659202867548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 t="shared" si="0"/>
        <v>6.0383720250068063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10.063953375011344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 t="shared" si="0"/>
        <v>6.134985977406914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10.224976629011524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 t="shared" si="0"/>
        <v>6.2331457530454246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10.388576255075709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 t="shared" si="0"/>
        <v>6.3328760850941519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10.55479347515692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 t="shared" si="0"/>
        <v>6.4342021024556582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10.72367017075943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 t="shared" si="0"/>
        <v>6.5371493360949477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10.89524889349158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 t="shared" si="0"/>
        <v>6.6417437254724678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11.069572875787447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 t="shared" si="0"/>
        <v>6.7480116250800277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11.246686041800046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 t="shared" si="0"/>
        <v>6.8559798110813093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11.426633018468848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 t="shared" si="0"/>
        <v>6.9656754880586096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11.609459146764349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 t="shared" si="0"/>
        <v>7.0771262958675463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11.795210493112577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 t="shared" si="0"/>
        <v>7.1903603166014287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11.983933861002381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 t="shared" si="0"/>
        <v>7.3054060816670496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12.175676802778417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 t="shared" si="0"/>
        <v>7.4222925789737237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12.370487631622874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 t="shared" si="0"/>
        <v>7.5410492602373029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12.568415433728839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 t="shared" si="0"/>
        <v>7.6617060484011006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12.769510080668502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 t="shared" si="0"/>
        <v>7.7842933451755174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12.973822241959196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 t="shared" si="0"/>
        <v>7.9088420386983262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13.181403397830545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 t="shared" si="0"/>
        <v>8.0353835113174998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13.392305852195832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 t="shared" si="0"/>
        <v>8.1639496474985798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13.606582745830966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 t="shared" si="0"/>
        <v>8.2945728418585567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13.824288069764263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 t="shared" si="0"/>
        <v>8.4272860073282931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14.04547667888049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 t="shared" si="0"/>
        <v>8.5621225834455466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14.270204305742578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 t="shared" si="0"/>
        <v>8.699116544780674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14.498527574634458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 t="shared" si="0"/>
        <v>8.8383024094971656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14.730504015828611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 t="shared" si="0"/>
        <v>8.9797152480491196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14.966192080081868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 t="shared" si="0"/>
        <v>9.1233906920179049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15.205651153363176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 t="shared" si="0"/>
        <v>9.2693649430901921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15.448941571816988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 t="shared" si="0"/>
        <v>9.4176747821796365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15.696124636966061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 t="shared" si="0"/>
        <v>9.5683575786945099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15.947262631157518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 t="shared" si="0"/>
        <v>9.7214512999536229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16.20241883325604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 t="shared" si="0"/>
        <v>9.8769945207528824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16.461657534588138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 t="shared" si="0"/>
        <v>10.035026433084928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16.725044055141549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 t="shared" ref="G69:G132" si="5">K69*$N69</f>
        <v>10.195586856014286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16.992644760023811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 t="shared" si="5"/>
        <v>10.358716245710516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17.264527076184194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 t="shared" si="5"/>
        <v>10.524455705641886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17.540759509403145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 t="shared" si="5"/>
        <v>10.692846996932156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17.821411661553594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 t="shared" si="5"/>
        <v>10.863932548883071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18.106554248138451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 t="shared" si="5"/>
        <v>11.0377554696652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18.396259116108666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 t="shared" si="5"/>
        <v>11.214359557179842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18.690599261966405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 t="shared" si="5"/>
        <v>11.393789310094721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18.98964885015787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 t="shared" si="5"/>
        <v>11.576089939056239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19.293483231760398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 t="shared" si="5"/>
        <v>11.761307378081138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19.602178963468564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 t="shared" si="5"/>
        <v>11.949488296130436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19.915813826884062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 t="shared" si="5"/>
        <v>12.140680108868525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20.234466848114209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 t="shared" si="5"/>
        <v>12.334930990610422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20.558218317684037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 t="shared" si="5"/>
        <v>12.532289886460186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20.887149810766978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 t="shared" si="5"/>
        <v>12.73280652464355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21.22134420773925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 t="shared" si="5"/>
        <v>12.936531429037847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21.56088571506308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 t="shared" si="5"/>
        <v>13.143515931902453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21.905859886504089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 t="shared" si="11"/>
        <v>0.206873037623762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0.206873037623762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 t="shared" si="11"/>
        <v>0.21028132995244375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0.21028132995244375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 t="shared" si="11"/>
        <v>0.21368962228112551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0.21368962228112551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 t="shared" si="11"/>
        <v>0.21709791460980726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0.21709791460980726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 t="shared" si="11"/>
        <v>0.22050620693848902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0.22050620693848902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 t="shared" si="11"/>
        <v>0.22391449926717072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0.22391449926717072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 t="shared" si="11"/>
        <v>0.20459051243626722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0.22732279159585247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 t="shared" si="11"/>
        <v>0.20535066469283547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0.23073108392453423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 t="shared" si="11"/>
        <v>0.20604265110283007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0.23413937625321599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 t="shared" si="11"/>
        <v>0.20666647166625104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0.23754766858189774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 t="shared" si="11"/>
        <v>0.20722212638309839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0.24095596091057953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 t="shared" si="11"/>
        <v>0.20770961525337209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0.24436425323926128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 t="shared" si="11"/>
        <v>0.20750950691315226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0.24777254556794298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 t="shared" si="11"/>
        <v>0.20722419126471536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0.25118083789662471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 t="shared" si="11"/>
        <v>0.20685366830806151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0.25458913022530649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 t="shared" si="11"/>
        <v>0.20639793804319057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0.25799742255398822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 t="shared" si="11"/>
        <v>0.20585700047010264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0.26140571488267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 t="shared" si="11"/>
        <v>0.20523085558879756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0.26481400721135173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 t="shared" si="11"/>
        <v>0.20451950339927555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0.26822229954003352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 t="shared" si="11"/>
        <v>0.20372294390153647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0.2716305918687153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 t="shared" si="11"/>
        <v>0.20284117709558028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0.27503888419739703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 t="shared" si="11"/>
        <v>0.20187420298140712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0.27844717652607881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 t="shared" si="11"/>
        <v>0.20082202155901682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0.28185546885476048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 t="shared" si="11"/>
        <v>0.19968463282840956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0.28526376118344227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 t="shared" si="11"/>
        <v>0.19846203678958524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0.28867205351212399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 t="shared" si="11"/>
        <v>0.19715423344254387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0.29208034584080578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 t="shared" si="11"/>
        <v>0.19576122278728547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0.29548863816948751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 t="shared" si="11"/>
        <v>0.19428300482380997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0.29889693049816923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 t="shared" si="11"/>
        <v>0.19271957955211746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0.30230522282685096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 t="shared" ref="G197:G260" si="17">K197*$N197</f>
        <v>0.19107094697220797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0.30571351515553274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 t="shared" si="17"/>
        <v>0.18933710708408136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0.30912180748421447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 t="shared" si="17"/>
        <v>0.18751805988773776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0.31253009981289626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 t="shared" si="17"/>
        <v>0.19051834884594157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0.31753058140990265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 t="shared" si="17"/>
        <v>0.19356664242747662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0.32261107071246103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 t="shared" si="17"/>
        <v>0.19666370870631625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0.3277728478438604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 t="shared" si="17"/>
        <v>0.1998103280456173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0.33301721340936219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 t="shared" si="17"/>
        <v>0.20300729329434714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0.33834548882391191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 t="shared" si="17"/>
        <v>0.20625540998705674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0.34375901664509456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 t="shared" si="17"/>
        <v>0.20955549654684966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0.34925916091141612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 t="shared" si="17"/>
        <v>0.21290838449159924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0.35484730748599874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 t="shared" si="17"/>
        <v>0.21631491864346483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0.36052486440577475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 t="shared" si="17"/>
        <v>0.21977595734176028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0.36629326223626713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 t="shared" si="17"/>
        <v>0.22329237265922844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0.37215395443204741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 t="shared" si="17"/>
        <v>0.22686505062177609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0.37810841770296016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 t="shared" si="17"/>
        <v>0.23049489143172452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0.38415815238620754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 t="shared" si="17"/>
        <v>0.23418280969463212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0.39030468282438691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 t="shared" si="17"/>
        <v>0.23792973464974623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0.39654955774957706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 t="shared" si="17"/>
        <v>0.24173661040414218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0.40289435067357032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 t="shared" si="17"/>
        <v>0.24560439617060842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0.4093406602843474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 t="shared" si="17"/>
        <v>0.24953406650933821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0.41589011084889704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 t="shared" si="17"/>
        <v>0.25352661157348755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0.4225443526224793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 t="shared" si="17"/>
        <v>0.25758303735866339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0.42930506226443899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 t="shared" si="17"/>
        <v>0.26170436595640201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0.43617394326067005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 t="shared" si="17"/>
        <v>0.2658916358117045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0.44315272635284081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 t="shared" si="17"/>
        <v>0.27014590198469168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0.45024316997448616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 t="shared" si="17"/>
        <v>0.2744682364164468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0.45744706069407798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 t="shared" si="17"/>
        <v>0.27885972819910998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0.46476621366518328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 t="shared" si="17"/>
        <v>0.28332148385029565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0.47220247308382612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 t="shared" si="17"/>
        <v>0.28785462759190039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0.4797577126531673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 t="shared" si="17"/>
        <v>0.29246030163337078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0.48743383605561802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 t="shared" si="17"/>
        <v>0.29713966645950479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0.49523277743250799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 t="shared" si="17"/>
        <v>0.30189390112285686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0.50315650187142813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 t="shared" si="17"/>
        <v>0.30672420354082253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0.51120700590137091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 t="shared" si="17"/>
        <v>0.31163179079747577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0.51938631799579293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 t="shared" si="17"/>
        <v>0.31661789945023538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0.52769649908372562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 t="shared" si="17"/>
        <v>0.32168378584143908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0.53613964306906514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 t="shared" si="17"/>
        <v>0.32683072641490218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0.54471787735817034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 t="shared" si="17"/>
        <v>0.33206001803754071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0.55343336339590121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 t="shared" si="17"/>
        <v>0.33737297832614133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0.56228829721023554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 t="shared" si="17"/>
        <v>0.34277094597935959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0.57128490996559933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 t="shared" si="17"/>
        <v>0.34825528111502935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0.58042546852504895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 t="shared" si="17"/>
        <v>0.35382736561286982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0.58971227602144971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 t="shared" si="17"/>
        <v>0.3594886034626758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0.59914767243779299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 t="shared" si="17"/>
        <v>0.36524042111807858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0.6087340351967977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 t="shared" si="17"/>
        <v>0.37108426785596788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0.61847377975994644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 t="shared" si="17"/>
        <v>0.37702161614166341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0.62836936023610568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 t="shared" si="17"/>
        <v>0.38305396199993003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0.63842326999988341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 t="shared" si="17"/>
        <v>0.38918282539192889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0.64863804231988154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 t="shared" si="17"/>
        <v>0.39540975059819972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0.65901625099699956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 t="shared" si="17"/>
        <v>0.40173630660777093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0.66956051101295155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 t="shared" si="17"/>
        <v>0.40816408751349526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0.68027347918915881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 t="shared" si="17"/>
        <v>0.41469471291371124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0.69115785485618542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 t="shared" si="17"/>
        <v>0.64405254653465305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0.64405254653465305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 t="shared" si="17"/>
        <v>0.6546634960273281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0.6546634960273281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 t="shared" si="17"/>
        <v>0.66527444552000314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0.66527444552000314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 t="shared" si="17"/>
        <v>0.6758853950126783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0.6758853950126783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 t="shared" si="17"/>
        <v>0.68649634450535335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0.68649634450535335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 t="shared" si="17"/>
        <v>0.69710729399802829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0.69710729399802829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 t="shared" si="17"/>
        <v>0.63694641914163297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0.70771824349070334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 t="shared" si="17"/>
        <v>0.63931298175520679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0.71832919298337838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 t="shared" si="17"/>
        <v>0.64146732537892703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0.72894014247605343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 t="shared" si="17"/>
        <v>0.64340945001279382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0.73955109196872848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 t="shared" si="17"/>
        <v>0.64513935565680713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0.75016204146140364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 t="shared" ref="G261:G324" si="23">K261*$N261</f>
        <v>0.64665704231096688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0.76077299095407869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 t="shared" si="23"/>
        <v>0.64603405012415616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0.77138394044675362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 t="shared" si="23"/>
        <v>0.64514578420002866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0.78199488993942867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 t="shared" si="23"/>
        <v>0.64399224453858428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0.79260583943210372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 t="shared" si="23"/>
        <v>0.64257343113982301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0.80321678892477877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 t="shared" si="23"/>
        <v>0.64088934400374487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0.81382773841745382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 t="shared" si="23"/>
        <v>0.63893998313034983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0.82443868791012898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 t="shared" si="23"/>
        <v>0.63672534851963802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0.83504963740280402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 t="shared" si="23"/>
        <v>0.63424544017160933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0.84566058689547907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 t="shared" si="23"/>
        <v>0.63150025808626364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0.85627153638815412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 t="shared" si="23"/>
        <v>0.62848980226360118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0.86688248588082917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 t="shared" si="23"/>
        <v>0.62521407270362162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0.8774934353735041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 t="shared" si="23"/>
        <v>0.62167306940632538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0.88810438486617915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 t="shared" si="23"/>
        <v>0.61786679237171238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0.89871533435885431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 t="shared" si="23"/>
        <v>0.61379524159978227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0.90932628385152936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 t="shared" si="23"/>
        <v>0.60945841709053539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0.91993723334420441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 t="shared" si="23"/>
        <v>0.60485631884397151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0.93054818283687935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 t="shared" si="23"/>
        <v>0.59998894686009085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0.94115913232955439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 t="shared" si="23"/>
        <v>0.59485630113889343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0.95177008182222944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 t="shared" si="23"/>
        <v>0.5894583816803789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0.96238103131490449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 t="shared" si="23"/>
        <v>0.58379518848454781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0.97299198080757965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 t="shared" si="23"/>
        <v>0.59313591150030054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0.98855985250050094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 t="shared" si="23"/>
        <v>0.60262608608430523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1.0043768101405088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 t="shared" si="23"/>
        <v>0.61226810346165417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1.020446839102757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 t="shared" si="23"/>
        <v>0.62206439311704076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1.0367739885284013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 t="shared" si="23"/>
        <v>0.63201742340691325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1.0533623723448555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 t="shared" si="23"/>
        <v>0.64212970218142384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1.0702161703023731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 t="shared" si="23"/>
        <v>0.65240377741632671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1.0873396290272113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 t="shared" si="23"/>
        <v>0.66284223785498797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1.1047370630916467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 t="shared" si="23"/>
        <v>0.6734477136606678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1.1224128561011131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 t="shared" si="23"/>
        <v>0.68422287707923846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1.1403714617987308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 t="shared" si="23"/>
        <v>0.6951704431125062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1.1586174051875104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 t="shared" si="23"/>
        <v>0.70629317020230642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1.1771552836705108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 t="shared" si="23"/>
        <v>0.71759386092554334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1.1959897682092389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 t="shared" si="23"/>
        <v>0.72907536270035211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1.2151256045005869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 t="shared" si="23"/>
        <v>0.74074056850355763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1.2345676141725961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 t="shared" si="23"/>
        <v>0.7525924175996147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1.2543206959993578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 t="shared" si="23"/>
        <v>0.76463389628120837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1.2743898271353473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 t="shared" si="23"/>
        <v>0.77686803862170783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1.2947800643695131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 t="shared" si="23"/>
        <v>0.78929792723965508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1.3154965453994252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 t="shared" si="23"/>
        <v>0.80192669407548955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1.3365444901258159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 t="shared" si="23"/>
        <v>0.81475752118069755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1.3579292019678293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 t="shared" si="23"/>
        <v>0.82779364151958867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1.3796560691993145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 t="shared" si="23"/>
        <v>0.84103833978390197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1.4017305663065034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 t="shared" si="23"/>
        <v>0.85449495322044433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1.4241582553674073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 t="shared" si="23"/>
        <v>0.86816687247197166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1.4469447874532861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 t="shared" si="23"/>
        <v>0.88205754243152312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1.4700959040525385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 t="shared" si="23"/>
        <v>0.89617046311042725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1.4936174385173788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 t="shared" si="23"/>
        <v>0.91050919052019419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1.5175153175336571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 t="shared" si="23"/>
        <v>0.9250773375685174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1.5417955626141957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 t="shared" si="23"/>
        <v>0.93987857496961358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1.5664642916160227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 t="shared" si="23"/>
        <v>0.95491663216912759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1.5915277202818794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 t="shared" si="23"/>
        <v>0.97019529828383377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1.6169921638063898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 t="shared" si="23"/>
        <v>0.98571842305637514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1.6428640384272919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 t="shared" si="23"/>
        <v>1.001489917825277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1.6691498630421282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 t="shared" si="23"/>
        <v>1.0175137565104815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1.6958562608508025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 t="shared" si="23"/>
        <v>1.0337939766146493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1.7229899610244157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 t="shared" si="23"/>
        <v>1.0503346802404838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1.7505578004008064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 t="shared" si="23"/>
        <v>1.0671400351243314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1.7785667252072193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 t="shared" si="23"/>
        <v>1.0842142756863209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1.8070237928105348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 t="shared" si="23"/>
        <v>1.101561704097302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1.8359361734955033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 t="shared" si="23"/>
        <v>1.119186691362859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1.8653111522714316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 t="shared" si="23"/>
        <v>1.1370936784246648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1.8951561307077747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 t="shared" si="23"/>
        <v>1.1552871772794593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1.925478628799099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 t="shared" ref="G325:G388" si="28">K325*$N325</f>
        <v>1.1737717721159309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1.9562862868598847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 t="shared" si="28"/>
        <v>1.1925521204697858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1.9875868674496431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 t="shared" si="28"/>
        <v>1.2116329543973026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2.0193882573288375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 t="shared" si="28"/>
        <v>1.2310190816676589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2.0516984694460985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 t="shared" si="28"/>
        <v>1.2507153869743417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2.0845256449572362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 t="shared" si="28"/>
        <v>1.2707268331659314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2.1178780552765524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 t="shared" si="28"/>
        <v>1.2910584624965862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2.1517641041609772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 t="shared" si="28"/>
        <v>5.7963636356435604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5.7963636356435604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 t="shared" si="28"/>
        <v>5.8918603806062526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5.8918603806062526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 t="shared" si="28"/>
        <v>5.9873571255689448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5.9873571255689448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 t="shared" si="28"/>
        <v>6.0828538705316371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6.0828538705316371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 t="shared" si="28"/>
        <v>6.1783506154943293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6.1783506154943293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 t="shared" si="28"/>
        <v>6.2738473604570206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6.2738473604570206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 t="shared" si="28"/>
        <v>5.7324096948777417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6.3693441054197129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 t="shared" si="28"/>
        <v>5.7537083568403409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6.4648408503824051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 t="shared" si="28"/>
        <v>5.7730970839036857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6.5603375953450973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 t="shared" si="28"/>
        <v>5.790575876067777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6.6558343403077895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 t="shared" si="28"/>
        <v>5.8061447333326139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6.7513310852704818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 t="shared" si="28"/>
        <v>5.8198036556981974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6.846827830233174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 t="shared" si="28"/>
        <v>5.8141968317265373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6.9423245751958653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 t="shared" si="28"/>
        <v>5.8062025891308098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7.0378213201585575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 t="shared" si="28"/>
        <v>5.7958209279110156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7.1333180651212498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 t="shared" si="28"/>
        <v>5.7830518480671529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7.228814810083942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 t="shared" si="28"/>
        <v>5.7678953495992245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7.3243115550466342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 t="shared" si="28"/>
        <v>5.7503514325072276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7.4198083000093265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 t="shared" si="28"/>
        <v>5.730420096791164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7.5153050449720187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 t="shared" si="28"/>
        <v>5.708101342451033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7.6108017899347109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 t="shared" si="28"/>
        <v>5.6833951694868343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7.7062985348974031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 t="shared" si="28"/>
        <v>5.656301577898569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7.8017952798600954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 t="shared" si="28"/>
        <v>5.6268205676862344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7.8972920248227867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 t="shared" si="28"/>
        <v>5.5949521388498349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7.9927887697854789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 t="shared" si="28"/>
        <v>5.5606962913893669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8.0882855147481703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 t="shared" si="28"/>
        <v>5.5240530253048323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8.1837822597108634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 t="shared" si="28"/>
        <v>5.4850223405962302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8.2792790046735547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 t="shared" si="28"/>
        <v>5.4436042372635596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8.374775749636246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 t="shared" si="28"/>
        <v>5.3997987153068232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8.4702724945989392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 t="shared" si="28"/>
        <v>5.3536057747260193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8.5657692395616305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 t="shared" si="28"/>
        <v>5.3050254155211478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8.6612659845243236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 t="shared" si="28"/>
        <v>5.2540576376922088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8.756762729487015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 t="shared" si="28"/>
        <v>5.3381225598952851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8.8968709331588087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 t="shared" si="28"/>
        <v>5.4235325208536089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9.0392208680893482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 t="shared" si="28"/>
        <v>5.5103090411872673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9.1838484019787785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 t="shared" si="28"/>
        <v>5.5984739858462635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9.3307899764104398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 t="shared" si="28"/>
        <v>5.6880495696198032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9.4800826160330054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 t="shared" si="28"/>
        <v>5.7790583627337195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9.6317639378895326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 t="shared" si="28"/>
        <v>5.8715232965374602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9.7858721608957673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 t="shared" si="28"/>
        <v>5.9654676692820585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9.9424461154700978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 t="shared" si="28"/>
        <v>6.0609151519905726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10.101525253317622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 t="shared" si="28"/>
        <v>6.157889794422422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10.263149657370704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 t="shared" si="28"/>
        <v>6.2564160311331802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10.427360051888634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 t="shared" si="28"/>
        <v>6.3565186876313122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10.594197812718853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 t="shared" si="28"/>
        <v>6.4582229866334115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10.763704977722353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 t="shared" si="28"/>
        <v>6.5615545544195477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10.935924257365913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 t="shared" si="28"/>
        <v>6.6665394272902603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11.110899045483768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 t="shared" si="28"/>
        <v>6.7732040581269048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11.288673430211508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 t="shared" si="28"/>
        <v>6.8815753230569348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11.469292205094892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 t="shared" si="28"/>
        <v>6.9916805282258467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11.652800880376411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 t="shared" si="28"/>
        <v>7.1035474166774586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11.839245694462431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 t="shared" si="28"/>
        <v>7.2172041753442979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12.02867362557383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 t="shared" si="28"/>
        <v>7.3326794421498072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12.221132403583013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 t="shared" si="28"/>
        <v>7.4500023132242044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12.416670522040341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 t="shared" si="28"/>
        <v>7.5692023502357904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12.615337250392985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 t="shared" si="28"/>
        <v>7.6903095878395629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12.817182646399273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 t="shared" si="28"/>
        <v>7.8133545412449976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13.022257568741663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 t="shared" ref="G389:G452" si="33">K389*$N389</f>
        <v>7.9383682139049165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13.230613689841528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 t="shared" si="33"/>
        <v>8.0653821053273944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13.442303508878991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 t="shared" si="33"/>
        <v>8.1944282190126341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13.657380365021057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 t="shared" si="33"/>
        <v>8.3255390705168359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13.875898450861394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 t="shared" si="33"/>
        <v>8.4587476956451066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14.097912826075177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 t="shared" si="33"/>
        <v>8.5940876587754271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14.32347943129238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 t="shared" si="33"/>
        <v>8.7315930613158361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14.552655102193061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 t="shared" si="33"/>
        <v>8.8712985502968884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14.785497583828148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 t="shared" si="33"/>
        <v>9.0132393271016387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15.022065545169397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 t="shared" si="33"/>
        <v>9.1574511563352665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15.262418593892111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 t="shared" si="33"/>
        <v>9.3039703748366325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15.506617291394388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 t="shared" si="33"/>
        <v>9.452833900834019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15.754723168056698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 t="shared" si="33"/>
        <v>9.6040792432473623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16.006798738745605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 t="shared" si="33"/>
        <v>9.75774451113932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16.262907518565534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 t="shared" si="33"/>
        <v>9.9138684233175471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16.52311403886258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 t="shared" si="33"/>
        <v>10.072490318090631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16.787483863484386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 t="shared" si="33"/>
        <v>10.233650163180082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17.056083605300138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 t="shared" si="33"/>
        <v>10.397388565790964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17.328980942984941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 t="shared" si="33"/>
        <v>10.563746782843619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17.606244638072699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 t="shared" si="33"/>
        <v>10.73276673136912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17.887944552281866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 t="shared" si="33"/>
        <v>10.904490999071024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18.174151665118373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 t="shared" si="33"/>
        <v>11.07896285505616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18.464938091760267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 t="shared" si="33"/>
        <v>11.256226260737058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18.760377101228432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 t="shared" si="33"/>
        <v>11.436325880908852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19.060543134848086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 t="shared" si="33"/>
        <v>11.619307095003395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19.365511825005658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 t="shared" si="33"/>
        <v>0.72976177425742605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0.72976177425742605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 t="shared" si="33"/>
        <v>0.74178480773504285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0.74178480773504285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 t="shared" si="33"/>
        <v>0.75380784121265965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0.75380784121265965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 t="shared" si="33"/>
        <v>0.76583087469027644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0.76583087469027644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 t="shared" si="33"/>
        <v>0.77785390816789335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0.77785390816789335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 t="shared" si="33"/>
        <v>0.78987694164550992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0.78987694164550992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 t="shared" si="33"/>
        <v>0.72170997761081401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0.80189997512312672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 t="shared" si="33"/>
        <v>0.72439147765466183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0.81392300860074362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 t="shared" si="33"/>
        <v>0.72683251702895713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0.82594604207836042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 t="shared" si="33"/>
        <v>0.72903309573370012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0.83796907555597722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 t="shared" si="33"/>
        <v>0.73099321376889081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0.84999210903359401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 t="shared" si="33"/>
        <v>0.73271287113452921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0.86201514251121081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 t="shared" si="33"/>
        <v>0.73200697239064305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0.87403817598882749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 t="shared" si="33"/>
        <v>0.73100049780981646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0.88606120946644429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 t="shared" si="33"/>
        <v>0.72969344739204967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0.89808424294406108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 t="shared" si="33"/>
        <v>0.72808582113734222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0.91010727642167788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 t="shared" si="33"/>
        <v>0.72617761904569456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0.92213030989929468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 t="shared" si="33"/>
        <v>0.72396884111710635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0.93415334337691158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 t="shared" si="33"/>
        <v>0.72145948735157783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0.94617637685452838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 t="shared" si="33"/>
        <v>0.71864955774910888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0.95819941033214517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 t="shared" si="33"/>
        <v>0.71553905230969939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0.97022244380976197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 t="shared" si="33"/>
        <v>0.71212797103334957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0.98224547728737877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 t="shared" si="33"/>
        <v>0.70841631392005922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0.99426851076499545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 t="shared" si="33"/>
        <v>0.70440408096982843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1.0062915442426121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 t="shared" si="33"/>
        <v>0.70009127218265754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1.0183145777202292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 t="shared" si="33"/>
        <v>0.69547788755854589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1.0303376111978459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 t="shared" si="33"/>
        <v>0.69056392709749403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1.0423606446754627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 t="shared" si="33"/>
        <v>0.68534939079950141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1.0543836781530793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 t="shared" si="33"/>
        <v>0.67983427866456869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1.0664067116306961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 t="shared" si="33"/>
        <v>0.67401859069269554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1.0784297451083129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 t="shared" si="33"/>
        <v>0.66790232688388185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1.0904527785859297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 t="shared" si="33"/>
        <v>0.66148548723812783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1.1024758120635465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 t="shared" si="33"/>
        <v>0.67206925503393811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1.1201154250565635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 t="shared" si="33"/>
        <v>0.68282236311448097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1.1380372718574683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 t="shared" si="33"/>
        <v>0.69374752092431269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1.1562458682071879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 t="shared" si="33"/>
        <v>0.70484748125910168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1.1747458020985029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 t="shared" si="33"/>
        <v>0.71612504095924723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1.1935417349320787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 t="shared" si="33"/>
        <v>0.72758304161459519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1.212638402690992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 t="shared" si="33"/>
        <v>0.73922437028042887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1.2320406171340481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 t="shared" ref="G453:G516" si="39">K453*$N453</f>
        <v>0.7510519602049156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1.2517532670081928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 t="shared" si="39"/>
        <v>0.7630687915681944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1.271781319280324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 t="shared" si="39"/>
        <v>0.77527789223328547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1.2921298203888092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 t="shared" si="39"/>
        <v>0.78768233850901803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1.31280389751503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 t="shared" si="39"/>
        <v>0.80028525592516231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1.3338087598752706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 t="shared" si="39"/>
        <v>0.81308982001996488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1.3551497000332748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 t="shared" si="39"/>
        <v>0.82609925714028443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1.3768320952338073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 t="shared" si="39"/>
        <v>0.83931684525452899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1.3988614087575484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 t="shared" si="39"/>
        <v>0.85274591477860151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1.4212431912976693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 t="shared" si="39"/>
        <v>0.86638984941505892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1.4439830823584316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 t="shared" si="39"/>
        <v>0.88025208700570012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1.4670868116761668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 t="shared" si="39"/>
        <v>0.89433612039779109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1.4905602006629852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 t="shared" si="39"/>
        <v>0.90864549832415575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1.514409163873593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 t="shared" si="39"/>
        <v>0.92318382629734241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1.5386397104955707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 t="shared" si="39"/>
        <v>0.93795476751809992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1.5632579458634999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 t="shared" si="39"/>
        <v>0.95296204379838934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1.5882700729973156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 t="shared" si="39"/>
        <v>0.96820943649916358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1.6136823941652727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 t="shared" si="39"/>
        <v>0.98370078748315037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1.6395013124719173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 t="shared" si="39"/>
        <v>0.99944000008288059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1.6657333334714677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 t="shared" si="39"/>
        <v>1.0154310400842066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1.6923850668070111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 t="shared" si="39"/>
        <v>1.031677936725554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1.7194632278759234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 t="shared" si="39"/>
        <v>1.048184783713163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1.7469746395219383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 t="shared" si="39"/>
        <v>1.0649557402525736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1.7749262337542893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 t="shared" si="39"/>
        <v>1.0819950320966147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1.8033250534943581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 t="shared" si="39"/>
        <v>1.0993069526101609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1.832178254350268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 t="shared" si="39"/>
        <v>1.1168958638519233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1.8614931064198723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 t="shared" si="39"/>
        <v>1.1347661976735539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1.8912769961225899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 t="shared" si="39"/>
        <v>1.152922456836331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1.9215374280605517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 t="shared" si="39"/>
        <v>1.1713692161457125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1.9522820269095209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 t="shared" si="39"/>
        <v>1.190111123604044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1.9835185393400734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 t="shared" si="39"/>
        <v>1.2091529015817086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2.0152548359695146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 t="shared" si="39"/>
        <v>1.2284993480070161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2.0474989133450268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 t="shared" si="39"/>
        <v>1.2481553375751282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2.0802588959585471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 t="shared" si="39"/>
        <v>1.2681258229763304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2.113543038293884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 t="shared" si="39"/>
        <v>1.2884158361439517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2.1473597269065863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 t="shared" si="39"/>
        <v>1.3090304895222551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2.181717482537092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 t="shared" si="39"/>
        <v>1.3299749773546112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2.2166249622576855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 t="shared" si="39"/>
        <v>1.351254576992285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2.2520909616538085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 t="shared" si="39"/>
        <v>1.3728746502241616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2.2881244170402693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 t="shared" si="39"/>
        <v>1.3948406446277481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2.3247344077129135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 t="shared" si="39"/>
        <v>1.4171580949417921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2.3619301582363201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 t="shared" si="39"/>
        <v>1.439832624460861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2.3997210407681018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 t="shared" si="39"/>
        <v>1.4628699464522346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2.438116577420391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2"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K4*$N4</f>
        <v>114.004622708911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114.004622708911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 t="shared" ref="G5:G68" si="0">K5*$N5</f>
        <v>115.88288140069717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115.88288140069717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 t="shared" si="0"/>
        <v>117.76114009248334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117.76114009248334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 t="shared" si="0"/>
        <v>119.63939878426953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119.63939878426953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 t="shared" si="0"/>
        <v>121.5176574760557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121.5176574760557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 t="shared" si="0"/>
        <v>123.39591616784185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123.39591616784185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 t="shared" si="0"/>
        <v>112.74675737366522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125.27417485962802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 t="shared" si="0"/>
        <v>113.16566586075864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127.15243355141419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 t="shared" si="0"/>
        <v>113.54700917401634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129.03069224320038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 t="shared" si="0"/>
        <v>113.89078731343828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130.90895093498654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 t="shared" si="0"/>
        <v>114.19700027902454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132.78720962677272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 t="shared" si="0"/>
        <v>114.46564807077507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134.66546831855891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 t="shared" si="0"/>
        <v>114.35537137116397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136.54372701034504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 t="shared" si="0"/>
        <v>114.19813820425826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138.42198570213122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 t="shared" si="0"/>
        <v>113.99394857005787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140.30024439391738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 t="shared" si="0"/>
        <v>113.74280246856284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142.17850308570357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 t="shared" si="0"/>
        <v>113.44469989977318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144.05676177748975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 t="shared" si="0"/>
        <v>113.09964086368882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145.93502046927591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 t="shared" si="0"/>
        <v>112.70762536030985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147.8132791610621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 t="shared" si="0"/>
        <v>112.2686533896362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149.69153785284826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 t="shared" si="0"/>
        <v>111.78272495166789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151.56979654463444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 t="shared" si="0"/>
        <v>111.24984004640496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153.44805523642063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 t="shared" si="0"/>
        <v>110.6699986738473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155.32631392820676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 t="shared" si="0"/>
        <v>110.04320083399506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157.20457261999294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 t="shared" si="0"/>
        <v>109.36944652684814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159.0828313117791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 t="shared" si="0"/>
        <v>108.64873575240657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160.96109000356529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 t="shared" si="0"/>
        <v>107.88106851067035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162.83934869535148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 t="shared" si="0"/>
        <v>107.06644480163943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164.7176073871376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 t="shared" si="0"/>
        <v>106.2048646253139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166.59586607892379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 t="shared" si="0"/>
        <v>105.29632798169374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168.47412477070998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 t="shared" si="0"/>
        <v>104.34083487077888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170.35238346249614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 t="shared" si="0"/>
        <v>103.33838529256938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172.23064215428232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 t="shared" si="0"/>
        <v>104.99179945725051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174.98633242875084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 t="shared" si="0"/>
        <v>106.6716682485665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177.78611374761084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 t="shared" si="0"/>
        <v>108.37841494054358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180.63069156757263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 t="shared" si="0"/>
        <v>110.11246957959229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183.52078263265381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 t="shared" si="0"/>
        <v>111.87426909286573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186.45711515477623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 t="shared" si="0"/>
        <v>113.66425739835158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189.44042899725264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 t="shared" si="0"/>
        <v>115.48288551672522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192.47147586120872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 t="shared" si="0"/>
        <v>117.33061168499282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195.55101947498804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 t="shared" si="0"/>
        <v>119.20790147195271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198.67983578658786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 t="shared" si="0"/>
        <v>121.11522789550396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201.85871315917328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 t="shared" si="0"/>
        <v>123.05307154183201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205.08845256972003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 t="shared" si="0"/>
        <v>125.02192068650135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208.36986781083559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 t="shared" si="0"/>
        <v>127.02227141748536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211.70378569580893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 t="shared" si="0"/>
        <v>129.05462776016515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215.0910462669419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 t="shared" si="0"/>
        <v>131.11950180432777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218.53250300721297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 t="shared" si="0"/>
        <v>133.21741383319704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222.02902305532839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 t="shared" si="0"/>
        <v>135.34889245452817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225.58148742421361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 t="shared" si="0"/>
        <v>137.51447473380063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229.19079122300107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 t="shared" si="0"/>
        <v>139.7147063295414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232.85784388256903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 t="shared" si="0"/>
        <v>141.95014163081407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236.58356938469015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 t="shared" si="0"/>
        <v>144.22134389690711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240.36890649484522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 t="shared" si="0"/>
        <v>146.52888539925763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244.21480899876275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 t="shared" si="0"/>
        <v>148.87334756564576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248.12224594274292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 t="shared" si="0"/>
        <v>151.25532112669606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252.0922018778268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 t="shared" si="0"/>
        <v>153.67540626472325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256.12567710787209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 t="shared" si="0"/>
        <v>156.13421276495879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260.22368794159797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 t="shared" si="0"/>
        <v>158.63236016919811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264.38726694866352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 t="shared" si="0"/>
        <v>161.17047793190531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268.61746321984219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 t="shared" si="0"/>
        <v>163.7492055788158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272.91534263135969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 t="shared" si="0"/>
        <v>166.36919286807685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277.28198811346141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 t="shared" si="0"/>
        <v>169.03109995396608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281.7184999232768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 t="shared" si="0"/>
        <v>171.73559755322958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286.22599592204932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 t="shared" si="0"/>
        <v>174.48336711408123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290.80561185680205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 t="shared" ref="G69:G132" si="5">K69*$N69</f>
        <v>177.27510098790651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295.45850164651085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 t="shared" si="5"/>
        <v>180.11150260371303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300.18583767285509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 t="shared" si="5"/>
        <v>182.99328664537251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304.98881107562084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 t="shared" si="5"/>
        <v>185.92117923169846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309.86863205283078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 t="shared" si="5"/>
        <v>188.89591809940563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314.82653016567605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 t="shared" si="5"/>
        <v>191.91825278899611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319.86375464832685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 t="shared" si="5"/>
        <v>194.98894483362005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324.98157472270009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 t="shared" si="5"/>
        <v>198.108767950958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330.18127991826333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 t="shared" si="5"/>
        <v>201.27850823817337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335.46418039695561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 t="shared" si="5"/>
        <v>204.49896436998412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340.83160728330688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 t="shared" si="5"/>
        <v>207.77094779990387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346.28491299983978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 t="shared" si="5"/>
        <v>211.09528296470233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351.82547160783724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 t="shared" si="5"/>
        <v>214.4728074921376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357.45467915356267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 t="shared" si="5"/>
        <v>217.90437241201175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363.17395402001961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 t="shared" si="5"/>
        <v>221.39084237060396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368.98473728433993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 t="shared" si="5"/>
        <v>224.93309584853364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374.88849308088942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 t="shared" si="5"/>
        <v>228.53202538211016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380.88670897018363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 t="shared" si="5"/>
        <v>12.269190083168301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12.269190083168301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 t="shared" si="5"/>
        <v>12.471328490956623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12.471328490956623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 t="shared" si="5"/>
        <v>12.673466898744945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12.673466898744945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 t="shared" si="5"/>
        <v>12.875605306533265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12.875605306533265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 t="shared" si="5"/>
        <v>13.077743714321587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13.077743714321587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 t="shared" si="5"/>
        <v>13.279882122109907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13.279882122109907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 t="shared" si="5"/>
        <v>12.133818476908404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13.482020529898227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 t="shared" si="5"/>
        <v>12.178901454541029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13.684158937686549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 t="shared" si="5"/>
        <v>12.219941664017886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13.886297345474871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 t="shared" si="5"/>
        <v>12.256939105338978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14.088435753263193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 t="shared" si="5"/>
        <v>12.289893778504302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14.290574161051515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 t="shared" si="5"/>
        <v>12.31880568351386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14.492712568839835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 t="shared" si="5"/>
        <v>12.306937692926081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14.694850976628155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 t="shared" si="5"/>
        <v>12.290016242143592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14.896989384416475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 t="shared" si="5"/>
        <v>12.268041331166398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15.099127792204797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 t="shared" si="5"/>
        <v>12.241012959994494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15.301266199993119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 t="shared" si="5"/>
        <v>12.208931128627885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15.503404607781441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 t="shared" si="5"/>
        <v>12.171795837066565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15.705543015569763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 t="shared" si="5"/>
        <v>12.129607085310539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15.907681423358085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 t="shared" si="5"/>
        <v>12.082364873359804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16.109819831146407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 t="shared" si="5"/>
        <v>12.030069201214362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16.311958238934729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 t="shared" si="5"/>
        <v>11.972720068874208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16.514096646723047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 t="shared" si="5"/>
        <v>11.910317476339349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16.716235054511369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 t="shared" si="5"/>
        <v>11.842861423609783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16.918373462299691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 t="shared" si="5"/>
        <v>11.770351910685505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17.120511870088009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 t="shared" si="5"/>
        <v>11.692788937566522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17.322650277876331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 t="shared" si="5"/>
        <v>11.610172504252832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17.524788685664653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 t="shared" si="5"/>
        <v>11.52250261074443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17.726927093452971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 t="shared" si="5"/>
        <v>11.429779257041323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17.929065501241293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 t="shared" si="5"/>
        <v>11.332002443143509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18.131203909029615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 t="shared" si="5"/>
        <v>11.229172169050985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18.333342316817937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 t="shared" si="5"/>
        <v>11.121288434763756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18.535480724606259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 t="shared" si="5"/>
        <v>11.299229049719976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18.83204841619996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 t="shared" si="5"/>
        <v>11.480016714515495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19.133361190859159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 t="shared" si="5"/>
        <v>11.663696981947743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19.439494969912904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 t="shared" si="5"/>
        <v>11.850316133658907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19.750526889431512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 t="shared" si="5"/>
        <v>12.039921191797449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20.066535319662414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 t="shared" si="5"/>
        <v>12.232559930866207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20.387599884777014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 t="shared" si="5"/>
        <v>12.428280889760069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20.713801482933448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 t="shared" si="5"/>
        <v>12.627133383996229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21.045222306660381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 t="shared" si="5"/>
        <v>12.829167518140171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21.381945863566951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 t="shared" si="5"/>
        <v>13.034434198430413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21.724056997384022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 t="shared" si="5"/>
        <v>13.242985145605299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22.071641909342166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 t="shared" si="5"/>
        <v>13.454872907934986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22.424788179891642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 t="shared" si="5"/>
        <v>13.670150874461944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22.783584790769908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 t="shared" si="5"/>
        <v>13.888873288453336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23.148122147422228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 t="shared" si="5"/>
        <v>14.11109526106859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23.518492101780982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 t="shared" ref="G133:G196" si="11">K133*$N133</f>
        <v>14.336872785245687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23.894787975409479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 t="shared" si="11"/>
        <v>14.566262749809617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24.27710458301603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 t="shared" si="11"/>
        <v>14.799322953806572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24.665538256344288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 t="shared" si="11"/>
        <v>15.036112121067475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25.060186868445793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 t="shared" si="11"/>
        <v>15.276689915004557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25.461149858340928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 t="shared" si="11"/>
        <v>15.521116953644629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25.868528256074384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 t="shared" si="11"/>
        <v>15.769454824902944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26.282424708171575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 t="shared" si="11"/>
        <v>16.021766102101388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26.702943503502315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 t="shared" si="11"/>
        <v>16.27811435973501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27.130190599558354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 t="shared" si="11"/>
        <v>16.538564189490774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27.564273649151289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 t="shared" si="11"/>
        <v>16.803181216522624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28.005302027537706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 t="shared" si="11"/>
        <v>17.072032115986985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28.453386859978309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 t="shared" si="11"/>
        <v>17.345184629842777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28.908641049737962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 t="shared" si="11"/>
        <v>17.622707583920263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29.371179306533772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 t="shared" si="11"/>
        <v>17.904670905262986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29.841118175438311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 t="shared" si="11"/>
        <v>18.191145639747194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30.318576066245328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 t="shared" si="11"/>
        <v>18.482203969983154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30.803673283305258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 t="shared" si="11"/>
        <v>18.777919233502882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31.296532055838139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 t="shared" si="11"/>
        <v>19.078365941238928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31.797276568731547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 t="shared" si="11"/>
        <v>19.383619796298756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32.306032993831259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 t="shared" si="11"/>
        <v>19.693757713039535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32.822929521732561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 t="shared" si="11"/>
        <v>20.008857836448172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33.348096394080287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 t="shared" si="11"/>
        <v>20.328999561831338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33.881665936385566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 t="shared" si="11"/>
        <v>20.654263554820641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34.423772591367737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 t="shared" si="11"/>
        <v>20.984731771697771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34.974552952829619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 t="shared" si="11"/>
        <v>21.320487480044935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35.534145800074896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 t="shared" si="11"/>
        <v>21.661615279725659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36.102692132876101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 t="shared" si="11"/>
        <v>22.008201124201268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36.680335207002116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 t="shared" si="11"/>
        <v>22.360332342188489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37.267220570314151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 t="shared" si="11"/>
        <v>22.71809765966351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37.863496099439182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 t="shared" si="11"/>
        <v>23.081587222218122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38.469312037030207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 t="shared" si="11"/>
        <v>23.450892617773611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39.084821029622688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 t="shared" si="11"/>
        <v>23.82610689965799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39.710178166096654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 t="shared" si="11"/>
        <v>24.20732461005252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40.345541016754204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 t="shared" si="11"/>
        <v>24.594641803813364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40.991069673022274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 t="shared" si="11"/>
        <v>24.440493671287101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24.440493671287101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 t="shared" si="11"/>
        <v>24.843157778924656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24.843157778924656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 t="shared" si="11"/>
        <v>25.245821886562215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25.245821886562215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 t="shared" si="11"/>
        <v>25.64848599419977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25.64848599419977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 t="shared" si="11"/>
        <v>26.051150101837329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26.051150101837329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 t="shared" si="11"/>
        <v>26.453814209474878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26.453814209474878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 t="shared" si="11"/>
        <v>24.170830485401193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26.856478317112437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 t="shared" si="11"/>
        <v>24.260636758027495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27.259142424749992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 t="shared" si="11"/>
        <v>24.342389748501041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27.661806532387548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 t="shared" si="11"/>
        <v>24.416089456821844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28.064470640025107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 t="shared" si="11"/>
        <v>24.481735882989888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28.467134747662662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 t="shared" si="11"/>
        <v>24.539329027005188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28.869798855300221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 t="shared" si="11"/>
        <v>24.515687731460382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29.27246296293777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 t="shared" si="11"/>
        <v>24.481979833224646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29.675127070575329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 t="shared" si="11"/>
        <v>24.438205332297969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30.077791178212884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 t="shared" si="11"/>
        <v>24.384364228680351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30.480455285850443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 t="shared" si="11"/>
        <v>24.320456522371799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30.883119393487998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 t="shared" si="11"/>
        <v>24.2464822133723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31.285783501125554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 t="shared" si="11"/>
        <v>24.162441301681874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31.688447608763113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 t="shared" si="11"/>
        <v>24.068333787300503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32.091111716400668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 t="shared" si="11"/>
        <v>23.964159670228188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32.493775824038224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 t="shared" si="11"/>
        <v>23.849918950464939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32.896439931675779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 t="shared" si="11"/>
        <v>23.725611628010746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33.299104039313335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 t="shared" si="11"/>
        <v>23.591237702865623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33.70176814695089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 t="shared" si="11"/>
        <v>23.446797175029555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34.104432254588446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 t="shared" si="11"/>
        <v>23.292290044502547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34.507096362226001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 t="shared" si="11"/>
        <v>23.127716311284612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34.909760469863564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 t="shared" si="11"/>
        <v>22.953075975375718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35.312424577501112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 t="shared" si="11"/>
        <v>22.768369036775898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35.715088685138667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 t="shared" ref="G197:G260" si="17">K197*$N197</f>
        <v>22.57359549548514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36.117752792776223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 t="shared" si="17"/>
        <v>22.368755351503442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36.520416900413785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 t="shared" si="17"/>
        <v>22.153848604830802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36.923081008051341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 t="shared" si="17"/>
        <v>22.508310182508101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37.513850304180167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 t="shared" si="17"/>
        <v>22.868443145428223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38.114071909047041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 t="shared" si="17"/>
        <v>23.234338235755079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38.723897059591799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 t="shared" si="17"/>
        <v>23.606087647527161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39.343479412545271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 t="shared" si="17"/>
        <v>23.98378504988759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39.972975083145982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 t="shared" si="17"/>
        <v>24.367525610685792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40.612542684476324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 t="shared" si="17"/>
        <v>24.75740602045677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41.262343367427953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 t="shared" si="17"/>
        <v>25.153524516784074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41.922540861306793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 t="shared" si="17"/>
        <v>25.555980909052622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42.593301515087703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 t="shared" si="17"/>
        <v>25.964876603597467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43.274794339329112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 t="shared" si="17"/>
        <v>26.380314629255022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43.967191048758373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 t="shared" si="17"/>
        <v>26.802399663323104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44.670666105538508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 t="shared" si="17"/>
        <v>27.23123805793627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45.385396763227121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 t="shared" si="17"/>
        <v>27.666937866863258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46.111563111438763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 t="shared" si="17"/>
        <v>28.109608872733066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46.84934812122178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 t="shared" si="17"/>
        <v>28.559362614696798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47.598937691161332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 t="shared" si="17"/>
        <v>29.016312416531942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48.360520694219908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 t="shared" si="17"/>
        <v>29.48057341519646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49.134289025327433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 t="shared" si="17"/>
        <v>29.952262589839599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49.920437649732669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 t="shared" si="17"/>
        <v>30.431498791277033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50.719164652128391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 t="shared" si="17"/>
        <v>30.918402771937469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51.530671286562452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 t="shared" si="17"/>
        <v>31.41309721628847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52.35516202714745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 t="shared" si="17"/>
        <v>31.915706771749079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53.192844619581798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 t="shared" si="17"/>
        <v>32.426358080097067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54.04393013349511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 t="shared" si="17"/>
        <v>32.945179809378622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54.90863301563104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 t="shared" si="17"/>
        <v>33.472302686328675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55.787171143881132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 t="shared" si="17"/>
        <v>34.007859529309933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56.679765882183219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 t="shared" si="17"/>
        <v>34.551985281778897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57.58664213629816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 t="shared" si="17"/>
        <v>35.104817046287359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58.508028410478936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 t="shared" si="17"/>
        <v>35.666494119027952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59.444156865046594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 t="shared" si="17"/>
        <v>36.237158024932405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60.395263374887342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 t="shared" si="17"/>
        <v>36.816952553331333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61.361587588885556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 t="shared" si="17"/>
        <v>37.406023794184634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62.343372990307721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 t="shared" si="17"/>
        <v>38.004520174891574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63.340866958152631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 t="shared" si="17"/>
        <v>38.612592497689853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64.354320829483086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 t="shared" si="17"/>
        <v>39.230393977652895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65.383989962754825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 t="shared" si="17"/>
        <v>39.858080281295344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66.430133802158906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 t="shared" si="17"/>
        <v>40.495809565796073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67.493015942993452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 t="shared" si="17"/>
        <v>41.143742518848804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68.572904198081346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 t="shared" si="17"/>
        <v>41.80204239915038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69.670070665250634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 t="shared" si="17"/>
        <v>42.470875077536796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70.784791795894662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 t="shared" si="17"/>
        <v>43.150409078777393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71.917348464628986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 t="shared" si="17"/>
        <v>43.840815624037823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73.068026040063046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 t="shared" si="17"/>
        <v>44.542268674022438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74.237114456704063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 t="shared" si="17"/>
        <v>45.254944972806804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75.424908288011338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 t="shared" si="17"/>
        <v>45.979024092371709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76.631706820619513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 t="shared" si="17"/>
        <v>46.714688477849649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77.857814129749414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 t="shared" si="17"/>
        <v>47.462123493495241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79.103539155825402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 t="shared" si="17"/>
        <v>48.221517469391173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80.369195782318627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 t="shared" si="17"/>
        <v>48.993061748901432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81.655102914835723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 t="shared" si="17"/>
        <v>5.3789799920792101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5.3789799920792101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 t="shared" si="17"/>
        <v>5.4676002224084934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5.4676002224084934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 t="shared" si="17"/>
        <v>5.5562204527377759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5.5562204527377759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 t="shared" si="17"/>
        <v>5.6448406830670592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5.6448406830670592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 t="shared" si="17"/>
        <v>5.7334609133963426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5.7334609133963426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 t="shared" si="17"/>
        <v>5.8220811437256241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5.8220811437256241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 t="shared" si="17"/>
        <v>5.3196312366494167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5.9107013740549075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 t="shared" si="17"/>
        <v>5.3393962279019291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5.9993216043841899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 t="shared" si="17"/>
        <v>5.3573888145478561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6.0879418347134733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 t="shared" si="17"/>
        <v>5.3736089965871985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6.1765620650427566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 t="shared" si="17"/>
        <v>5.3880567740199536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6.2651822953720391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 t="shared" ref="G261:G324" si="23">K261*$N261</f>
        <v>5.4007321468461242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6.3538025257013224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 t="shared" si="23"/>
        <v>5.3955290581756312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6.442422756030604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 t="shared" si="23"/>
        <v>5.3881104637469068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6.5310429863598873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 t="shared" si="23"/>
        <v>5.3784763635599511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6.6196632166891707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 t="shared" si="23"/>
        <v>5.3666267576147622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6.7082834470184531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 t="shared" si="23"/>
        <v>5.3525616459113428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6.7969036773477365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 t="shared" si="23"/>
        <v>5.3362810284496893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6.8855239076770198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 t="shared" si="23"/>
        <v>5.3177849052298054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6.9741441380063023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 t="shared" si="23"/>
        <v>5.2970732762516892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7.0627643683355856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 t="shared" si="23"/>
        <v>5.2741461415153408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7.151384598664869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 t="shared" si="23"/>
        <v>5.2490035010207592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7.2400048289941514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 t="shared" si="23"/>
        <v>5.2216453547679462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7.3286250593234339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 t="shared" si="23"/>
        <v>5.192071702756901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7.4172452896527163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 t="shared" si="23"/>
        <v>5.1602825449876244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7.5058655199819997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 t="shared" si="23"/>
        <v>5.1262778814601155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7.594485750311283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 t="shared" si="23"/>
        <v>5.0900577121743744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7.6831059806405655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 t="shared" si="23"/>
        <v>5.0516220371304001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7.7717262109698471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 t="shared" si="23"/>
        <v>5.0109708563281954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7.8603464412991304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 t="shared" si="23"/>
        <v>4.9681041697677584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7.9489666716284137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 t="shared" si="23"/>
        <v>4.9230219774490891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8.0375869019576971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 t="shared" si="23"/>
        <v>4.8757242793721884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8.1262071322869804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 t="shared" si="23"/>
        <v>4.953735867842143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8.2562264464035717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 t="shared" si="23"/>
        <v>5.0329956417276174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8.3883260695460287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 t="shared" si="23"/>
        <v>5.1135235719952581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8.5225392866587644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 t="shared" si="23"/>
        <v>5.1953399491471828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8.6588999152453052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 t="shared" si="23"/>
        <v>5.2784653883335375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8.7974423138892295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 t="shared" si="23"/>
        <v>5.3629208345468742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8.9382013909114573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 t="shared" si="23"/>
        <v>5.448727567899625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9.0812126131660413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 t="shared" si="23"/>
        <v>5.5359072089860177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9.2265120149766968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 t="shared" si="23"/>
        <v>5.6244817243297955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9.3741362072163259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 t="shared" si="23"/>
        <v>5.714473431919072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9.5241223865317863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 t="shared" si="23"/>
        <v>5.8059050068297768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9.6765083447162947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 t="shared" si="23"/>
        <v>5.8987994869390539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9.8313324782317562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 t="shared" si="23"/>
        <v>5.9931802787300787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9.9886337978834643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 t="shared" si="23"/>
        <v>6.08907116318976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10.1484519386496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 t="shared" si="23"/>
        <v>6.1864963018007968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10.310827169667995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 t="shared" si="23"/>
        <v>6.2854802426296095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10.475800404382683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 t="shared" si="23"/>
        <v>6.3860479265116821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10.643413210852804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 t="shared" si="23"/>
        <v>6.4882246933358703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10.813707822226451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 t="shared" si="23"/>
        <v>6.5920362884292434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10.986727147382073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 t="shared" si="23"/>
        <v>6.6975088690441114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11.162514781740185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 t="shared" si="23"/>
        <v>6.8046690109488184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11.341115018248031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 t="shared" si="23"/>
        <v>6.9135437151239989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11.522572858539998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 t="shared" si="23"/>
        <v>7.0241604145659817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11.706934024276636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 t="shared" si="23"/>
        <v>7.1365469811990376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11.894244968665063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 t="shared" si="23"/>
        <v>7.2507317328982221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12.084552888163705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 t="shared" si="23"/>
        <v>7.3667434406245942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12.277905734374324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 t="shared" si="23"/>
        <v>7.4846113356745869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12.474352226124312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 t="shared" si="23"/>
        <v>7.604365117045381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12.673941861742302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 t="shared" si="23"/>
        <v>7.726034958918107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12.876724931530179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 t="shared" si="23"/>
        <v>7.8496515182607975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13.082752530434663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 t="shared" si="23"/>
        <v>7.97524594255297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13.292076570921617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 t="shared" si="23"/>
        <v>8.1028498776338189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13.504749796056366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 t="shared" si="23"/>
        <v>8.2324954756759592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13.720825792793267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 t="shared" si="23"/>
        <v>8.3642154032867744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13.940359005477957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 t="shared" si="23"/>
        <v>8.498042849739365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14.163404749565608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 t="shared" si="23"/>
        <v>8.6340115353351958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14.39001922555866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 t="shared" si="23"/>
        <v>8.7721557199005584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14.620259533167598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 t="shared" si="23"/>
        <v>8.9125102114189669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14.854183685698279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 t="shared" si="23"/>
        <v>9.0551103748016697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15.091850624669451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 t="shared" si="23"/>
        <v>9.1999921407984964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15.333320234664162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 t="shared" si="23"/>
        <v>9.3471920150512737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15.578653358418791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 t="shared" si="23"/>
        <v>9.4967470872920963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15.827911812153493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 t="shared" si="23"/>
        <v>9.6486950406887697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16.081158401147949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 t="shared" ref="G325:G388" si="28">K325*$N325</f>
        <v>9.80307416133979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16.338456935566317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 t="shared" si="28"/>
        <v>9.9599233479212277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16.59987224653538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 t="shared" si="28"/>
        <v>10.119282121487966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16.865470202479944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 t="shared" si="28"/>
        <v>10.281190635431773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17.135317725719624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 t="shared" si="28"/>
        <v>10.445689685598682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17.409482809331138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 t="shared" si="28"/>
        <v>10.612820720568262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17.688034534280437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 t="shared" si="28"/>
        <v>10.782625852097354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17.971043086828924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 t="shared" si="28"/>
        <v>47.066043706930699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47.066043706930699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 t="shared" si="28"/>
        <v>47.841470207891533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47.841470207891533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 t="shared" si="28"/>
        <v>48.616896708852359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48.616896708852359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 t="shared" si="28"/>
        <v>49.392323209813192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49.392323209813192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 t="shared" si="28"/>
        <v>50.167749710774025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50.167749710774025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 t="shared" si="28"/>
        <v>50.943176211734844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50.943176211734844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 t="shared" si="28"/>
        <v>46.546742441426112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51.718602712695677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 t="shared" si="28"/>
        <v>46.719686000154297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52.494029213656511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 t="shared" si="28"/>
        <v>46.877121028863257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53.269455714617337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 t="shared" si="28"/>
        <v>47.019047527553006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54.04488221557817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 t="shared" si="28"/>
        <v>47.145465496223544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54.820308716539003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 t="shared" si="28"/>
        <v>47.256374934874856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55.595735217499829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 t="shared" si="28"/>
        <v>47.210847939210801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56.371161718460655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 t="shared" si="28"/>
        <v>47.145935281022723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57.146588219421481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 t="shared" si="28"/>
        <v>47.061636960310629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57.922014720382315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 t="shared" si="28"/>
        <v>46.957952977074513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58.697441221343148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 t="shared" si="28"/>
        <v>46.834883331314387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59.472867722303981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 t="shared" si="28"/>
        <v>46.692428023030217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60.248294223264807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 t="shared" si="28"/>
        <v>46.530587052222046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61.02372072422564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 t="shared" si="28"/>
        <v>46.349360418889859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61.799147225186474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 t="shared" si="28"/>
        <v>46.148748123033627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62.5745737261473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 t="shared" si="28"/>
        <v>45.928750164653394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63.350000227108133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 t="shared" si="28"/>
        <v>45.689366543749131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64.125426728068959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 t="shared" si="28"/>
        <v>45.430597260320852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64.900853229029792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 t="shared" si="28"/>
        <v>45.152442314368542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65.676279729990611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 t="shared" si="28"/>
        <v>44.854901705892217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66.451706230951444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 t="shared" si="28"/>
        <v>44.537975434891884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67.227132731912278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 t="shared" si="28"/>
        <v>44.201663501367506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68.002559232873097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 t="shared" si="28"/>
        <v>43.845965905319126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68.77798573383393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 t="shared" si="28"/>
        <v>43.47088264674673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69.553412234794763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 t="shared" si="28"/>
        <v>43.076413725650298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70.328838735755596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 t="shared" si="28"/>
        <v>42.662559142029856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71.104265236716429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 t="shared" si="28"/>
        <v>43.345160088302329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72.241933480503889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 t="shared" si="28"/>
        <v>44.038682649715163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73.397804416191946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 t="shared" si="28"/>
        <v>44.74330157211061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74.572169286851022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 t="shared" si="28"/>
        <v>45.459194397264383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75.765323995440639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 t="shared" si="28"/>
        <v>46.186541507620603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76.977569179367677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 t="shared" si="28"/>
        <v>46.92552617174254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78.209210286237564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 t="shared" si="28"/>
        <v>47.676334590490427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79.460557650817378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 t="shared" si="28"/>
        <v>48.439155943938268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80.731926573230453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 t="shared" si="28"/>
        <v>49.214182439041288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82.023637398402144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 t="shared" si="28"/>
        <v>50.001609358065942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83.336015596776576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 t="shared" si="28"/>
        <v>50.801635107795001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84.669391846324999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 t="shared" si="28"/>
        <v>51.614461269519715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86.024102115866199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 t="shared" si="28"/>
        <v>52.440292649832031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87.400487749720057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 t="shared" si="28"/>
        <v>53.279337332229353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88.798895553715596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 t="shared" si="28"/>
        <v>54.131806729545026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90.219677882575041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 t="shared" si="28"/>
        <v>54.997915637217744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91.663192728696245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 t="shared" si="28"/>
        <v>55.877882287413222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93.129803812355377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 t="shared" si="28"/>
        <v>56.771928404011845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94.61988067335308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 t="shared" si="28"/>
        <v>57.68027925847602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96.133798764126709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 t="shared" si="28"/>
        <v>58.603163726611641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97.671939544352739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 t="shared" si="28"/>
        <v>59.540814346237433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99.234690577062395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 t="shared" si="28"/>
        <v>60.493467375777229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100.82244562629539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 t="shared" si="28"/>
        <v>61.461362853789666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102.43560475631611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 t="shared" si="28"/>
        <v>62.444744659450294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104.07457443241717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 t="shared" si="28"/>
        <v>63.443860574001505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105.73976762333585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 t="shared" ref="G389:G452" si="33">K389*$N389</f>
        <v>64.458962343185533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107.43160390530922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 t="shared" si="33"/>
        <v>65.49030574067649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109.15050956779415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 t="shared" si="33"/>
        <v>66.538150632527319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110.89691772087886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 t="shared" si="33"/>
        <v>67.602761042647757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112.67126840441293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 t="shared" si="33"/>
        <v>68.684405219330117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114.47400869888354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 t="shared" si="33"/>
        <v>69.783355702839401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116.30559283806568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 t="shared" si="33"/>
        <v>70.899889394084852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118.16648232347475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 t="shared" si="33"/>
        <v>72.034287624390203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120.05714604065034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 t="shared" si="33"/>
        <v>73.186836226380436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121.97806037730074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 t="shared" si="33"/>
        <v>74.357825606002535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123.92970934333756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 t="shared" si="33"/>
        <v>75.547550815698585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125.91258469283099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 t="shared" si="33"/>
        <v>76.756311628749771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127.92718604791628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 t="shared" si="33"/>
        <v>77.984412614809756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129.97402102468294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 t="shared" si="33"/>
        <v>79.232163216646725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132.05360536107787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 t="shared" si="33"/>
        <v>80.499877828113071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134.16646304685511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 t="shared" si="33"/>
        <v>81.787875873362893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136.31312645560482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 t="shared" si="33"/>
        <v>83.096481887336708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138.49413647889452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 t="shared" si="33"/>
        <v>84.426025597534093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140.71004266255682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 t="shared" si="33"/>
        <v>85.776842007094629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142.96140334515772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 t="shared" si="33"/>
        <v>87.149271479208167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145.24878579868027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 t="shared" si="33"/>
        <v>88.543659822875483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147.57276637145915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 t="shared" si="33"/>
        <v>89.960358380041498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149.9339306334025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 t="shared" si="33"/>
        <v>91.399724114122151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152.33287352353693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 t="shared" si="33"/>
        <v>92.86211969994811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154.77019949991353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 t="shared" si="33"/>
        <v>94.347913615147291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157.24652269191216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 t="shared" si="33"/>
        <v>5.3658816237623803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5.3658816237623803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 t="shared" si="33"/>
        <v>5.4542860547358591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5.4542860547358591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 t="shared" si="33"/>
        <v>5.542690485709338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5.542690485709338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 t="shared" si="33"/>
        <v>5.6310949166828168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5.6310949166828168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 t="shared" si="33"/>
        <v>5.7194993476562948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5.7194993476562948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 t="shared" si="33"/>
        <v>5.8079037786297727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5.8079037786297727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 t="shared" si="33"/>
        <v>5.3066773886429264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5.8963082096032515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 t="shared" si="33"/>
        <v>5.3263942501132897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5.9847126405767295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 t="shared" si="33"/>
        <v>5.3443430229641837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6.0731170715502083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 t="shared" si="33"/>
        <v>5.3605237071956076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6.1615215025236871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 t="shared" si="33"/>
        <v>5.374936302807563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6.249925933497166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 t="shared" si="33"/>
        <v>5.3875808098000482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6.3383303644706448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 t="shared" si="33"/>
        <v>5.3823903911844519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6.4267347954441219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 t="shared" si="33"/>
        <v>5.3749898617945204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6.5151392264176007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 t="shared" si="33"/>
        <v>5.3653792216302518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6.6035436573910795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 t="shared" si="33"/>
        <v>5.3535584706916461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6.6919480883645583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 t="shared" si="33"/>
        <v>5.3395276089787043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6.7803525193380372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 t="shared" si="33"/>
        <v>5.3232866364914235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6.8687569503115151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 t="shared" si="33"/>
        <v>5.3048355532298075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6.957161381284994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 t="shared" si="33"/>
        <v>5.2841743591938544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7.0455658122584728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 t="shared" si="33"/>
        <v>5.2613030543835642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7.1339702432319516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 t="shared" si="33"/>
        <v>5.2362216387989369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7.2223746742054304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 t="shared" si="33"/>
        <v>5.2089301124399707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7.3107791051789075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 t="shared" si="33"/>
        <v>5.1794284753066702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7.3991835361523863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 t="shared" si="33"/>
        <v>5.1477167273990325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7.4875879671258652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 t="shared" si="33"/>
        <v>5.1137948687170569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7.575992398099344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 t="shared" si="33"/>
        <v>5.0776628992607451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7.6643968290728228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 t="shared" si="33"/>
        <v>5.0393208190300944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7.7528012600462999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 t="shared" si="33"/>
        <v>4.9987686280251085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7.8412056910197787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 t="shared" si="33"/>
        <v>4.9560063262457863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7.9296101219932575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 t="shared" si="33"/>
        <v>4.9110339136921253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8.0180145529667364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 t="shared" si="33"/>
        <v>4.8638513903641281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8.1064189839402143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 t="shared" si="33"/>
        <v>4.9416730126099546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8.2361216876832586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 t="shared" si="33"/>
        <v>5.0207397808117138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8.3678996346861894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 t="shared" si="33"/>
        <v>5.1010716173047008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8.5017860288411686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 t="shared" si="33"/>
        <v>5.1826887631815763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8.6378146053026281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 t="shared" si="33"/>
        <v>5.2656117833924814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8.776019638987469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 t="shared" si="33"/>
        <v>5.3498615719267617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8.9164359532112698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 t="shared" si="33"/>
        <v>5.4354593570775904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9.0590989284626513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 t="shared" ref="G453:G516" si="39">K453*$N453</f>
        <v>5.5224267067908315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9.2040445113180525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 t="shared" si="39"/>
        <v>5.6107855340994846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9.3513092234991415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 t="shared" si="39"/>
        <v>5.7005581026450765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9.5009301710751277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 t="shared" si="39"/>
        <v>5.7917670322873978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9.6529450538123296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 t="shared" si="39"/>
        <v>5.884435304803997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9.8073921746733284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 t="shared" si="39"/>
        <v>5.9785862696808607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9.9643104494681012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 t="shared" si="39"/>
        <v>6.0742436499957542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10.123739416659591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 t="shared" si="39"/>
        <v>6.1714315483956863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10.285719247326144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 t="shared" si="39"/>
        <v>6.2701744531700179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10.450290755283364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 t="shared" si="39"/>
        <v>6.3704972444207373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10.617495407367896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 t="shared" si="39"/>
        <v>6.47242520033147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10.787375333885784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 t="shared" si="39"/>
        <v>6.5759840035367736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10.959973339227956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 t="shared" si="39"/>
        <v>6.6811997475933618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11.135332912655603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 t="shared" si="39"/>
        <v>6.7880989435548562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11.313498239258093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 t="shared" si="39"/>
        <v>6.8967085266517332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11.494514211086223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 t="shared" si="39"/>
        <v>7.0070558630781603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11.678426438463601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 t="shared" si="39"/>
        <v>7.1191687568874116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11.865281261479019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 t="shared" si="39"/>
        <v>7.2330754569976108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12.055125761662685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 t="shared" si="39"/>
        <v>7.3488046643095712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12.248007773849286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 t="shared" si="39"/>
        <v>7.466385538938523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12.443975898230873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 t="shared" si="39"/>
        <v>7.5858477075615411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12.643079512602569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 t="shared" si="39"/>
        <v>7.7072212708825258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12.84536878480421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 t="shared" si="39"/>
        <v>7.8305368112166462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13.050894685361078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 t="shared" si="39"/>
        <v>7.9558254001961135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13.259709000326856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 t="shared" si="39"/>
        <v>8.0831186065992533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13.471864344332088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 t="shared" si="39"/>
        <v>8.2124485043048399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13.6874141738414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 t="shared" si="39"/>
        <v>8.3438476803737149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13.90641280062286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 t="shared" si="39"/>
        <v>8.4773492432596971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14.12891540543283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 t="shared" si="39"/>
        <v>8.6129868311518543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14.354978051919757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 t="shared" si="39"/>
        <v>8.750794620450284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14.584657700750473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 t="shared" si="39"/>
        <v>8.890807334377488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14.81801222396248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 t="shared" si="39"/>
        <v>9.0330602517275285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15.05510041954588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 t="shared" si="39"/>
        <v>9.1775892157551677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15.295982026258613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 t="shared" si="39"/>
        <v>9.3244306432072506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15.540717738678753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 t="shared" si="39"/>
        <v>9.4736215334985694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15.789369222497616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 t="shared" si="39"/>
        <v>9.6251994780345456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16.041999130057576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 t="shared" si="39"/>
        <v>9.7792026696830998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16.2986711161385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 t="shared" si="39"/>
        <v>9.9356699123980299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16.559449853996718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 t="shared" si="39"/>
        <v>10.094640630996398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16.824401051660665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 t="shared" si="39"/>
        <v>10.256154881092339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17.093591468487233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 t="shared" si="39"/>
        <v>10.420253359189818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17.36708893198303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 t="shared" si="39"/>
        <v>10.586977412936855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17.644962354894759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 t="shared" si="39"/>
        <v>10.756369051543846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17.927281752573077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 t="shared" si="39"/>
        <v>0.129235152475248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0.129235152475248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 t="shared" si="39"/>
        <v>0.13136433849115833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0.13136433849115833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 t="shared" si="39"/>
        <v>0.13349352450706864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0.13349352450706864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 t="shared" si="39"/>
        <v>0.13562271052297897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0.13562271052297897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 t="shared" si="39"/>
        <v>0.13775189653888931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0.13775189653888931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 t="shared" si="39"/>
        <v>0.13988108255479961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0.13988108255479961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 t="shared" si="39"/>
        <v>0.12780924171363894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0.14201026857070992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 t="shared" si="39"/>
        <v>0.12828411458209202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0.14413945458662025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 t="shared" si="39"/>
        <v>0.12871640373022691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0.14626864060253059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 t="shared" si="39"/>
        <v>0.1291061091580436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0.14839782661844092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 t="shared" si="39"/>
        <v>0.12945323086554206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0.15052701263435123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 t="shared" si="39"/>
        <v>0.12975776885272233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0.15265619865026156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 t="shared" si="39"/>
        <v>0.12963275965791893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0.15478538466617187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 t="shared" si="39"/>
        <v>0.12945452081271777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0.15691457068208217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 t="shared" si="39"/>
        <v>0.12922305231711892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0.15904375669799251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 t="shared" si="39"/>
        <v>0.12893835417112226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0.16117294271390284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 t="shared" si="39"/>
        <v>0.12860042637472788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0.16330212872981317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 t="shared" si="39"/>
        <v>0.12820926892793569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0.16543131474572348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 t="shared" si="39"/>
        <v>0.12776488183074577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0.16756050076163381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 t="shared" si="39"/>
        <v>0.12726726508315811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0.16968968677754415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 t="shared" si="39"/>
        <v>0.12671641868517267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0.17181887279345448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 t="shared" ref="G517:G577" si="45">K517*$N517</f>
        <v>0.12611234263678947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0.17394805880936479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 t="shared" si="45"/>
        <v>0.1254550369380085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0.17607724482527509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 t="shared" si="45"/>
        <v>0.12474450158882978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0.17820643084118543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 t="shared" si="45"/>
        <v>0.12398073658925332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0.18033561685709573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 t="shared" si="45"/>
        <v>0.12316374193927908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0.18246480287300607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 t="shared" si="45"/>
        <v>0.12229351763890711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0.1845939888889164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 t="shared" si="45"/>
        <v>0.12137006368813734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0.18672317490482671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 t="shared" si="45"/>
        <v>0.12039338008696984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0.18885236092073701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 t="shared" si="45"/>
        <v>0.11936346683540459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0.19098154693664735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 t="shared" si="45"/>
        <v>0.11828032393344157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0.19311073295255768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 t="shared" si="45"/>
        <v>0.11714395138108079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0.19523991896846798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 t="shared" si="45"/>
        <v>0.11901825460317811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0.19836375767196351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 t="shared" si="45"/>
        <v>0.12092254667682893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0.2015375777947149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 t="shared" si="45"/>
        <v>0.12285730742365819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0.20476217903943034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 t="shared" si="45"/>
        <v>0.12482302434243674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0.20803837390406124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 t="shared" si="45"/>
        <v>0.12682019273191572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0.21136698788652619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 t="shared" si="45"/>
        <v>0.12884931581562636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0.21474885969271063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 t="shared" si="45"/>
        <v>0.1309109048686764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0.21818484144779401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 t="shared" si="45"/>
        <v>0.13300547934657522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0.2216757989109587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 t="shared" si="45"/>
        <v>0.13513356701612042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0.22522261169353405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 t="shared" si="45"/>
        <v>0.13729570408837835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0.22882617348063061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 t="shared" si="45"/>
        <v>0.13949243535379241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0.23248739225632067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 t="shared" si="45"/>
        <v>0.14172431431945309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0.23620719053242184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 t="shared" si="45"/>
        <v>0.14399190334856432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0.23998650558094056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 t="shared" si="45"/>
        <v>0.14629577380214137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0.24382628967023565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 t="shared" si="45"/>
        <v>0.14863650618297564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0.2477275103049594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 t="shared" si="45"/>
        <v>0.15101469028190329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0.25169115046983881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 t="shared" si="45"/>
        <v>0.1534309253264137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0.25571820887735619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 t="shared" si="45"/>
        <v>0.15588582013163635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0.25980970021939392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 t="shared" si="45"/>
        <v>0.1583799932537425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0.26396665542290415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 t="shared" si="45"/>
        <v>0.16091407314580236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0.26819012190967062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 t="shared" si="45"/>
        <v>0.16348869831613524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0.27248116386022542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 t="shared" si="45"/>
        <v>0.16610451748919342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0.27684086248198903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 t="shared" si="45"/>
        <v>0.16876218976902047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0.28127031628170079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 t="shared" si="45"/>
        <v>0.17146238480532477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0.28577064134220798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 t="shared" si="45"/>
        <v>0.17420578296221004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0.29034297160368339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 t="shared" si="45"/>
        <v>0.17699307548960533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0.29498845914934224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 t="shared" si="45"/>
        <v>0.17982496469743903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0.29970827449573173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 t="shared" si="45"/>
        <v>0.18270216413259804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0.30450360688766342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 t="shared" si="45"/>
        <v>0.18562539875871964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0.30937566459786608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 t="shared" si="45"/>
        <v>0.18859540513885917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0.31432567523143196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 t="shared" si="45"/>
        <v>0.1916129316210809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0.31935488603513484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 t="shared" si="45"/>
        <v>0.19467873852701822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0.32446456421169706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 t="shared" si="45"/>
        <v>0.19779359834345053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0.32965599723908423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 t="shared" si="45"/>
        <v>0.20095829591694572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0.33493049319490953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 t="shared" si="45"/>
        <v>0.20417362865161687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0.34028938108602813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 t="shared" si="45"/>
        <v>0.20744040671004277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0.34573401118340463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 t="shared" si="45"/>
        <v>0.21075945321740347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0.35126575536233912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 t="shared" si="45"/>
        <v>0.21413160446888191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0.35688600744813653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 t="shared" si="45"/>
        <v>0.21755771014038403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0.36259618356730672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 t="shared" si="45"/>
        <v>0.22103863350263017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0.36839772250438363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 t="shared" si="45"/>
        <v>0.22457525163867229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0.3742920860644538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 t="shared" si="45"/>
        <v>0.22816845566489108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0.38028075944148515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 t="shared" si="45"/>
        <v>0.2318191509555293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0.38636525159254886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 t="shared" si="45"/>
        <v>0.23552825737081778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0.39254709561802964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 t="shared" si="45"/>
        <v>0.2392967094887509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0.39882784914791819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 t="shared" si="45"/>
        <v>0.24312545684057091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0.40520909473428485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 t="shared" si="45"/>
        <v>0.24701546415002001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0.41169244025003338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 t="shared" si="45"/>
        <v>0.25096771157642034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0.41827951929403395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 t="shared" si="45"/>
        <v>0.25498319496164312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0.42497199160273852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 t="shared" si="45"/>
        <v>0.25906292608102938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0.43177154346838231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"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K4*$N4</f>
        <v>117.92298632079201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117.92298632079201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 t="shared" ref="G5:G68" si="0">K5*$N5</f>
        <v>119.86580117123839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119.86580117123839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 t="shared" si="0"/>
        <v>121.80861602168478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121.80861602168478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 t="shared" si="0"/>
        <v>123.75143087213117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123.75143087213117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 t="shared" si="0"/>
        <v>125.69424572257756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125.69424572257756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 t="shared" si="0"/>
        <v>127.63706057302392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127.63706057302392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 t="shared" si="0"/>
        <v>116.62188788112327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129.5798754234703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 t="shared" si="0"/>
        <v>117.05519434378584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131.52269027391668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 t="shared" si="0"/>
        <v>117.44964450943952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133.46550512436309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 t="shared" si="0"/>
        <v>117.80523837808424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135.40831997480947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 t="shared" si="0"/>
        <v>118.12197594972004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137.35113482525585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 t="shared" si="0"/>
        <v>118.3998572243469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139.29394967570224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 t="shared" si="0"/>
        <v>118.28579029064944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141.23676452614859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 t="shared" si="0"/>
        <v>118.12315298569087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143.179579376595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 t="shared" si="0"/>
        <v>117.91194530947112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145.12239422704138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 t="shared" si="0"/>
        <v>117.6521672619902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147.06520907748776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 t="shared" si="0"/>
        <v>117.34381884324814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149.00802392793415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 t="shared" si="0"/>
        <v>116.9869000532449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150.95083877838053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 t="shared" si="0"/>
        <v>116.58141089198054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152.89365362882694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 t="shared" si="0"/>
        <v>116.12735135945499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154.83646847927332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 t="shared" si="0"/>
        <v>115.62472145566826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156.7792833297197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 t="shared" si="0"/>
        <v>115.0735211806204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158.72209818016609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 t="shared" si="0"/>
        <v>114.47375053431135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160.66491303061244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 t="shared" si="0"/>
        <v>113.82540951674119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162.60772788105885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 t="shared" si="0"/>
        <v>113.12849812790985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164.55054273150523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 t="shared" si="0"/>
        <v>112.38301636781733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166.49335758195161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 t="shared" si="0"/>
        <v>111.58896423646367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168.436172432398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 t="shared" si="0"/>
        <v>110.74634173384884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170.37898728284438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 t="shared" si="0"/>
        <v>109.85514885997286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172.32180213329076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 t="shared" si="0"/>
        <v>108.91538561483571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174.26461698373714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 t="shared" si="0"/>
        <v>107.92705199843739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176.20743183418352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 t="shared" si="0"/>
        <v>106.89014801077793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178.15024668462991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 t="shared" si="0"/>
        <v>108.60039037895041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181.00065063158402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 t="shared" si="0"/>
        <v>110.33799662501359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183.89666104168933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 t="shared" si="0"/>
        <v>112.10340457101381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186.83900761835636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 t="shared" si="0"/>
        <v>113.89705904415005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189.8284317402501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 t="shared" si="0"/>
        <v>115.71941198885642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192.86568664809406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 t="shared" si="0"/>
        <v>117.57092258067813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195.95153763446356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 t="shared" si="0"/>
        <v>119.45205734196901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199.08676223661502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 t="shared" si="0"/>
        <v>121.36329025944049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202.27215043240082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 t="shared" si="0"/>
        <v>123.30510290359156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205.50850483931927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 t="shared" si="0"/>
        <v>125.27798455004901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208.79664091674837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 t="shared" si="0"/>
        <v>127.2824323028498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212.13738717141635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 t="shared" si="0"/>
        <v>129.31895121969541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215.53158536615902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 t="shared" si="0"/>
        <v>131.38805443921052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218.98009073201754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 t="shared" si="0"/>
        <v>133.49026331023791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222.48377218372985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 t="shared" si="0"/>
        <v>135.62610752320171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226.04351253866952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 t="shared" si="0"/>
        <v>137.79612524357296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229.66020873928827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 t="shared" si="0"/>
        <v>140.00086324747011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233.33477207911685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 t="shared" si="0"/>
        <v>142.24087705942964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237.06812843238274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 t="shared" si="0"/>
        <v>144.5167310923805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240.86121848730082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 t="shared" si="0"/>
        <v>146.82899878985859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244.71499798309765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 t="shared" si="0"/>
        <v>149.17826277049633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248.63043795082723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 t="shared" si="0"/>
        <v>151.56511497482427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252.60852495804048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 t="shared" si="0"/>
        <v>153.99015681442143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256.65026135736906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 t="shared" si="0"/>
        <v>156.45399932345219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260.75666553908701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 t="shared" si="0"/>
        <v>158.95726331262745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264.92877218771241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 t="shared" si="0"/>
        <v>161.50057952562949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269.16763254271581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 t="shared" si="0"/>
        <v>164.0845887980395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273.47431466339918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 t="shared" si="0"/>
        <v>166.70994221880818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277.84990369801363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 t="shared" si="0"/>
        <v>169.37730129430912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282.29550215718189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 t="shared" si="0"/>
        <v>172.08733811501804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286.81223019169676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 t="shared" si="0"/>
        <v>174.84073552485836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291.40122587476395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 t="shared" si="0"/>
        <v>177.6381872932561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296.06364548876019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 t="shared" si="0"/>
        <v>180.48039828994823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300.80066381658037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 t="shared" ref="G69:G132" si="5">K69*$N69</f>
        <v>183.36808466258736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305.61347443764561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 t="shared" si="5"/>
        <v>186.3019740171888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310.503290028648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 t="shared" si="5"/>
        <v>189.28280560146385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315.47134266910643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 t="shared" si="5"/>
        <v>192.31133049108726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320.51888415181213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 t="shared" si="5"/>
        <v>195.38831177894465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325.64718629824108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 t="shared" si="5"/>
        <v>198.51452476740775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330.85754127901293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 t="shared" si="5"/>
        <v>201.69075716368627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336.15126193947714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 t="shared" si="5"/>
        <v>204.9178092783053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341.52968213050883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 t="shared" si="5"/>
        <v>208.19649422675823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346.99415704459705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 t="shared" si="5"/>
        <v>211.52763813438634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352.54606355731056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 t="shared" si="5"/>
        <v>214.91208034453652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358.18680057422756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 t="shared" si="5"/>
        <v>218.35067363004916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363.91778938341525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 t="shared" si="5"/>
        <v>221.84428440812988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369.74047401354983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 t="shared" si="5"/>
        <v>225.39379295865999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375.65632159776663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 t="shared" si="5"/>
        <v>229.00009364599853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381.6668227433309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 t="shared" si="5"/>
        <v>232.66409514433454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387.77349190722424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 t="shared" si="5"/>
        <v>236.3867206666439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393.97786777773985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 t="shared" si="11"/>
        <v>25.9570474217822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25.9570474217822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 t="shared" si="11"/>
        <v>26.384697185226901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26.384697185226901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 t="shared" si="11"/>
        <v>26.812346948671603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26.812346948671603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 t="shared" si="11"/>
        <v>27.239996712116305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27.239996712116305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 t="shared" si="11"/>
        <v>27.667646475561011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27.667646475561011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 t="shared" si="11"/>
        <v>28.095296239005705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28.095296239005705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 t="shared" si="11"/>
        <v>25.670651402205365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28.522946002450407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 t="shared" si="11"/>
        <v>25.766030231646646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28.950595765895109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 t="shared" si="11"/>
        <v>25.852856065819037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29.378245529339814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 t="shared" si="11"/>
        <v>25.931128904722527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29.805895292784516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 t="shared" si="11"/>
        <v>26.000848748357129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30.233545056229218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 t="shared" si="11"/>
        <v>26.06201559672283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30.66119481967392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 t="shared" si="11"/>
        <v>26.036907338361839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31.088844583118615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 t="shared" si="11"/>
        <v>26.001107835914738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31.51649434656332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 t="shared" si="11"/>
        <v>25.954617089381518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31.944144110008022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 t="shared" si="11"/>
        <v>25.897435098762177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32.371793873452724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 t="shared" si="11"/>
        <v>25.829561864056725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32.799443636897429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 t="shared" si="11"/>
        <v>25.750997385265144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33.227093400342127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 t="shared" si="11"/>
        <v>25.66174166238746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33.654743163786833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 t="shared" si="11"/>
        <v>25.56179469542365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34.082392927231531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 t="shared" si="11"/>
        <v>25.451156484373723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34.510042690676237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 t="shared" si="11"/>
        <v>25.329827029237677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34.937692454120935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 t="shared" si="11"/>
        <v>25.19780633001551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35.365342217565633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 t="shared" si="11"/>
        <v>25.055094386707236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35.792991981010339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 t="shared" si="11"/>
        <v>24.901691199312836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36.220641744455037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 t="shared" si="11"/>
        <v>24.737596767832322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36.648291507899742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 t="shared" si="11"/>
        <v>24.56281109226569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37.075941271344441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 t="shared" si="11"/>
        <v>24.377334172612937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37.503591034789139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 t="shared" si="11"/>
        <v>24.181166008874072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37.931240798233844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 t="shared" ref="G197:G260" si="17">K197*$N197</f>
        <v>23.97430660104909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38.358890561678542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 t="shared" si="17"/>
        <v>23.756755949137986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38.786540325123248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 t="shared" si="17"/>
        <v>23.528514053140768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39.214190088567946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 t="shared" si="17"/>
        <v>23.904970277991023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39.841617129985039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 t="shared" si="17"/>
        <v>24.287449802438879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40.479083004064798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 t="shared" si="17"/>
        <v>24.676048999277899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41.126748332129836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 t="shared" si="17"/>
        <v>25.070865783266346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41.784776305443913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 t="shared" si="17"/>
        <v>25.471999635798607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42.453332726331013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 t="shared" si="17"/>
        <v>25.879551629971385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43.132586049952309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 t="shared" si="17"/>
        <v>26.293624456050928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43.822707426751549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 t="shared" si="17"/>
        <v>26.714322447347744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44.523870745579572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 t="shared" si="17"/>
        <v>27.141751606505309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45.236252677508851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 t="shared" si="17"/>
        <v>27.576019632209395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45.960032720348991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 t="shared" si="17"/>
        <v>28.017235946324742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46.69539324387457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 t="shared" si="17"/>
        <v>28.465511721465941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47.442519535776569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 t="shared" si="17"/>
        <v>28.920959909009394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48.201599848348991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 t="shared" si="17"/>
        <v>29.383695267553549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48.972825445922581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 t="shared" si="17"/>
        <v>29.853834391834404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49.756390653057345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 t="shared" si="17"/>
        <v>30.331495742103755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50.552492903506263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 t="shared" si="17"/>
        <v>30.81679967397741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51.361332789962354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 t="shared" si="17"/>
        <v>31.309868468761056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52.183114114601764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 t="shared" si="17"/>
        <v>31.810826364261228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53.018043940435383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 t="shared" si="17"/>
        <v>32.31979958608941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53.866332643482352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 t="shared" si="17"/>
        <v>32.836916379466842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54.728193965778075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 t="shared" si="17"/>
        <v>33.362307041538315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55.603845069230523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 t="shared" si="17"/>
        <v>33.896103954202921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56.4935065903382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 t="shared" si="17"/>
        <v>34.438441617470168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57.397402695783612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 t="shared" si="17"/>
        <v>34.989456683349694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58.315761138916159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 t="shared" si="17"/>
        <v>35.549287990283283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59.248813317138811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 t="shared" si="17"/>
        <v>36.118076598127814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60.196794330213024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 t="shared" si="17"/>
        <v>36.695965823697861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61.15994303949644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 t="shared" si="17"/>
        <v>37.283101276877034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62.138502128128387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 t="shared" si="17"/>
        <v>37.879630897307067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63.132718162178442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 t="shared" si="17"/>
        <v>38.48570499166398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64.142841652773299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 t="shared" si="17"/>
        <v>39.101476271530608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65.169127119217677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 t="shared" si="17"/>
        <v>39.727099891875092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66.211833153125156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 t="shared" si="17"/>
        <v>40.362733490145096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67.271222483575158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 t="shared" si="17"/>
        <v>41.008537225987425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68.347562043312379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 t="shared" si="17"/>
        <v>41.664673821603223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69.441123036005379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 t="shared" si="17"/>
        <v>42.331308602748884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70.55218100458147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 t="shared" si="17"/>
        <v>43.008609540392861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71.681015900654771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 t="shared" si="17"/>
        <v>43.696747293039145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72.827912155065249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 t="shared" si="17"/>
        <v>44.395895249727765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73.993158749546282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 t="shared" si="17"/>
        <v>45.106229573723425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75.177049289539042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 t="shared" si="17"/>
        <v>45.827929246903004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76.379882078171676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 t="shared" si="17"/>
        <v>46.561176114853453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77.601960191422421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 t="shared" si="17"/>
        <v>47.306154932691101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78.843591554485172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 t="shared" si="17"/>
        <v>48.06305341161417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80.105089019356953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 t="shared" si="17"/>
        <v>48.832062266199998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81.386770443666663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 t="shared" si="17"/>
        <v>49.613375262459193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82.688958770765325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 t="shared" si="17"/>
        <v>50.407189266658541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84.011982111097566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 t="shared" si="17"/>
        <v>51.213704294925087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85.356173824875142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 t="shared" si="17"/>
        <v>52.033123563643876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86.721872606073134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 t="shared" si="17"/>
        <v>7.1236857742574298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7.1236857742574298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 t="shared" si="17"/>
        <v>7.241050530221897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7.241050530221897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 t="shared" si="17"/>
        <v>7.3584152861863652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7.3584152861863652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 t="shared" si="17"/>
        <v>7.4757800421508325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7.4757800421508325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 t="shared" si="17"/>
        <v>7.5931447981153006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7.5931447981153006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 t="shared" si="17"/>
        <v>7.7105095540797661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7.7105095540797661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 t="shared" si="17"/>
        <v>7.0450868790398111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7.8278743100442343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 t="shared" si="17"/>
        <v>7.0712627687477445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7.9452390660087016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 t="shared" si="17"/>
        <v>7.0950913633363895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8.0626038219731697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 t="shared" si="17"/>
        <v>7.1165726628057433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8.1799685779376361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 t="shared" si="17"/>
        <v>7.1357066671558096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8.2973333339021043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 t="shared" ref="G261:G324" si="23">K261*$N261</f>
        <v>7.1524933763865866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8.4146980898665724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 t="shared" si="23"/>
        <v>7.1456026333834952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8.5320628458310388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 t="shared" si="23"/>
        <v>7.1357777714812913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8.6494276017955052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 t="shared" si="23"/>
        <v>7.1230187906799785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8.7667923577599733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 t="shared" si="23"/>
        <v>7.107325690979553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8.8841571137244415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 t="shared" si="23"/>
        <v>7.088698472380015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9.0015218696889079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 t="shared" si="23"/>
        <v>7.0671371348813654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9.118886625653376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 t="shared" si="23"/>
        <v>7.0426416784836059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9.2362513816178442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 t="shared" si="23"/>
        <v>7.0152121031867329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9.3536161375823106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 t="shared" si="23"/>
        <v>6.9848484089907483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9.4709808935467787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 t="shared" si="23"/>
        <v>6.9515505958956538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9.5883456495112469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 t="shared" si="23"/>
        <v>6.915318663901445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9.7057104054757133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 t="shared" si="23"/>
        <v>6.8761526130081254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9.8230751614401797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 t="shared" si="23"/>
        <v>6.834052443215695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9.9404399174046478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 t="shared" si="23"/>
        <v>6.789018154524153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10.057804673369116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 t="shared" si="23"/>
        <v>6.7410497469334985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10.175169429333582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 t="shared" si="23"/>
        <v>6.6901472204437304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10.292534185298049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 t="shared" si="23"/>
        <v>6.6363105750548543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10.409898941262517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 t="shared" si="23"/>
        <v>6.5795398107668657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10.527263697226985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 t="shared" si="23"/>
        <v>6.5198349275797636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10.644628453191451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 t="shared" si="23"/>
        <v>6.4571959254935516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10.76199320915592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 t="shared" si="23"/>
        <v>6.5605110603014483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10.934185100502415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 t="shared" si="23"/>
        <v>6.665479237266271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11.109132062110453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 t="shared" si="23"/>
        <v>6.7721269050625326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11.286878175104221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 t="shared" si="23"/>
        <v>6.8804809355435328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11.467468225905888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 t="shared" si="23"/>
        <v>6.9905686305122288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11.650947717520381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 t="shared" si="23"/>
        <v>7.1024177286004244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11.837362881000708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 t="shared" si="23"/>
        <v>7.2160564122580322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12.02676068709672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 t="shared" si="23"/>
        <v>7.3315133148541598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12.219188858090266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 t="shared" si="23"/>
        <v>7.4488175278918272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12.414695879819712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 t="shared" si="23"/>
        <v>7.5679986083380957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12.613331013896827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 t="shared" si="23"/>
        <v>7.6890865860715056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12.815144310119177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 t="shared" si="23"/>
        <v>7.8121119714486502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13.020186619081084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 t="shared" si="23"/>
        <v>7.9371057629918278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13.22850960498638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 t="shared" si="23"/>
        <v>8.064099455199699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13.440165758666165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 t="shared" si="23"/>
        <v>8.1931250464828942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13.655208410804823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 t="shared" si="23"/>
        <v>8.3242150472266214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13.873691745377702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 t="shared" si="23"/>
        <v>8.4574024879822449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14.095670813303743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 t="shared" si="23"/>
        <v>8.5927209277899621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14.321201546316605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 t="shared" si="23"/>
        <v>8.7302044626345996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14.550340771057668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 t="shared" si="23"/>
        <v>8.8698877340367535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14.78314622339459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 t="shared" si="23"/>
        <v>9.0118059377813431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15.019676562968906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 t="shared" si="23"/>
        <v>9.1559948327858436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15.259991387976408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 t="shared" si="23"/>
        <v>9.302490750110417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15.504151250184028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 t="shared" si="23"/>
        <v>9.4513306021121828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15.752217670186972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 t="shared" si="23"/>
        <v>9.6025518917459802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16.004253152909968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 t="shared" si="23"/>
        <v>9.7561927220139157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16.260321203356526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 t="shared" si="23"/>
        <v>9.9122918055661362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16.520486342610226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 t="shared" si="23"/>
        <v>10.070888474455193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16.784814124091991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 t="shared" si="23"/>
        <v>10.232022690046479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17.053371150077467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 t="shared" si="23"/>
        <v>10.395735053087222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17.326225088478704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 t="shared" si="23"/>
        <v>10.562066813936617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17.603444689894364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 t="shared" si="23"/>
        <v>10.731059882959608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17.885099804932679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 t="shared" si="23"/>
        <v>10.902756841086958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18.171261401811599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 t="shared" si="23"/>
        <v>11.077200950544349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18.462001584240582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 t="shared" si="23"/>
        <v>11.254436165753061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18.757393609588437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 t="shared" si="23"/>
        <v>11.434507144405112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19.057511907341855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 t="shared" si="23"/>
        <v>11.617459258715593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19.362432097859323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 t="shared" si="23"/>
        <v>11.803338606855043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19.672231011425072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 t="shared" si="23"/>
        <v>11.992192024564723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19.986986707607873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 t="shared" si="23"/>
        <v>12.18406709695776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20.306778494929599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 t="shared" si="23"/>
        <v>12.379012170509085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20.631686950848476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 t="shared" si="23"/>
        <v>12.577076365237232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20.961793942062055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 t="shared" si="23"/>
        <v>12.778309587081027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21.297182645135045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 t="shared" ref="G325:G388" si="28">K325*$N325</f>
        <v>12.982762540474324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21.637937567457207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 t="shared" si="28"/>
        <v>13.190486741121914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21.984144568536525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 t="shared" si="28"/>
        <v>13.401534528979864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22.335890881633109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 t="shared" si="28"/>
        <v>13.615959081443544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22.693265135739239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 t="shared" si="28"/>
        <v>13.83381442674664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23.056357377911066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 t="shared" si="28"/>
        <v>14.055155457574587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23.425259095957646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 t="shared" si="28"/>
        <v>14.280037944895779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23.800063241492968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 t="shared" si="28"/>
        <v>64.113125132673304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64.113125132673304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 t="shared" si="28"/>
        <v>65.169407164722912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65.169407164722912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 t="shared" si="28"/>
        <v>66.225689196772535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66.225689196772535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 t="shared" si="28"/>
        <v>67.281971228822144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67.281971228822144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 t="shared" si="28"/>
        <v>68.338253260871767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68.338253260871767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 t="shared" si="28"/>
        <v>69.394535292921361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69.394535292921361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 t="shared" si="28"/>
        <v>63.405735592473889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70.450817324970984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 t="shared" si="28"/>
        <v>63.641318427748331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71.507099357020593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 t="shared" si="28"/>
        <v>63.855775622381792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72.563381389070216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 t="shared" si="28"/>
        <v>64.04910717637425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73.619663421119824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 t="shared" si="28"/>
        <v>64.221313089725726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74.675945453169447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 t="shared" si="28"/>
        <v>64.372393362436199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75.732227485219056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 t="shared" si="28"/>
        <v>64.310376720712512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76.788509517268665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 t="shared" si="28"/>
        <v>64.221953028187571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77.844791549318273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 t="shared" si="28"/>
        <v>64.107122284861418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78.901073581367896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 t="shared" si="28"/>
        <v>63.965884490733998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79.957355613417505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 t="shared" si="28"/>
        <v>63.79823964580536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81.013637645467128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 t="shared" si="28"/>
        <v>63.604187750075461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82.069919677516737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 t="shared" si="28"/>
        <v>63.383728803544344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83.126201709566359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 t="shared" si="28"/>
        <v>63.13686280621198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84.182483741615968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 t="shared" si="28"/>
        <v>62.863589758078369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85.238765773665591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 t="shared" si="28"/>
        <v>62.563909659143519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86.2950478057152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 t="shared" si="28"/>
        <v>62.237822509407415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87.351329837764808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 t="shared" si="28"/>
        <v>61.885328308870086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88.407611869814417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 t="shared" si="28"/>
        <v>61.506427057531525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89.46389390186404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 t="shared" si="28"/>
        <v>61.10111875539171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90.520175933913649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 t="shared" si="28"/>
        <v>60.669403402450662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91.576457965963272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 t="shared" si="28"/>
        <v>60.211280998708354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92.632739998012866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 t="shared" si="28"/>
        <v>59.726751544164834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93.689022030062489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 t="shared" si="28"/>
        <v>59.215815038820061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94.745304062112098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 t="shared" si="28"/>
        <v>58.678471482674048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95.801586094161721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 t="shared" si="28"/>
        <v>58.114720875726796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96.857868126211329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 t="shared" si="28"/>
        <v>59.044556409738426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98.407594016230718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 t="shared" si="28"/>
        <v>59.989269312294233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99.982115520490396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 t="shared" si="28"/>
        <v>60.949097621290946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101.58182936881825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 t="shared" si="28"/>
        <v>61.924283183231609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103.20713863871936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 t="shared" si="28"/>
        <v>62.915071714163304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104.85845285693884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 t="shared" si="28"/>
        <v>63.921712861589924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106.53618810264987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 t="shared" si="28"/>
        <v>64.944460267375362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108.24076711229227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 t="shared" si="28"/>
        <v>65.983571631653362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109.97261938608895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 t="shared" si="28"/>
        <v>67.039308777759828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111.73218129626639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 t="shared" si="28"/>
        <v>68.11193771820399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113.51989619700664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 t="shared" si="28"/>
        <v>69.201728721695247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115.33621453615875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 t="shared" si="28"/>
        <v>70.308956381242368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117.18159396873729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 t="shared" si="28"/>
        <v>71.433899683342247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119.05649947223709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 t="shared" si="28"/>
        <v>72.576842078275732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120.96140346379289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 t="shared" si="28"/>
        <v>73.738071551528137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122.89678591921357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 t="shared" si="28"/>
        <v>74.917880696352597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124.86313449392101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 t="shared" si="28"/>
        <v>76.116566787494236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126.86094464582372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 t="shared" si="28"/>
        <v>77.334431856094142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128.89071976015691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 t="shared" si="28"/>
        <v>78.571782765791639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130.9529712763194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 t="shared" si="28"/>
        <v>79.828931290044309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133.04821881674053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 t="shared" si="28"/>
        <v>81.106194190685031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135.17699031780839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 t="shared" si="28"/>
        <v>82.403893297735991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137.33982216289331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 t="shared" si="28"/>
        <v>83.72235559049976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139.5372593174996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 t="shared" si="28"/>
        <v>85.06191327994776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141.7698554665796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 t="shared" si="28"/>
        <v>86.422903892426916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144.03817315404487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 t="shared" ref="G389:G452" si="33">K389*$N389</f>
        <v>87.80567035470574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146.34278392450958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 t="shared" si="33"/>
        <v>89.210561080381041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148.68426846730173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 t="shared" si="33"/>
        <v>90.637930057667134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151.06321676277855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 t="shared" si="33"/>
        <v>92.088136938589827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153.48022823098304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 t="shared" si="33"/>
        <v>93.561547129607263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155.93591188267877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 t="shared" si="33"/>
        <v>95.058531883680971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158.43088647280163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 t="shared" si="33"/>
        <v>96.579468393819894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160.96578065636649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 t="shared" si="33"/>
        <v>98.124739888120999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163.54123314686834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 t="shared" si="33"/>
        <v>99.694735726330933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166.15789287721822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 t="shared" si="33"/>
        <v>101.28985149795223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168.81641916325373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 t="shared" si="33"/>
        <v>102.9104891219195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171.51748186986583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 t="shared" si="33"/>
        <v>104.55705694787019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174.26176157978367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 t="shared" si="33"/>
        <v>106.22996985903612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177.04994976506021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 t="shared" si="33"/>
        <v>107.92964937678069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179.88274896130116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 t="shared" si="33"/>
        <v>109.65652376680919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182.76087294468198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 t="shared" si="33"/>
        <v>111.41102814707814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185.68504691179692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 t="shared" si="33"/>
        <v>113.19360459743142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188.65600766238569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 t="shared" si="33"/>
        <v>115.00470227099032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191.67450378498387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 t="shared" si="33"/>
        <v>116.84477750732617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194.74129584554362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 t="shared" si="33"/>
        <v>118.71429394744339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197.85715657907232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 t="shared" si="33"/>
        <v>120.61372265060248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201.02287108433748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 t="shared" si="33"/>
        <v>122.54354221301212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204.23923702168688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 t="shared" si="33"/>
        <v>124.50423888842032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207.50706481403387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 t="shared" si="33"/>
        <v>126.49630671063505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210.82717785105842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 t="shared" si="33"/>
        <v>128.52024761800521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214.20041269667536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 t="shared" si="33"/>
        <v>1.1161089980198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1.1161089980198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 t="shared" si="33"/>
        <v>1.1344972122579546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1.1344972122579546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 t="shared" si="33"/>
        <v>1.1528854264961093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1.1528854264961093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 t="shared" si="33"/>
        <v>1.1712736407342641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1.1712736407342641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 t="shared" si="33"/>
        <v>1.1896618549724187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1.1896618549724187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 t="shared" si="33"/>
        <v>1.2080500692105731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1.2080500692105731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 t="shared" si="33"/>
        <v>1.103794455103855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1.2264382834487277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 t="shared" si="33"/>
        <v>1.1078955829413253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1.2448264976868824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 t="shared" si="33"/>
        <v>1.1116289464940325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1.263214711925037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 t="shared" si="33"/>
        <v>1.114994545761977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1.2816029261631918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 t="shared" si="33"/>
        <v>1.1179923807451579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1.2999911404013464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 t="shared" si="33"/>
        <v>1.1206224514435759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1.3183793546395011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 t="shared" si="33"/>
        <v>1.1195428389350366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1.3367675688776555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 t="shared" si="33"/>
        <v>1.1180035210705432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1.3551557831158101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 t="shared" si="33"/>
        <v>1.1160044978500963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1.3735439973539647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 t="shared" si="33"/>
        <v>1.1135457692736956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1.3919322115921196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 t="shared" si="33"/>
        <v>1.1106273353413409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1.4103204258302742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 t="shared" si="33"/>
        <v>1.1072491960530322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1.4287086400684288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 t="shared" si="33"/>
        <v>1.1034113514087698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1.4470968543065834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 t="shared" si="33"/>
        <v>1.0991138014085535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1.465485068544738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 t="shared" si="33"/>
        <v>1.0943565460523834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1.4838732827828929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 t="shared" si="33"/>
        <v>1.0891395853402595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1.5022614970210475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 t="shared" si="33"/>
        <v>1.0834629192721812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1.5206497112592019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 t="shared" si="33"/>
        <v>1.0773265478481495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1.5390379254973565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 t="shared" si="33"/>
        <v>1.070730471068164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1.5574261397355111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 t="shared" si="33"/>
        <v>1.0636746889322244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1.5758143539736658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 t="shared" si="33"/>
        <v>1.0561592014403312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1.5942025682118206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 t="shared" si="33"/>
        <v>1.0481840085924836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1.612590782449975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 t="shared" si="33"/>
        <v>1.0397491103886825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1.6309789966881296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 t="shared" si="33"/>
        <v>1.0308545068289277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1.6493672109262842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 t="shared" si="33"/>
        <v>1.0215001979132188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1.6677554251644389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 t="shared" si="33"/>
        <v>1.011686183641556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1.6861436394025935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 t="shared" si="33"/>
        <v>1.0278731625798212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1.7131219376330353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 t="shared" si="33"/>
        <v>1.0443191331810981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1.7405318886351635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 t="shared" si="33"/>
        <v>1.0610282393119956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1.7683803988533262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 t="shared" si="33"/>
        <v>1.0780046911409877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1.7966744852349796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 t="shared" si="33"/>
        <v>1.0952527661992433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1.825421276998739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 t="shared" si="33"/>
        <v>1.1127768104584312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1.8546280174307188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 t="shared" si="33"/>
        <v>1.1305812394257664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1.8843020657096106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 t="shared" ref="G453:G516" si="39">K453*$N453</f>
        <v>1.1486705392565786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1.9144508987609643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 t="shared" si="39"/>
        <v>1.167049267884684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1.94508211314114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 t="shared" si="39"/>
        <v>1.1857220561708388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1.9762034269513982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 t="shared" si="39"/>
        <v>1.2046936090695723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2.0078226817826206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 t="shared" si="39"/>
        <v>1.2239687068146854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2.0399478446911425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 t="shared" si="39"/>
        <v>1.2435522061237203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2.0725870102062007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 t="shared" si="39"/>
        <v>1.2634490414217001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2.1057484023695001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 t="shared" si="39"/>
        <v>1.2836642260844471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2.1394403768074119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 t="shared" si="39"/>
        <v>1.3042028537017984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2.173671422836331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 t="shared" si="39"/>
        <v>1.3250700993610272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2.2084501656017119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 t="shared" si="39"/>
        <v>1.3462712209508036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2.2437853682513396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 t="shared" si="39"/>
        <v>1.3678115604860164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2.2796859341433606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 t="shared" si="39"/>
        <v>1.3896965454537928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2.3161609090896547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 t="shared" si="39"/>
        <v>1.4119316901810535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2.353219483635089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 t="shared" si="39"/>
        <v>1.4345225972239504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2.3908709953732505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 t="shared" si="39"/>
        <v>1.4574749587795335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2.4291249312992225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 t="shared" si="39"/>
        <v>1.4807945581200059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2.4679909302000098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 t="shared" si="39"/>
        <v>1.5044872710499262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2.5074787850832103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 t="shared" si="39"/>
        <v>1.5285590673867249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2.5475984456445415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 t="shared" si="39"/>
        <v>1.5530160124649122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2.5883600207748536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 t="shared" si="39"/>
        <v>1.5778642686643509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2.6297737811072515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 t="shared" si="39"/>
        <v>1.6031100969629806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2.6718501616049677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 t="shared" si="39"/>
        <v>1.6287598585143883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2.7145997641906474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 t="shared" si="39"/>
        <v>1.6548200162506186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2.7580333604176976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 t="shared" si="39"/>
        <v>1.6812971365106288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2.8021618941843816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 t="shared" si="39"/>
        <v>1.7081978906947988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2.8469964844913314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 t="shared" si="39"/>
        <v>1.7355290569459152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2.8925484282431921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 t="shared" si="39"/>
        <v>1.7632975218570504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2.938829203095084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 t="shared" si="39"/>
        <v>1.7915102822067637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2.985850470344606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 t="shared" si="39"/>
        <v>1.8201744467220715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3.0336240778701193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 t="shared" si="39"/>
        <v>1.8492972378696249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3.0821620631160416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 t="shared" si="39"/>
        <v>1.8788859936755389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3.1314766561258982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 t="shared" si="39"/>
        <v>1.9089481695743471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3.1815802826239121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 t="shared" si="39"/>
        <v>1.9394913402875371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3.2324855671458952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 t="shared" si="39"/>
        <v>1.9705232017321379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3.2842053362202299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 t="shared" si="39"/>
        <v>2.0020515729598523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3.3367526215997536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 t="shared" si="39"/>
        <v>2.0340843981272099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3.3901406635453499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 t="shared" si="39"/>
        <v>2.0666297484972453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3.4443829141620759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 t="shared" si="39"/>
        <v>2.0996958244732014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3.4994930407886691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 t="shared" si="39"/>
        <v>2.1332909576647725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3.5554849294412874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 t="shared" si="39"/>
        <v>2.1674236129874087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3.6123726883123481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 t="shared" si="39"/>
        <v>2.2021023907952073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3.6701706513253458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 t="shared" si="39"/>
        <v>2.2373360290479307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3.7288933817465515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 t="shared" si="39"/>
        <v>6.4617576237623806E-2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6.4617576237623806E-2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 t="shared" si="39"/>
        <v>6.5682169245578959E-2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6.5682169245578959E-2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 t="shared" si="39"/>
        <v>6.6746762253534125E-2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6.6746762253534125E-2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 t="shared" si="39"/>
        <v>6.7811355261489278E-2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6.7811355261489278E-2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 t="shared" si="39"/>
        <v>6.8875948269444445E-2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6.8875948269444445E-2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 t="shared" si="39"/>
        <v>6.9940541277399584E-2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6.9940541277399584E-2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 t="shared" si="39"/>
        <v>6.3904620856819278E-2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7.1005134285354751E-2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 t="shared" si="39"/>
        <v>6.4142057291045815E-2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7.2069727293309904E-2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 t="shared" si="39"/>
        <v>6.4358201865113263E-2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7.3134320301265071E-2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 t="shared" si="39"/>
        <v>6.4553054579021593E-2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7.4198913309220224E-2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 t="shared" si="39"/>
        <v>6.4726615432770834E-2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7.5263506317175391E-2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 t="shared" si="39"/>
        <v>6.4878884426360958E-2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7.6328099325130544E-2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 t="shared" si="39"/>
        <v>6.481637982895927E-2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7.7392692333085697E-2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 t="shared" si="39"/>
        <v>6.4727260406358691E-2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7.845728534104085E-2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 t="shared" si="39"/>
        <v>6.4611526158559265E-2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7.9521878348996017E-2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 t="shared" si="39"/>
        <v>6.4469177085560936E-2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8.058647135695117E-2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 t="shared" si="39"/>
        <v>6.4300213187363744E-2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8.1651064364906337E-2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 t="shared" si="39"/>
        <v>6.410463446396765E-2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8.271565737286149E-2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 t="shared" si="39"/>
        <v>6.3882440915372693E-2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8.3780250380816657E-2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 t="shared" si="39"/>
        <v>6.3633632541578861E-2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8.484484338877181E-2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 t="shared" si="39"/>
        <v>6.3358209342586139E-2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8.5909436396726976E-2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 t="shared" ref="G517:G577" si="45">K517*$N517</f>
        <v>6.3056171318394541E-2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8.6974029404682129E-2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 t="shared" si="45"/>
        <v>6.2727518469004054E-2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8.8038622412637282E-2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 t="shared" si="45"/>
        <v>6.2372250794414698E-2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8.9103215420592435E-2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 t="shared" si="45"/>
        <v>6.199036829462648E-2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9.0167808428547602E-2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 t="shared" si="45"/>
        <v>6.1581870969639352E-2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9.1232401436502755E-2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 t="shared" si="45"/>
        <v>6.1146758819453369E-2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9.2296994444457922E-2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 t="shared" si="45"/>
        <v>6.0685031844068482E-2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9.3361587452413061E-2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 t="shared" si="45"/>
        <v>6.0196690043484741E-2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9.4426180460368228E-2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 t="shared" si="45"/>
        <v>5.968173341770211E-2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9.5490773468323381E-2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 t="shared" si="45"/>
        <v>5.9140161966720603E-2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9.6555366476278548E-2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 t="shared" si="45"/>
        <v>5.8571975690540221E-2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9.7619959484233701E-2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 t="shared" si="45"/>
        <v>5.9509127301588867E-2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9.9181878835981452E-2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 t="shared" si="45"/>
        <v>6.0461273338414286E-2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0.10076878889735714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 t="shared" si="45"/>
        <v>6.1428653711828915E-2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0.10238108951971486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 t="shared" si="45"/>
        <v>6.2411512171218181E-2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0.1040191869520303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 t="shared" si="45"/>
        <v>6.3410096365957666E-2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0.10568349394326278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 t="shared" si="45"/>
        <v>6.4424657907812988E-2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0.10737442984635498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 t="shared" si="45"/>
        <v>6.5455452434338007E-2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0.10909242072389667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 t="shared" si="45"/>
        <v>6.6502739673287403E-2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0.11083789945547902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 t="shared" si="45"/>
        <v>6.7566783508060016E-2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0.11261130584676669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 t="shared" si="45"/>
        <v>6.8647852044188967E-2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0.11441308674031496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 t="shared" si="45"/>
        <v>6.9746217676895997E-2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0.11624369612815999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 t="shared" si="45"/>
        <v>7.0862157159726338E-2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0.11810359526621056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 t="shared" si="45"/>
        <v>7.1995951674281952E-2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0.11999325279046992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 t="shared" si="45"/>
        <v>7.3147886901070477E-2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0.12191314483511746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 t="shared" si="45"/>
        <v>7.4318253091487596E-2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0.12386375515247933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 t="shared" si="45"/>
        <v>7.5507345140951407E-2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0.12584557523491902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 t="shared" si="45"/>
        <v>7.6715462663206627E-2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0.12785910443867771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 t="shared" si="45"/>
        <v>7.7942910065817939E-2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0.12990485010969657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 t="shared" si="45"/>
        <v>7.9189996626871012E-2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0.13198332771145169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 t="shared" si="45"/>
        <v>8.0457036572900945E-2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0.13409506095483492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 t="shared" si="45"/>
        <v>8.1744349158067373E-2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0.13624058193011229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 t="shared" si="45"/>
        <v>8.3052258744596458E-2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0.1384204312409941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 t="shared" si="45"/>
        <v>8.4381094884509983E-2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0.14063515814084998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 t="shared" si="45"/>
        <v>8.5731192402662137E-2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0.14288532067110357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 t="shared" si="45"/>
        <v>8.7102891481104741E-2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0.14517148580184125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 t="shared" si="45"/>
        <v>8.84965377448024E-2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0.14749422957467068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 t="shared" si="45"/>
        <v>8.9912482348719236E-2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0.14985413724786539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 t="shared" si="45"/>
        <v>9.1351082066298758E-2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0.15225180344383127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 t="shared" si="45"/>
        <v>9.2812699379359542E-2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0.15468783229893257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 t="shared" si="45"/>
        <v>9.4297702569429306E-2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0.15716283761571551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 t="shared" si="45"/>
        <v>9.580646581054017E-2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0.15967744301756695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 t="shared" si="45"/>
        <v>9.7339369263508835E-2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0.16223228210584806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 t="shared" si="45"/>
        <v>9.8896799171724961E-2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0.16482799861954162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 t="shared" si="45"/>
        <v>0.10047914795847256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0.16746524659745426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 t="shared" si="45"/>
        <v>0.10208681432580814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0.17014469054301357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 t="shared" si="45"/>
        <v>0.10372020335502109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0.17286700559170182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 t="shared" si="45"/>
        <v>0.10537972660870142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0.17563287768116903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 t="shared" si="45"/>
        <v>0.10706580223444064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0.17844300372406774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 t="shared" si="45"/>
        <v>0.10877885507019169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0.18129809178365283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 t="shared" si="45"/>
        <v>0.11051931675131475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0.18419886125219126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 t="shared" si="45"/>
        <v>0.11228762581933581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0.18714604303222634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 t="shared" si="45"/>
        <v>0.11408422783244519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0.19014037972074199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 t="shared" si="45"/>
        <v>0.1159095754777643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0.19318262579627385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 t="shared" si="45"/>
        <v>0.11776412868540853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0.19627354780901424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 t="shared" si="45"/>
        <v>0.1196483547443751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0.19941392457395851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 t="shared" si="45"/>
        <v>0.12156272842028508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0.20260454736714181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 t="shared" si="45"/>
        <v>0.12350773207500965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0.20584622012501608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 t="shared" si="45"/>
        <v>0.12548385578820981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0.20913975964701634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 t="shared" si="45"/>
        <v>0.12749159748082117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0.21248599580136862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 t="shared" si="45"/>
        <v>0.1295314630405143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0.21588577173419052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K4*$N4</f>
        <v>44.890496839603998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44.890496839603998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 t="shared" ref="G5:G68" si="0">K5*$N5</f>
        <v>45.630080585105887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45.630080585105887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 t="shared" si="0"/>
        <v>46.369664330607776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46.369664330607776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 t="shared" si="0"/>
        <v>47.109248076109665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47.109248076109665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 t="shared" si="0"/>
        <v>47.848831821611547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47.848831821611547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 t="shared" si="0"/>
        <v>48.588415567113429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48.588415567113429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 t="shared" si="0"/>
        <v>44.395199381353791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49.327999312615319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 t="shared" si="0"/>
        <v>44.560148921724313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50.067583058117208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 t="shared" si="0"/>
        <v>44.710306787184798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50.80716680361909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 t="shared" si="0"/>
        <v>44.845672977735255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51.546750549120979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 t="shared" si="0"/>
        <v>44.966247493375668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52.286334294622868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 t="shared" si="0"/>
        <v>45.072030334106046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53.025918040124758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 t="shared" si="0"/>
        <v>45.028607745462303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53.765501785626633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 t="shared" si="0"/>
        <v>44.966695563181027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54.505085531128522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 t="shared" si="0"/>
        <v>44.886293787262211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55.244669276630411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 t="shared" si="0"/>
        <v>44.787402417705835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55.9842530221323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 t="shared" si="0"/>
        <v>44.670021454511925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56.723836767634189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 t="shared" si="0"/>
        <v>44.534150897680455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57.463420513136079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 t="shared" si="0"/>
        <v>44.379790747211445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58.203004258637968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 t="shared" si="0"/>
        <v>44.206941003104887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58.94258800413985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 t="shared" si="0"/>
        <v>44.015601665360776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59.682171749641739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 t="shared" si="0"/>
        <v>43.805772733979133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60.421755495143628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 t="shared" si="0"/>
        <v>43.577454208959921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61.161339240645511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 t="shared" si="0"/>
        <v>43.330646090303169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61.900922986147393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 t="shared" si="0"/>
        <v>43.065348378008878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62.640506731649282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 t="shared" si="0"/>
        <v>42.781561072077039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63.380090477151171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 t="shared" si="0"/>
        <v>42.479284172507654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64.11967422265306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 t="shared" si="0"/>
        <v>42.158517679300701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64.859257968154935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 t="shared" si="0"/>
        <v>41.819261592456222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65.598841713656824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 t="shared" si="0"/>
        <v>41.461515911974196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66.338425459158714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 t="shared" si="0"/>
        <v>41.085280637854616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67.078009204660603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 t="shared" si="0"/>
        <v>40.690555770097497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67.817592950162492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 t="shared" si="0"/>
        <v>41.341604662419051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68.902674437365093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 t="shared" si="0"/>
        <v>42.00307033701776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70.005117228362934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 t="shared" si="0"/>
        <v>42.675119462410045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71.125199104016744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 t="shared" si="0"/>
        <v>43.357921373808608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72.263202289681018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 t="shared" si="0"/>
        <v>44.051648115789533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73.419413526315893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 t="shared" si="0"/>
        <v>44.756474485642173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74.594124142736959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 t="shared" si="0"/>
        <v>45.47257807741245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75.787630129020755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 t="shared" si="0"/>
        <v>46.200139326651048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77.000232211085077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 t="shared" si="0"/>
        <v>46.939341555877469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78.232235926462451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 t="shared" si="0"/>
        <v>47.690371020771508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79.483951701285847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 t="shared" si="0"/>
        <v>48.453416957103848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80.755694928506415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 t="shared" si="0"/>
        <v>49.228671628417509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82.047786047362521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 t="shared" si="0"/>
        <v>50.01633037447219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83.360550624120322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 t="shared" si="0"/>
        <v>50.816591660463757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84.694319434106262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 t="shared" si="0"/>
        <v>51.629657127031173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86.049428545051953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 t="shared" si="0"/>
        <v>52.455731641063679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87.426219401772798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 t="shared" si="0"/>
        <v>53.295023347320686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88.825038912201151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 t="shared" si="0"/>
        <v>54.147743720877834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90.246239534796388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 t="shared" si="0"/>
        <v>55.014107620411863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91.69017936735311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 t="shared" si="0"/>
        <v>55.894333342338449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93.157222237230755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 t="shared" si="0"/>
        <v>56.788642675815879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94.647737793026465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 t="shared" si="0"/>
        <v>57.697260958628924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96.16210159771488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 t="shared" si="0"/>
        <v>58.620417133966981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97.700695223278302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 t="shared" si="0"/>
        <v>59.55834380811045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99.26390634685076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 t="shared" si="0"/>
        <v>60.511277309040224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100.85212884840038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 t="shared" si="0"/>
        <v>61.479457745984867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102.46576290997479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 t="shared" si="0"/>
        <v>62.463129069920619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104.10521511653437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 t="shared" si="0"/>
        <v>63.46253913503935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105.77089855839893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 t="shared" si="0"/>
        <v>64.477939761199991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107.46323293533332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 t="shared" si="0"/>
        <v>65.509586797379185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109.18264466229864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 t="shared" si="0"/>
        <v>66.557740186137252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110.92956697689543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 t="shared" si="0"/>
        <v>67.622664029115469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112.70444004852578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 t="shared" si="0"/>
        <v>68.704626653581315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114.50771108930219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 t="shared" ref="G69:G132" si="5">K69*$N69</f>
        <v>69.803900680038595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116.33983446673101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 t="shared" si="5"/>
        <v>70.920763090919223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118.20127181819872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 t="shared" si="5"/>
        <v>72.055495300373963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120.09249216728993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 t="shared" si="5"/>
        <v>73.208383225179944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122.01397204196657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 t="shared" si="5"/>
        <v>74.379717356782805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123.96619559463802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 t="shared" si="5"/>
        <v>75.569792834491338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125.94965472415224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 t="shared" si="5"/>
        <v>76.778909519843197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127.96484919973867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 t="shared" si="5"/>
        <v>78.007372072160706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130.01228678693451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 t="shared" si="5"/>
        <v>79.255490025315268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132.09248337552546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 t="shared" si="5"/>
        <v>80.523577865720327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134.20596310953388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 t="shared" si="5"/>
        <v>81.811955111571848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136.35325851928641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 t="shared" si="5"/>
        <v>83.120946393357002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138.53491065559501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 t="shared" si="5"/>
        <v>84.450881535650723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140.75146922608454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 t="shared" si="5"/>
        <v>85.802095640221125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143.00349273370188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 t="shared" si="5"/>
        <v>87.174929170464665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145.29154861744112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 t="shared" si="5"/>
        <v>88.569728037192107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147.61621339532019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 t="shared" si="5"/>
        <v>89.986843685787179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149.97807280964531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 t="shared" si="11"/>
        <v>2.1905498851485201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2.1905498851485201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 t="shared" si="11"/>
        <v>2.226639819607378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2.226639819607378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 t="shared" si="11"/>
        <v>2.2627297540662359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2.2627297540662359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 t="shared" si="11"/>
        <v>2.2988196885250938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2.2988196885250938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 t="shared" si="11"/>
        <v>2.3349096229839517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2.3349096229839517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 t="shared" si="11"/>
        <v>2.3709995574428087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2.3709995574428087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 t="shared" si="11"/>
        <v>2.1663805427114999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2.4070894919016665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 t="shared" si="11"/>
        <v>2.1744296894608666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2.4431794263605244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 t="shared" si="11"/>
        <v>2.1817570375210567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2.4792693608193823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 t="shared" si="11"/>
        <v>2.1883625868920689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2.5153592952782402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 t="shared" si="11"/>
        <v>2.1942463375739045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2.5514492297370981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 t="shared" si="11"/>
        <v>2.1994082895665623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2.587539164195956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 t="shared" si="11"/>
        <v>2.1972893701234062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2.6236290986548134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 t="shared" si="11"/>
        <v>2.1942682023187787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2.6597190331136713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 t="shared" si="11"/>
        <v>2.1903447861526795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2.6958089675725287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 t="shared" si="11"/>
        <v>2.1855191216251093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2.7318989020313866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 t="shared" si="11"/>
        <v>2.1797912087360674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2.7679888364902445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 t="shared" si="11"/>
        <v>2.1731610474855541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2.8040787709491024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 t="shared" si="11"/>
        <v>2.1656286378735694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2.8401687054079603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 t="shared" si="11"/>
        <v>2.1571939799001134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2.8762586398668182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 t="shared" si="11"/>
        <v>2.1478570735651861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2.9123485743256761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 t="shared" si="11"/>
        <v>2.1376179188687869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2.948438508784534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 t="shared" si="11"/>
        <v>2.126476515810916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2.9845284432433914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 t="shared" si="11"/>
        <v>2.1144328643915742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3.0206183777022488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 t="shared" si="11"/>
        <v>2.101486964610761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3.0567083121611067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 t="shared" si="11"/>
        <v>2.087638816468476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3.0927982466199646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 t="shared" si="11"/>
        <v>2.0728884199647197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3.1288881810788225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 t="shared" si="11"/>
        <v>2.0572357750994916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3.1649781155376799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 t="shared" si="11"/>
        <v>2.0406808818727926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3.2010680499965378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 t="shared" ref="G197:G260" si="17">K197*$N197</f>
        <v>2.0232237402846223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3.2371579844553957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 t="shared" si="17"/>
        <v>2.0048643503349801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3.2732479189142536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 t="shared" si="17"/>
        <v>1.9856027120238668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3.3093378533731115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 t="shared" si="17"/>
        <v>2.0173723554162488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3.3622872590270814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 t="shared" si="17"/>
        <v>2.0496503131029082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3.416083855171514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 t="shared" si="17"/>
        <v>2.0824447181125549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3.4707411968542585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 t="shared" si="17"/>
        <v>2.1157638336023563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3.526273056003927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 t="shared" si="17"/>
        <v>2.1496160549399934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3.5826934248999893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 t="shared" si="17"/>
        <v>2.1840099118190337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3.6400165196983894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 t="shared" si="17"/>
        <v>2.2189540704081385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3.6982567840135641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 t="shared" si="17"/>
        <v>2.2544573355346684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3.7574288925577806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 t="shared" si="17"/>
        <v>2.2905286529032232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3.8175477548387056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 t="shared" si="17"/>
        <v>2.3271771113496746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3.8786285189161247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 t="shared" si="17"/>
        <v>2.3644119451312697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3.9406865752187827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 t="shared" si="17"/>
        <v>2.4022425362533704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4.0037375604222838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 t="shared" si="17"/>
        <v>2.4406784168334239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4.0677973613890401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 t="shared" si="17"/>
        <v>2.4797292715027592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4.1328821191712652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 t="shared" si="17"/>
        <v>2.5194049398468028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4.199008233078005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 t="shared" si="17"/>
        <v>2.5597154188843523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4.2661923648072539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 t="shared" si="17"/>
        <v>2.6006708655865012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4.3344514426441689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 t="shared" si="17"/>
        <v>2.6422815994358859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4.4038026657264764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 t="shared" si="17"/>
        <v>2.6845581050268597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4.4742635083780993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 t="shared" si="17"/>
        <v>2.7275110347072893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4.5458517245121488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 t="shared" si="17"/>
        <v>2.7711512112626058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4.6185853521043434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 t="shared" si="17"/>
        <v>2.8154896306428077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4.6924827177380131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 t="shared" si="17"/>
        <v>2.8605374647330923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4.7675624412218207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 t="shared" si="17"/>
        <v>2.9063060641688221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4.8438434402813701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 t="shared" si="17"/>
        <v>2.9528069611955234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4.9213449353258722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 t="shared" si="17"/>
        <v>3.0000518725746517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5.0000864542910861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 t="shared" si="17"/>
        <v>3.0480527025358457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5.0800878375597431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 t="shared" si="17"/>
        <v>3.0968215457764194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5.1613692429606992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 t="shared" si="17"/>
        <v>3.1463706905088427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5.243951150848071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 t="shared" si="17"/>
        <v>3.1967126215569834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5.3278543692616394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 t="shared" si="17"/>
        <v>3.2478600235018957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5.4131000391698265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 t="shared" si="17"/>
        <v>3.2998257838779268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5.4997096397965448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 t="shared" si="17"/>
        <v>3.3526229964199734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5.587704994033289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 t="shared" si="17"/>
        <v>3.4062649643626921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5.6771082739378205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 t="shared" si="17"/>
        <v>3.4607652037924961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5.7679420063208271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 t="shared" si="17"/>
        <v>3.5161374470531768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5.8602290784219617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 t="shared" si="17"/>
        <v>3.5723956462060276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5.9539927436767126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 t="shared" si="17"/>
        <v>3.6295539765453237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6.0492566275755397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 t="shared" si="17"/>
        <v>3.6876268401700489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6.1460447336167485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 t="shared" si="17"/>
        <v>3.7466288696127696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6.2443814493546164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 t="shared" si="17"/>
        <v>3.806574931526574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6.3442915525442904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 t="shared" si="17"/>
        <v>3.8674801304310003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6.4458002173850009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 t="shared" si="17"/>
        <v>3.9293598125178959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6.54893302086316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 t="shared" si="17"/>
        <v>3.9922295695181824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6.6537159491969708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 t="shared" si="17"/>
        <v>4.0561052426304745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6.7601754043841238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 t="shared" si="17"/>
        <v>4.1210029265125607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6.8683382108542688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 t="shared" si="17"/>
        <v>4.1869389733367619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6.9782316222279368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 t="shared" si="17"/>
        <v>4.2539299969101503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7.0898833281835838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 t="shared" si="17"/>
        <v>4.3219928768607137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7.2033214614345225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 t="shared" si="17"/>
        <v>4.3911447628904847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7.3185746048174742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 t="shared" si="17"/>
        <v>1.6434002851485101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1.6434002851485101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 t="shared" si="17"/>
        <v>1.6704757738113289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1.6704757738113289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 t="shared" si="17"/>
        <v>1.697551262474148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1.697551262474148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 t="shared" si="17"/>
        <v>1.7246267511369668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1.7246267511369668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 t="shared" si="17"/>
        <v>1.7517022397997857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1.7517022397997857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 t="shared" si="17"/>
        <v>1.7787777284626043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1.7787777284626043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 t="shared" si="17"/>
        <v>1.6252678954128807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1.8058532171254231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 t="shared" si="17"/>
        <v>1.6313065481515356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1.8329287057882422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 t="shared" si="17"/>
        <v>1.6368036911169337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1.860004194451061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 t="shared" si="17"/>
        <v>1.6417593243090756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1.8870796831138799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 t="shared" si="17"/>
        <v>1.646173447727961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1.9141551717766989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 t="shared" ref="G261:G324" si="23">K261*$N261</f>
        <v>1.6500460613735901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1.9412306604395178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 t="shared" si="23"/>
        <v>1.6484563998732067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1.9683061491023364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 t="shared" si="23"/>
        <v>1.6461898511562529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1.9953816377651552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 t="shared" si="23"/>
        <v>1.6432464152227289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2.022457126427974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 t="shared" si="23"/>
        <v>1.6396260920726344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2.0495326150907931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 t="shared" si="23"/>
        <v>1.6353288817059692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2.0766081037536117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 t="shared" si="23"/>
        <v>1.6303547841227337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2.1036835924164308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 t="shared" si="23"/>
        <v>1.6247037993229279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2.1307590810792498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 t="shared" si="23"/>
        <v>1.6183759273065514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2.1578345697420684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 t="shared" si="23"/>
        <v>1.6113711680736045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2.1849100584048875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 t="shared" si="23"/>
        <v>1.6036895216240872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2.2119855470677066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 t="shared" si="23"/>
        <v>1.5953309879579989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2.2390610357305252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 t="shared" si="23"/>
        <v>1.5862955670753405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2.2661365243933438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 t="shared" si="23"/>
        <v>1.576583258976112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2.2932120130561628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 t="shared" si="23"/>
        <v>1.5661940636603127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2.3202875017189819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 t="shared" si="23"/>
        <v>1.5551279811279428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2.3473629903818005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 t="shared" si="23"/>
        <v>1.5433850113790022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2.3744384790446191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 t="shared" si="23"/>
        <v>1.5309651544134917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2.4015139677074382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 t="shared" si="23"/>
        <v>1.5178684102314106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2.4285894563702568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 t="shared" si="23"/>
        <v>1.5040947788327588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2.4556649450330759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 t="shared" si="23"/>
        <v>1.4896442602175368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2.4827404336958949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 t="shared" si="23"/>
        <v>1.5134785683810175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2.5224642806350293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 t="shared" si="23"/>
        <v>1.5376942254751136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2.5628237091251895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 t="shared" si="23"/>
        <v>1.5622973330827155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2.6038288884711926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 t="shared" si="23"/>
        <v>1.5872940904120392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2.6454901506867321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 t="shared" si="23"/>
        <v>1.6126907958586314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2.6878179930977191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 t="shared" si="23"/>
        <v>1.6384938485923695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2.7308230809872827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 t="shared" si="23"/>
        <v>1.6647097501698478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2.7745162502830798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 t="shared" si="23"/>
        <v>1.6913451061725651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2.8189085102876086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 t="shared" si="23"/>
        <v>1.7184066278713264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2.8640110464522106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 t="shared" si="23"/>
        <v>1.7459011339172676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2.9098352231954463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 t="shared" si="23"/>
        <v>1.7738355520599438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2.9563925867665732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 t="shared" si="23"/>
        <v>1.8022169208929031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3.0036948681548385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 t="shared" si="23"/>
        <v>1.8310523916271895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3.0517539860453158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 t="shared" si="23"/>
        <v>1.8603492298932247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3.1005820498220413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 t="shared" si="23"/>
        <v>1.8901148175715161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3.1501913626191937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 t="shared" si="23"/>
        <v>1.9203566546526605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3.2005944244211011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 t="shared" si="23"/>
        <v>1.9510823611271029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3.2518039352118384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 t="shared" si="23"/>
        <v>1.982299678905137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3.3038327981752285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 t="shared" si="23"/>
        <v>2.0140164737676187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3.3566941229460312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 t="shared" si="23"/>
        <v>2.0462407373479006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3.4104012289131678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 t="shared" si="23"/>
        <v>2.0789805891454671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3.464967648575779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 t="shared" si="23"/>
        <v>2.112244278571795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3.5204071309529916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 t="shared" si="23"/>
        <v>2.1460401870289432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3.5767336450482388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 t="shared" si="23"/>
        <v>2.1803768300214061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3.6339613833690105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 t="shared" si="23"/>
        <v>2.2152628593017489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3.6921047655029153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 t="shared" si="23"/>
        <v>2.2507070650505767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3.7511784417509615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 t="shared" si="23"/>
        <v>2.2867183780913858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3.8111972968189765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 t="shared" si="23"/>
        <v>2.3233058721408484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3.8721764535680805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 t="shared" si="23"/>
        <v>2.3604787660951021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3.9341312768251702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 t="shared" si="23"/>
        <v>2.3982464263526233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3.9970773772543726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 t="shared" si="23"/>
        <v>2.436618369174266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4.0610306152904432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 t="shared" si="23"/>
        <v>2.475604263081054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4.1260071051350904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 t="shared" si="23"/>
        <v>2.5152139312903512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4.1920232188172522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 t="shared" si="23"/>
        <v>2.5554573541909962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4.259095590318327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 t="shared" si="23"/>
        <v>2.5963446718580525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4.3272411197634213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 t="shared" si="23"/>
        <v>2.6378861866077825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4.3964769776796375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 t="shared" si="23"/>
        <v>2.6800923655935063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4.4668206093225109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 t="shared" si="23"/>
        <v>2.7229738434430026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4.5382897390716712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 t="shared" si="23"/>
        <v>2.7665414249380906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4.6109023748968179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 t="shared" si="23"/>
        <v>2.8108060877371002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4.6846768128951668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 t="shared" si="23"/>
        <v>2.8557789851408937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4.7596316419014899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 t="shared" si="23"/>
        <v>2.9014714489031488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4.8357857481719151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 t="shared" si="23"/>
        <v>2.9478949920855992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4.9131583201426654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 t="shared" ref="G325:G388" si="28">K325*$N325</f>
        <v>2.9950613119589686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4.991768853264948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 t="shared" si="28"/>
        <v>3.0429822929503128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5.0716371549171884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 t="shared" si="28"/>
        <v>3.0916700096375176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5.1527833493958628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 t="shared" si="28"/>
        <v>3.1411367297917177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5.2352278829861962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 t="shared" si="28"/>
        <v>3.1913949174683851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5.3189915291139753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 t="shared" si="28"/>
        <v>3.2424572361478798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5.4040953935797997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 t="shared" si="28"/>
        <v>3.2943365519262455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5.4905609198770762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 t="shared" si="28"/>
        <v>14.790602566336601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14.790602566336601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 t="shared" si="28"/>
        <v>15.034281964301972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15.034281964301972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 t="shared" si="28"/>
        <v>15.277961362267341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15.277961362267341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 t="shared" si="28"/>
        <v>15.521640760232712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15.521640760232712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 t="shared" si="28"/>
        <v>15.765320158198081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15.765320158198081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 t="shared" si="28"/>
        <v>16.008999556163449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16.008999556163449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 t="shared" si="28"/>
        <v>14.627411058715937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16.252678954128818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 t="shared" si="28"/>
        <v>14.681758933363831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16.496358352094191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 t="shared" si="28"/>
        <v>14.731233220052413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16.74003775005956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 t="shared" si="28"/>
        <v>14.775833918781689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16.98371714802493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 t="shared" si="28"/>
        <v>14.815561029551656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17.227396545990299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 t="shared" si="28"/>
        <v>14.85041455236232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17.471075943955672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 t="shared" si="28"/>
        <v>14.836107598858868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17.714755341921038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 t="shared" si="28"/>
        <v>14.815708660406285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17.958434739886407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 t="shared" si="28"/>
        <v>14.78921773700457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18.20211413785178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 t="shared" si="28"/>
        <v>14.756634828653718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18.445793535817149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 t="shared" si="28"/>
        <v>14.717959935353733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18.689472933782518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 t="shared" si="28"/>
        <v>14.673193057104614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18.933152331747891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 t="shared" si="28"/>
        <v>14.62233419390636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19.17683172971326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 t="shared" si="28"/>
        <v>14.565383345758972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19.42051112767863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 t="shared" si="28"/>
        <v>14.502340512662448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19.664190525643999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 t="shared" si="28"/>
        <v>14.433205694616793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19.907869923609372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 t="shared" si="28"/>
        <v>14.357978891621999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20.151549321574738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 t="shared" si="28"/>
        <v>14.276660103678074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20.395228719540107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 t="shared" si="28"/>
        <v>14.189249330785017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20.63890811750548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 t="shared" si="28"/>
        <v>14.095746572942822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20.882587515470849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 t="shared" si="28"/>
        <v>13.996151830151494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21.126266913436218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 t="shared" si="28"/>
        <v>13.89046510241103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21.369946311401588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 t="shared" si="28"/>
        <v>13.778686389721434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21.613625709366957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 t="shared" si="28"/>
        <v>13.660815692082704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21.857305107332326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 t="shared" si="28"/>
        <v>13.536853009494839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22.100984505297699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 t="shared" si="28"/>
        <v>13.40679834195784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22.344663903263069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 t="shared" si="28"/>
        <v>13.621307115429167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22.702178525715279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 t="shared" si="28"/>
        <v>13.839248029276032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23.065413382126721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 t="shared" si="28"/>
        <v>14.06067599774445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23.434459996240751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 t="shared" si="28"/>
        <v>14.285646813708363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23.809411356180604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 t="shared" si="28"/>
        <v>14.514217162727691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24.190361937879487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 t="shared" si="28"/>
        <v>14.746444637331336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24.577407728885561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 t="shared" si="28"/>
        <v>14.982387751528639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24.970646252547734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 t="shared" si="28"/>
        <v>15.222105955553097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25.370176592588496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 t="shared" si="28"/>
        <v>15.465659650841948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25.776099418069915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 t="shared" si="28"/>
        <v>15.713110205255418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26.188517008759032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 t="shared" si="28"/>
        <v>15.964519968539506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26.607533280899176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 t="shared" si="28"/>
        <v>16.219952288036136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27.033253813393564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 t="shared" si="28"/>
        <v>16.479471524644715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27.46578587440786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 t="shared" si="28"/>
        <v>16.743143069039032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27.905238448398389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 t="shared" si="28"/>
        <v>17.011033358143656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28.351722263572761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 t="shared" si="28"/>
        <v>17.283209891873955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28.805349819789928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 t="shared" si="28"/>
        <v>17.559741250143936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29.266235416906564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 t="shared" si="28"/>
        <v>17.840697110146245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29.734495183577074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 t="shared" si="28"/>
        <v>18.126148263908579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30.210247106514302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 t="shared" si="28"/>
        <v>18.41616663613112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30.693611060218533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 t="shared" si="28"/>
        <v>18.710825302309217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31.184708837182033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 t="shared" si="28"/>
        <v>19.010198507146164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31.683664178576944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 t="shared" si="28"/>
        <v>19.314361683260501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32.190602805434168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 t="shared" si="28"/>
        <v>19.623391470192669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32.705652450321118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 t="shared" si="28"/>
        <v>19.937365733715755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33.228942889526259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 t="shared" ref="G389:G452" si="33">K389*$N389</f>
        <v>20.256363585455201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33.760605975758672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 t="shared" si="33"/>
        <v>20.580465402822483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34.300775671370808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 t="shared" si="33"/>
        <v>20.909752849267647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34.849588082112746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 t="shared" si="33"/>
        <v>21.244308894855934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35.407181491426556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 t="shared" si="33"/>
        <v>21.584217837173629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35.97369639528938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 t="shared" si="33"/>
        <v>21.929565322568404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36.549275537614008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 t="shared" si="33"/>
        <v>22.280438367729502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37.134063946215839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 t="shared" si="33"/>
        <v>22.636925381613175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37.728208969355293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 t="shared" si="33"/>
        <v>22.999116187718979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38.331860312864968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 t="shared" si="33"/>
        <v>23.36710204672249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38.94517007787082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 t="shared" si="33"/>
        <v>23.740975679470058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39.568292799116762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 t="shared" si="33"/>
        <v>24.120831290341574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40.201385483902627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 t="shared" si="33"/>
        <v>24.506764590987043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40.84460765164507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 t="shared" si="33"/>
        <v>24.898872824442833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41.498121374071388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 t="shared" si="33"/>
        <v>25.297254789633914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42.162091316056525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 t="shared" si="33"/>
        <v>25.702010866268065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42.83668477711344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 t="shared" si="33"/>
        <v>26.113243040128356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43.522071733547264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 t="shared" si="33"/>
        <v>26.531054928770409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44.218424881284015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 t="shared" si="33"/>
        <v>26.955551807630737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44.925919679384563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 t="shared" si="33"/>
        <v>27.386840636552829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45.644734394254719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 t="shared" si="33"/>
        <v>27.825030086737673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46.375050144562792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 t="shared" si="33"/>
        <v>28.270230568125474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47.117050946875793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 t="shared" si="33"/>
        <v>28.722554257215485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47.870923762025811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 t="shared" si="33"/>
        <v>29.182115125330935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48.636858542218228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 t="shared" si="33"/>
        <v>29.649028967336232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49.415048278893721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 t="shared" si="33"/>
        <v>0.55806230495049503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0.55806230495049503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 t="shared" si="33"/>
        <v>0.56725654067467113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0.56725654067467113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 t="shared" si="33"/>
        <v>0.57645077639884734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0.57645077639884734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 t="shared" si="33"/>
        <v>0.58564501212302345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0.58564501212302345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 t="shared" si="33"/>
        <v>0.59483924784719966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0.59483924784719966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 t="shared" si="33"/>
        <v>0.60403348357137565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0.60403348357137565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 t="shared" si="33"/>
        <v>0.55190494736599671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0.61322771929555187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 t="shared" si="33"/>
        <v>0.55395553996755786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0.62242195501972797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 t="shared" si="33"/>
        <v>0.55582224785463563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0.63161619074390418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 t="shared" si="33"/>
        <v>0.55750507102722979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0.64081042646808029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 t="shared" si="33"/>
        <v>0.55900400948534057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0.6500046621922565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 t="shared" si="33"/>
        <v>0.56031906322896774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0.6591988979164326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 t="shared" si="33"/>
        <v>0.55977924942400981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0.66839313364060871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 t="shared" si="33"/>
        <v>0.55900957972594745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0.67758736936478481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 t="shared" si="33"/>
        <v>0.55801005413478078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0.68678160508896102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 t="shared" si="33"/>
        <v>0.55678067265050968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0.69597584081313713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 t="shared" si="33"/>
        <v>0.55532143527313427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0.70517007653731334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 t="shared" si="33"/>
        <v>0.55363234200265421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0.71436431226148944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 t="shared" si="33"/>
        <v>0.55171339283907006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0.72355854798566566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 t="shared" si="33"/>
        <v>0.54956458778238138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0.73275278370984176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 t="shared" si="33"/>
        <v>0.54718592683258815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0.74194701943401797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 t="shared" si="33"/>
        <v>0.54457740998969073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0.75114125515819408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 t="shared" si="33"/>
        <v>0.54173903725368866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0.76033549088237018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 t="shared" si="33"/>
        <v>0.53867080862458239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0.76952972660654628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 t="shared" si="33"/>
        <v>0.53537272410237169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0.7787239623307225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 t="shared" si="33"/>
        <v>0.53184478368705645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0.7879181980548986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 t="shared" si="33"/>
        <v>0.52808698737863702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0.79711243377907481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 t="shared" si="33"/>
        <v>0.52409933517711293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0.80630666950325081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 t="shared" si="33"/>
        <v>0.51988182708248465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0.81550090522742691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 t="shared" si="33"/>
        <v>0.51543446309475194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0.82469514095160312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 t="shared" si="33"/>
        <v>0.51075724321391469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0.83388937667577923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 t="shared" si="33"/>
        <v>0.50585016743997324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0.84308361239995544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 t="shared" si="33"/>
        <v>0.51394377011901282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0.85657295019835478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 t="shared" si="33"/>
        <v>0.52216687044091703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0.87027811740152838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 t="shared" si="33"/>
        <v>0.53052154036797172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0.88420256727995283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 t="shared" si="33"/>
        <v>0.53900988501385927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0.89834980835643219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 t="shared" si="33"/>
        <v>0.54763404317408093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0.91272340529013496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 t="shared" si="33"/>
        <v>0.55639618786486622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0.92732697977477707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 t="shared" si="33"/>
        <v>0.56529852687070414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0.94216421145117368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 t="shared" ref="G453:G516" si="39">K453*$N453</f>
        <v>0.57434330330063543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0.95723883883439242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 t="shared" si="39"/>
        <v>0.58353279615344567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0.97255466025574278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 t="shared" si="39"/>
        <v>0.5928693208919007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0.98811553481983461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 t="shared" si="39"/>
        <v>0.60235523002617108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1.0039253833769519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 t="shared" si="39"/>
        <v>0.61199291370658992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1.0199881895109832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 t="shared" si="39"/>
        <v>0.62178480032589534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1.0363080005431589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 t="shared" si="39"/>
        <v>0.63173335713110979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1.0528889285518497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 t="shared" si="39"/>
        <v>0.64184109084520757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1.0697351514086793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 t="shared" si="39"/>
        <v>0.65211054829873083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1.0868509138312181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 t="shared" si="39"/>
        <v>0.6625443170715104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1.1042405284525174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 t="shared" si="39"/>
        <v>0.67314502614465477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1.121908376907758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 t="shared" si="39"/>
        <v>0.68391534656296904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1.1398589109382817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 t="shared" si="39"/>
        <v>0.69485799210797661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1.1580966535132944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 t="shared" si="39"/>
        <v>0.70597571998170439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1.1766261999695073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 t="shared" si="39"/>
        <v>0.71727133150141154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1.1954522191690193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 t="shared" si="39"/>
        <v>0.72874767280543418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1.2145794546757236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 t="shared" si="39"/>
        <v>0.74040763557032108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1.2340127259505351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 t="shared" si="39"/>
        <v>0.75225415773944626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1.2537569295657438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 t="shared" si="39"/>
        <v>0.76429022426327731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1.2738170404387956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 t="shared" si="39"/>
        <v>0.77651886785148971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1.2941981130858162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 t="shared" si="39"/>
        <v>0.78894316973711354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1.3149052828951893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 t="shared" si="39"/>
        <v>0.80156626045290746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1.3359437674215124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 t="shared" si="39"/>
        <v>0.81439132062015396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1.3573188677002566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 t="shared" si="39"/>
        <v>0.82742158175007652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1.3790359695834609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 t="shared" si="39"/>
        <v>0.84066032705807781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1.4011005450967964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 t="shared" si="39"/>
        <v>0.85411089229100701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1.423518153818345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 t="shared" si="39"/>
        <v>0.86777666656766295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1.4462944442794383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 t="shared" si="39"/>
        <v>0.88166109323274577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1.4694351553879097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 t="shared" si="39"/>
        <v>0.89576767072446994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1.4929461178741166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 t="shared" si="39"/>
        <v>0.91009995345606132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1.5168332557601023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 t="shared" si="39"/>
        <v>0.9246615527113583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1.5411025878522639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 t="shared" si="39"/>
        <v>0.93945613755474011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1.5657602292579003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 t="shared" si="39"/>
        <v>0.9544874357556159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1.5908123929260265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 t="shared" si="39"/>
        <v>0.96975923472770598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1.6162653912128433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 t="shared" si="39"/>
        <v>0.98527538248334923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1.6421256374722488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 t="shared" si="39"/>
        <v>1.0010397886030828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1.6683996476718048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 t="shared" si="39"/>
        <v>1.0170564252207321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1.6950940420345537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 t="shared" si="39"/>
        <v>1.0333293280242641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1.722215546707107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 t="shared" si="39"/>
        <v>1.0498625972726523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1.7497709954544205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 t="shared" si="39"/>
        <v>1.0666603988290146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1.7777673313816911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 t="shared" si="39"/>
        <v>1.083726965210279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1.8062116086837983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 t="shared" si="39"/>
        <v>1.1010665966536435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1.8351109944227391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 t="shared" si="39"/>
        <v>1.1186836622001017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1.8644727703335029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 t="shared" si="39"/>
        <v>3.2316594059405901E-2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3.2316594059405901E-2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 t="shared" si="39"/>
        <v>3.2849019168482291E-2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3.2849019168482291E-2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 t="shared" si="39"/>
        <v>3.3381444277558681E-2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3.3381444277558681E-2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 t="shared" si="39"/>
        <v>3.391386938663507E-2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3.391386938663507E-2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 t="shared" si="39"/>
        <v>3.444629449571146E-2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3.444629449571146E-2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 t="shared" si="39"/>
        <v>3.4978719604787843E-2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3.4978719604787843E-2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 t="shared" si="39"/>
        <v>3.1960030242477809E-2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3.5511144713864233E-2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 t="shared" si="39"/>
        <v>3.2078777142417157E-2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3.6043569822940623E-2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 t="shared" si="39"/>
        <v>3.2186875540174971E-2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3.6575994932017013E-2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 t="shared" si="39"/>
        <v>3.2284325435751257E-2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3.7108420041093403E-2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 t="shared" si="39"/>
        <v>3.2371126829146023E-2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3.7640845150169792E-2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 t="shared" si="39"/>
        <v>3.2447279720359254E-2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3.8173270259246182E-2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 t="shared" si="39"/>
        <v>3.2416019870970147E-2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3.8705695368322565E-2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 t="shared" si="39"/>
        <v>3.2371449393854133E-2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3.9238120477398955E-2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 t="shared" si="39"/>
        <v>3.2313568289011219E-2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3.9770545586475345E-2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 t="shared" si="39"/>
        <v>3.2242376556441382E-2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4.0302970695551735E-2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 t="shared" si="39"/>
        <v>3.2157874196144645E-2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4.0835395804628125E-2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 t="shared" si="39"/>
        <v>3.2060061208120993E-2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4.1367820913704514E-2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 t="shared" si="39"/>
        <v>3.1948937592370434E-2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4.1900246022780897E-2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 t="shared" si="39"/>
        <v>3.1824503348892967E-2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4.2432671131857287E-2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 t="shared" si="39"/>
        <v>3.1686758477688586E-2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4.2965096240933677E-2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 t="shared" ref="G517:G577" si="45">K517*$N517</f>
        <v>3.1535702978757296E-2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4.3497521350010067E-2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 t="shared" si="45"/>
        <v>3.1371336852099092E-2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4.402994645908645E-2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 t="shared" si="45"/>
        <v>3.1193660097713984E-2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4.456237156816284E-2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 t="shared" si="45"/>
        <v>3.1002672715601969E-2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4.5094796677239229E-2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 t="shared" si="45"/>
        <v>3.0798374705763042E-2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4.5627221786315619E-2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 t="shared" si="45"/>
        <v>3.0580766068197204E-2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4.6159646895392009E-2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 t="shared" si="45"/>
        <v>3.0349846802904451E-2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4.6692072004468392E-2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 t="shared" si="45"/>
        <v>3.0105616909884798E-2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4.7224497113544782E-2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 t="shared" si="45"/>
        <v>2.9848076389138233E-2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4.7756922222621172E-2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 t="shared" si="45"/>
        <v>2.9577225240664754E-2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4.8289347331697562E-2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 t="shared" si="45"/>
        <v>2.9293063464464371E-2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4.8821772440773951E-2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 t="shared" si="45"/>
        <v>2.9761752479895803E-2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4.9602920799826339E-2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 t="shared" si="45"/>
        <v>3.0237940519574132E-2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5.0396567532623553E-2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 t="shared" si="45"/>
        <v>3.0721747567887318E-2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5.1202912613145531E-2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 t="shared" si="45"/>
        <v>3.1213295528973516E-2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5.2022159214955864E-2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 t="shared" si="45"/>
        <v>3.1712708257437092E-2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5.2854513762395153E-2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 t="shared" si="45"/>
        <v>3.2220111589556087E-2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5.3700185982593476E-2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 t="shared" si="45"/>
        <v>3.2735633374988984E-2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5.4559388958314976E-2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 t="shared" si="45"/>
        <v>3.3259403508988809E-2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5.5432339181648013E-2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 t="shared" si="45"/>
        <v>3.3791553965132629E-2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5.6319256608554386E-2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 t="shared" si="45"/>
        <v>3.4332218828574755E-2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5.7220364714291261E-2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 t="shared" si="45"/>
        <v>3.4881534329831952E-2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5.8135890549719918E-2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 t="shared" si="45"/>
        <v>3.543963887910926E-2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5.9066064798515436E-2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 t="shared" si="45"/>
        <v>3.6006673101175009E-2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6.0011121835291684E-2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 t="shared" si="45"/>
        <v>3.6582779870793808E-2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6.0971299784656353E-2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 t="shared" si="45"/>
        <v>3.7168104348726513E-2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6.1946840581210853E-2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 t="shared" si="45"/>
        <v>3.7762794018306137E-2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6.2937990030510232E-2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 t="shared" si="45"/>
        <v>3.8366998722599029E-2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6.3944997870998388E-2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 t="shared" si="45"/>
        <v>3.8980870702160622E-2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6.4968117836934375E-2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 t="shared" si="45"/>
        <v>3.9604564633395185E-2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6.6007607722325307E-2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 t="shared" si="45"/>
        <v>4.0238237667529507E-2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6.7063729445882514E-2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 t="shared" si="45"/>
        <v>4.0882049470209986E-2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6.8136749117016643E-2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 t="shared" si="45"/>
        <v>4.1536162261733345E-2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6.9226937102888908E-2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 t="shared" si="45"/>
        <v>4.2200740857921075E-2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7.0334568096535127E-2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 t="shared" si="45"/>
        <v>4.2875952711647812E-2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7.1459921186079689E-2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 t="shared" si="45"/>
        <v>4.3561967955034177E-2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7.2603279925056968E-2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 t="shared" si="45"/>
        <v>4.425895944231472E-2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7.3764932403857869E-2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 t="shared" si="45"/>
        <v>4.4967102793391757E-2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7.4945171322319593E-2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 t="shared" si="45"/>
        <v>4.5686576438086025E-2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7.6144294063476711E-2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 t="shared" si="45"/>
        <v>4.6417561661095404E-2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7.7362602768492342E-2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 t="shared" si="45"/>
        <v>4.7160242647672927E-2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7.8600404412788219E-2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 t="shared" si="45"/>
        <v>4.79148065300357E-2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7.9858010883392838E-2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 t="shared" si="45"/>
        <v>4.8681443434516282E-2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8.1135739057527134E-2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 t="shared" si="45"/>
        <v>4.9460346529468541E-2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8.2433910882447572E-2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 t="shared" si="45"/>
        <v>5.0251712073940032E-2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8.3752853456566717E-2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 t="shared" si="45"/>
        <v>5.1055739467123079E-2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8.5092899111871803E-2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 t="shared" si="45"/>
        <v>5.1872631298597059E-2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8.6454385497661768E-2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 t="shared" si="45"/>
        <v>5.2702593399374616E-2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8.7837655665624362E-2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 t="shared" si="45"/>
        <v>5.3545834893764604E-2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8.9243058156274341E-2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 t="shared" si="45"/>
        <v>5.4402568252064833E-2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9.0670947086774728E-2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 t="shared" si="45"/>
        <v>5.5273009344097873E-2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9.2121682240163122E-2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 t="shared" si="45"/>
        <v>5.6157377493603451E-2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9.359562915600575E-2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 t="shared" si="45"/>
        <v>5.7055895533501107E-2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9.5093159222501847E-2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 t="shared" si="45"/>
        <v>5.7968789862037129E-2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9.6614649770061886E-2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 t="shared" si="45"/>
        <v>5.8896290499829723E-2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9.8160484166382872E-2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 t="shared" si="45"/>
        <v>5.9838631147827004E-2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9.9731051913045016E-2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 t="shared" si="45"/>
        <v>6.0796049246192238E-2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0.10132674874365373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 t="shared" si="45"/>
        <v>6.1768786034131308E-2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0.10294797672355219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 t="shared" si="45"/>
        <v>6.2757086610677401E-2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0.10459514435112902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 t="shared" si="45"/>
        <v>6.3761199996448248E-2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0.10626866666074709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 t="shared" si="45"/>
        <v>6.4781379196391431E-2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0.10796896532731905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3"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K4*$N4</f>
        <v>10.2742726811881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10.2742726811881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 t="shared" ref="G5:G68" si="0">K5*$N5</f>
        <v>10.443544255503957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10.443544255503957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 t="shared" si="0"/>
        <v>10.612815829819816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10.612815829819816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 t="shared" si="0"/>
        <v>10.782087404135673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10.782087404135673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 t="shared" si="0"/>
        <v>10.951358978451532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10.951358978451532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 t="shared" si="0"/>
        <v>11.120630552767388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11.120630552767388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 t="shared" si="0"/>
        <v>10.160911914374923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11.289902127083247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 t="shared" si="0"/>
        <v>10.198664594245203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11.459173701399104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 t="shared" si="0"/>
        <v>10.233031842629165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11.628445275714961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 t="shared" si="0"/>
        <v>10.264013659526814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11.79771685003082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 t="shared" si="0"/>
        <v>10.291610044938142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11.966988424346678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 t="shared" si="0"/>
        <v>10.315820998863156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12.136259998662537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 t="shared" si="0"/>
        <v>10.305882692369403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12.305531572978392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 t="shared" si="0"/>
        <v>10.291712596517756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12.474803147294251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 t="shared" si="0"/>
        <v>10.273310711308213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12.644074721610108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 t="shared" si="0"/>
        <v>10.250677036740774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12.813346295925967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 t="shared" si="0"/>
        <v>10.223811572815437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12.982617870241825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 t="shared" si="0"/>
        <v>10.192714319532202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13.151889444557682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 t="shared" si="0"/>
        <v>10.157385276891075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13.321161018873541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 t="shared" si="0"/>
        <v>10.117824444892049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13.490432593189398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 t="shared" si="0"/>
        <v>10.074031823535126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13.659704167505257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 t="shared" si="0"/>
        <v>10.026007412820308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13.828975741821115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 t="shared" si="0"/>
        <v>9.973751212747592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13.998247316136972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 t="shared" si="0"/>
        <v>9.9172632233169793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14.167518890452829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 t="shared" si="0"/>
        <v>9.8565434445284712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14.336790464768686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 t="shared" si="0"/>
        <v>9.7915918763820677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14.506062039084545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 t="shared" si="0"/>
        <v>9.7224085188777671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14.675333613400403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 t="shared" si="0"/>
        <v>9.6489933720155676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14.84460518771626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 t="shared" si="0"/>
        <v>9.5713464357954745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15.013876762032117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 t="shared" si="0"/>
        <v>9.489467710217486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15.183148336347976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 t="shared" si="0"/>
        <v>9.4033571952815969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15.352419910663833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 t="shared" si="0"/>
        <v>9.3130148909878141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15.521691484979691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 t="shared" si="0"/>
        <v>9.4620231292436205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15.770038548739368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 t="shared" si="0"/>
        <v>9.6134154993115164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16.022359165519195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 t="shared" si="0"/>
        <v>9.7672301473005021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16.278716912167503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 t="shared" si="0"/>
        <v>9.9235058296573104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16.539176382762186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 t="shared" si="0"/>
        <v>10.082281922931827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16.803803204886378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 t="shared" si="0"/>
        <v>10.243598433698734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17.072664056164559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 t="shared" si="0"/>
        <v>10.407496008637915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17.345826681063194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 t="shared" si="0"/>
        <v>10.574015944776122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17.623359907960204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 t="shared" si="0"/>
        <v>10.743200199892543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17.905333666487572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 t="shared" si="0"/>
        <v>10.915091403090821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18.19181900515137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 t="shared" si="0"/>
        <v>11.089732865540274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18.482888109233791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 t="shared" si="0"/>
        <v>11.267168591388922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18.778614318981536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 t="shared" si="0"/>
        <v>11.447443288851142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19.079072148085238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 t="shared" si="0"/>
        <v>11.630602381472762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19.384337302454604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 t="shared" si="0"/>
        <v>11.816692019576324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19.694486699293876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 t="shared" si="0"/>
        <v>12.005759091889548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20.009598486482581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 t="shared" si="0"/>
        <v>12.197851237359778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20.329752062266298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 t="shared" si="0"/>
        <v>12.393016857157537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20.655028095262562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 t="shared" si="0"/>
        <v>12.591305126872056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20.985508544786761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 t="shared" si="0"/>
        <v>12.792766008902008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21.321276681503349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 t="shared" si="0"/>
        <v>12.997450265044444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21.662417108407407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 t="shared" si="0"/>
        <v>13.205409469285152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22.009015782141923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 t="shared" si="0"/>
        <v>13.416696020793713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22.361160034656191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 t="shared" si="0"/>
        <v>13.631363157126414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22.718938595210691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 t="shared" si="0"/>
        <v>13.849464967640438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23.082441612734065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 t="shared" si="0"/>
        <v>14.071056407122683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23.451760678537806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 t="shared" si="0"/>
        <v>14.296193309636646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23.826988849394411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 t="shared" si="0"/>
        <v>14.524932402590833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24.208220670984723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 t="shared" si="0"/>
        <v>14.757331321032288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24.59555220172048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 t="shared" si="0"/>
        <v>14.993448622168804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24.989081036948008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 t="shared" si="0"/>
        <v>15.233343800123505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25.388906333539175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 t="shared" si="0"/>
        <v>15.477077300925483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25.795128834875808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 t="shared" si="0"/>
        <v>15.72471053774029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26.207850896233818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 t="shared" ref="G69:G132" si="5">K69*$N69</f>
        <v>15.976305906344132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26.627176510573555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 t="shared" si="5"/>
        <v>16.231926800845642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27.053211334742738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 t="shared" si="5"/>
        <v>16.491637629659174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27.486062716098626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 t="shared" si="5"/>
        <v>16.755503831733723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27.925839719556205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 t="shared" si="5"/>
        <v>17.023591893041463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28.372653155069106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 t="shared" si="5"/>
        <v>17.295969363330126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28.826615605550209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 t="shared" si="5"/>
        <v>17.572704873143405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29.287841455239011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 t="shared" si="5"/>
        <v>17.853868151113705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29.75644691852284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 t="shared" si="5"/>
        <v>18.139530041531525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30.232550069219212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 t="shared" si="5"/>
        <v>18.429762522196029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30.716270870326717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 t="shared" si="5"/>
        <v>18.724638722551166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31.207731204251946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 t="shared" si="5"/>
        <v>19.02423294211199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31.707054903519982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 t="shared" si="5"/>
        <v>19.328620669185778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32.2143677819763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 t="shared" si="5"/>
        <v>19.637878599892751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32.729797666487919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 t="shared" si="5"/>
        <v>19.952084657491032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33.253474429151723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 t="shared" si="5"/>
        <v>20.271318012010894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33.785530020018157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 t="shared" si="5"/>
        <v>20.595659100203068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34.326098500338446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 t="shared" si="5"/>
        <v>0.63918163960396002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0.63918163960396002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 t="shared" si="5"/>
        <v>0.6497123395149772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0.6497123395149772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 t="shared" si="5"/>
        <v>0.66024303942599438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0.66024303942599438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 t="shared" si="5"/>
        <v>0.67077373933701157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0.67077373933701157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 t="shared" si="5"/>
        <v>0.68130443924802875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0.68130443924802875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 t="shared" si="5"/>
        <v>0.69183513915904582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0.69183513915904582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 t="shared" si="5"/>
        <v>0.63212925516305662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0.70236583907006289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 t="shared" si="5"/>
        <v>0.63447791969316125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0.71289653898108007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 t="shared" si="5"/>
        <v>0.63661597022504557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0.72342723889209726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 t="shared" si="5"/>
        <v>0.63854340675870958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0.73395793880311444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 t="shared" si="5"/>
        <v>0.64026022929415316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0.74448863871413162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 t="shared" si="5"/>
        <v>0.64176643783137644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0.75501933862514881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 t="shared" si="5"/>
        <v>0.64114815727403895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0.76555003853616588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 t="shared" si="5"/>
        <v>0.64026660921892598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0.77608073844718306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 t="shared" si="5"/>
        <v>0.63912179366603772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0.78661143835820024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 t="shared" si="5"/>
        <v>0.63771371061537385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0.79714213826921743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 t="shared" si="5"/>
        <v>0.63604236006693471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0.80767283818023461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 t="shared" si="5"/>
        <v>0.63410774202072007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0.81820353809125179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 t="shared" si="5"/>
        <v>0.63190985647673004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0.82873423800226897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 t="shared" si="5"/>
        <v>0.62944870343496462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0.83926493791328616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 t="shared" si="5"/>
        <v>0.6267242828954237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0.84979563782430334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 t="shared" si="5"/>
        <v>0.6237365948581074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0.86032633773532052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 t="shared" si="5"/>
        <v>0.62048563932301537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0.87085703764633748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 t="shared" si="5"/>
        <v>0.61697141629014818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0.88138773755735467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 t="shared" si="5"/>
        <v>0.6131939257595056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0.89191843746837185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 t="shared" si="5"/>
        <v>0.60915316773108752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0.90244913737938903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 t="shared" si="5"/>
        <v>0.60484914220489405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0.91297983729040622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 t="shared" si="5"/>
        <v>0.60028184918092509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0.92351053720142329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 t="shared" si="5"/>
        <v>0.59545128865918073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0.93404123711244047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 t="shared" si="5"/>
        <v>0.59035746063966099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0.94457193702345765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 t="shared" si="5"/>
        <v>0.58500036512236575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0.95510263693447484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 t="shared" si="5"/>
        <v>0.57938000210729523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0.96563333684549202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 t="shared" si="5"/>
        <v>0.588650082141012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0.98108347023501996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 t="shared" si="5"/>
        <v>0.59806848345526809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0.99678080575878014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 t="shared" si="5"/>
        <v>0.60763757919055239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1.0127292986509207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 t="shared" si="5"/>
        <v>0.61735978045760131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1.0289329674293355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 t="shared" si="5"/>
        <v>0.62723753694492279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1.0453958949082047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 t="shared" si="5"/>
        <v>0.63727333753604165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1.062122229226736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 t="shared" si="5"/>
        <v>0.6474697109366182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1.0791161848943638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 t="shared" si="5"/>
        <v>0.65782922631160423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1.0963820438526737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 t="shared" si="5"/>
        <v>0.66835449393258994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1.1139241565543165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 t="shared" si="5"/>
        <v>0.67904816583551131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1.1317469430591856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 t="shared" si="5"/>
        <v>0.68991293648887952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1.1498548941481326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 t="shared" si="5"/>
        <v>0.70095154347270161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1.1682525724545028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 t="shared" si="5"/>
        <v>0.71216676816826474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1.1869446136137747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 t="shared" si="5"/>
        <v>0.7235614364589571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1.2059357274315952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 t="shared" si="5"/>
        <v>0.73513841944230041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1.2252306990705006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 t="shared" ref="G133:G196" si="11">K133*$N133</f>
        <v>0.74690063415337737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1.2448343902556289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 t="shared" si="11"/>
        <v>0.7588510442998313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1.2647517404997188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 t="shared" si="11"/>
        <v>0.77099266100862862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1.2849877683477144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 t="shared" si="11"/>
        <v>0.78332854358476645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1.3055475726412775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 t="shared" si="11"/>
        <v>0.79586180028212283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1.3264363338035381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 t="shared" si="11"/>
        <v>0.80859558908663698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1.347659315144395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 t="shared" si="11"/>
        <v>0.82153311851202304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1.3692218641867051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 t="shared" si="11"/>
        <v>0.83467764840821534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1.3911294140136923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 t="shared" si="11"/>
        <v>0.84803249078274678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1.4133874846379113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 t="shared" si="11"/>
        <v>0.86160101063527084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1.4360016843921182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 t="shared" si="11"/>
        <v>0.87538662680543511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1.4589777113423918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 t="shared" si="11"/>
        <v>0.88939281283432192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1.4823213547238698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 t="shared" si="11"/>
        <v>0.9036230978396711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1.506038496399452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 t="shared" si="11"/>
        <v>0.91808106740510598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1.5301351123418434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 t="shared" si="11"/>
        <v>0.93277036448358763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1.5546172741393127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 t="shared" si="11"/>
        <v>0.94769469031532516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1.579491150525542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 t="shared" si="11"/>
        <v>0.96285780536037047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1.6047630089339509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 t="shared" si="11"/>
        <v>0.97826353024613633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1.630439217076894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 t="shared" si="11"/>
        <v>0.99391574673007443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1.6565262445501241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 t="shared" si="11"/>
        <v>1.0098183986777558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1.6830306644629265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 t="shared" si="11"/>
        <v>1.0259754930566001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1.7099591550943336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 t="shared" si="11"/>
        <v>1.0423911009455056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1.7373185015758428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 t="shared" si="11"/>
        <v>1.0590693585606339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1.7651155976010564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 t="shared" si="11"/>
        <v>1.0760144682976038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1.7933574471626732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 t="shared" si="11"/>
        <v>1.0932306997903654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1.8220511663172758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 t="shared" si="11"/>
        <v>1.1107223909870114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1.8512039849783526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 t="shared" si="11"/>
        <v>1.1284939492428039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1.8808232487380065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 t="shared" si="11"/>
        <v>1.1465498524306885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1.9109164207178144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 t="shared" si="11"/>
        <v>1.1648946500695796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1.9414910834492995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 t="shared" si="11"/>
        <v>1.1835329644706931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1.9725549407844887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 t="shared" si="11"/>
        <v>1.2024694919022243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2.0041158198370406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 t="shared" si="11"/>
        <v>1.2217090037726599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2.0361816729544331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 t="shared" si="11"/>
        <v>1.2412563478330221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2.0687605797217037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 t="shared" si="11"/>
        <v>1.2611164493983507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2.1018607489972512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 t="shared" si="11"/>
        <v>1.2812943125887244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2.1354905209812074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 t="shared" si="11"/>
        <v>0.78846244752475203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0.78846244752475203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 t="shared" si="11"/>
        <v>0.80145259134542546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0.80145259134542546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 t="shared" si="11"/>
        <v>0.81444273516609889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0.81444273516609889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 t="shared" si="11"/>
        <v>0.82743287898677231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0.82743287898677231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 t="shared" si="11"/>
        <v>0.84042302280744574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0.84042302280744574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 t="shared" si="11"/>
        <v>0.85341316662811906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0.85341316662811906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 t="shared" si="11"/>
        <v>0.77976297940391326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0.86640331044879249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 t="shared" si="11"/>
        <v>0.78266017429982471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0.87939345426946591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 t="shared" si="11"/>
        <v>0.78529756631932257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0.89238359809013934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 t="shared" si="11"/>
        <v>0.78767515546240707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0.90537374191081277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 t="shared" si="11"/>
        <v>0.7897929417290781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0.9183638857314862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 t="shared" si="11"/>
        <v>0.79165092511933566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0.93135402955215962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 t="shared" si="11"/>
        <v>0.79088824519974754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0.94434417337283283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 t="shared" si="11"/>
        <v>0.78980081168464267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0.95733431719350626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 t="shared" si="11"/>
        <v>0.78838862457402104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0.97032446101417968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 t="shared" si="11"/>
        <v>0.78665168386788242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0.98331460483485311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 t="shared" si="11"/>
        <v>0.78458998956622716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0.99630474865552654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 t="shared" si="11"/>
        <v>0.78220354166905492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1.0092948924762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 t="shared" si="11"/>
        <v>0.77949234017636593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1.0222850362968734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 t="shared" si="11"/>
        <v>0.77645638508816006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1.0352751801175468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 t="shared" si="11"/>
        <v>0.77309567640443733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1.0482653239382203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 t="shared" si="11"/>
        <v>0.76941021412519794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1.0612554677588937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 t="shared" si="11"/>
        <v>0.76539999825044136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1.0742456115795669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 t="shared" si="11"/>
        <v>0.76106502878016813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1.0872357554002403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 t="shared" si="11"/>
        <v>0.75640530571437825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1.1002258992209137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 t="shared" si="11"/>
        <v>0.75142082905307128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1.1132160430415872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 t="shared" si="11"/>
        <v>0.74611159879624778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1.1262061868622608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 t="shared" si="11"/>
        <v>0.74047761494390696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1.139196330682934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 t="shared" si="11"/>
        <v>0.73451887749604972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1.1521864745036074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 t="shared" ref="G197:G260" si="17">K197*$N197</f>
        <v>0.7282353864526756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1.1651766183242809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 t="shared" si="17"/>
        <v>0.7216271418137844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1.1781667621449543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 t="shared" si="17"/>
        <v>0.71469414357937666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1.1911569059656277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 t="shared" si="17"/>
        <v>0.72612924987664673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1.2102154164610779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 t="shared" si="17"/>
        <v>0.73774731787467285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1.2295788631244549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 t="shared" si="17"/>
        <v>0.74955127496066765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1.2492521249344462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 t="shared" si="17"/>
        <v>0.76154409536003842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1.2692401589333975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 t="shared" si="17"/>
        <v>0.77372880088579898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1.2895480014763316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 t="shared" si="17"/>
        <v>0.78610846169997173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1.310180769499953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 t="shared" si="17"/>
        <v>0.79868619708717137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1.3311436618119523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 t="shared" si="17"/>
        <v>0.81146517624056602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1.3524419604009434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 t="shared" si="17"/>
        <v>0.82444861906041533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1.3740810317673589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 t="shared" si="17"/>
        <v>0.83763979696538182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1.3960663282756365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 t="shared" si="17"/>
        <v>0.85104203371682796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1.4184033895280466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 t="shared" si="17"/>
        <v>0.86465870625629726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1.4410978437604955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 t="shared" si="17"/>
        <v>0.87849324555639796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1.4641554092606632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 t="shared" si="17"/>
        <v>0.8925491374853004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1.487581895808834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 t="shared" si="17"/>
        <v>0.90682992368506521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1.5113832061417753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 t="shared" si="17"/>
        <v>0.92133920246402634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1.535565337440044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 t="shared" si="17"/>
        <v>0.93608062970345074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1.5601343828390846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 t="shared" si="17"/>
        <v>0.95105791977870602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1.5850965329645101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 t="shared" si="17"/>
        <v>0.96627484649516515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1.6104580774919419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 t="shared" si="17"/>
        <v>0.98173524403908785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1.6362254067318132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 t="shared" si="17"/>
        <v>0.99744300794371332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1.6624050132395223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 t="shared" si="17"/>
        <v>1.0134020960708126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1.6890034934513545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 t="shared" si="17"/>
        <v>1.0296165296079456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1.716027549346576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 t="shared" si="17"/>
        <v>1.0460903940816726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1.7434839901361212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 t="shared" si="17"/>
        <v>1.0628278403869797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1.7713797339782995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 t="shared" si="17"/>
        <v>1.0798330858331713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1.7997218097219521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 t="shared" si="17"/>
        <v>1.0971104152065017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1.828517358677503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 t="shared" si="17"/>
        <v>1.114664181849806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1.8577736364163433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 t="shared" si="17"/>
        <v>1.132498808759403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1.887498014599005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 t="shared" si="17"/>
        <v>1.1506187896995532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1.9176979828325889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 t="shared" si="17"/>
        <v>1.1690286903347462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1.9483811505579105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 t="shared" si="17"/>
        <v>1.1877331493801024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1.9795552489668373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 t="shared" si="17"/>
        <v>1.2067368797701841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2.0112281329503068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 t="shared" si="17"/>
        <v>1.2260446698465068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2.0434077830775115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 t="shared" si="17"/>
        <v>1.245661384564051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2.0761023076067517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 t="shared" si="17"/>
        <v>1.2655919667170763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2.1093199445284605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 t="shared" si="17"/>
        <v>1.2858414381845493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2.1430690636409158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 t="shared" si="17"/>
        <v>1.306414901195502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2.1773581686591701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 t="shared" si="17"/>
        <v>1.3273175396146302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2.2121958993577171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 t="shared" si="17"/>
        <v>1.3485546202484642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2.2475910337474403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 t="shared" si="17"/>
        <v>1.3701314941724398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2.2835524902873998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 t="shared" si="17"/>
        <v>1.392053598079199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2.3200893301319985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 t="shared" si="17"/>
        <v>1.4143264556484663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2.3572107594141105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 t="shared" si="17"/>
        <v>1.4369556789388418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2.3949261315647363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 t="shared" si="17"/>
        <v>1.4599469698018634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2.4332449496697723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 t="shared" si="17"/>
        <v>1.4833061213186931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2.4721768688644885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 t="shared" si="17"/>
        <v>1.507039019259792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2.5117316987663201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 t="shared" si="17"/>
        <v>1.5311516435679489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2.5519194059465815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 t="shared" si="17"/>
        <v>1.5556500698650362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2.592750116441727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 t="shared" si="17"/>
        <v>1.5805404709828768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2.6342341183047946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 t="shared" si="17"/>
        <v>1.1909523564356399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1.1909523564356399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 t="shared" si="17"/>
        <v>1.2105736363611916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1.2105736363611916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 t="shared" si="17"/>
        <v>1.2301949162867436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1.2301949162867436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 t="shared" si="17"/>
        <v>1.2498161962122953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1.2498161962122953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 t="shared" si="17"/>
        <v>1.2694374761378473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1.2694374761378473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 t="shared" si="17"/>
        <v>1.2890587560633988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1.2890587560633988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 t="shared" si="17"/>
        <v>1.1778120323900558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1.3086800359889508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 t="shared" si="17"/>
        <v>1.1821881711639073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1.3283013159145025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 t="shared" si="17"/>
        <v>1.1861718843392479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1.3479225958400545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 t="shared" si="17"/>
        <v>1.1897631719160775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1.3675438757656062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 t="shared" si="17"/>
        <v>1.1929620338943958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1.3871651556911579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 t="shared" ref="G261:G324" si="23">K261*$N261</f>
        <v>1.1957684702742033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1.4067864356167099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 t="shared" si="23"/>
        <v>1.1946164617666439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1.4264077155422614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 t="shared" si="23"/>
        <v>1.192973921260946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1.4460289954678134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 t="shared" si="23"/>
        <v>1.1908408487571092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1.4656502753933651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 t="shared" si="23"/>
        <v>1.1882172442551335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1.4852715553189171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 t="shared" si="23"/>
        <v>1.1851031077550191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1.5048928352444688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 t="shared" si="23"/>
        <v>1.181498439256766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1.5245141151700208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 t="shared" si="23"/>
        <v>1.1774032387603739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1.5441353950955725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 t="shared" si="23"/>
        <v>1.1728175062658432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1.5637566750211243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 t="shared" si="23"/>
        <v>1.1677412417731736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1.5833779549466762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 t="shared" si="23"/>
        <v>1.1621744452823652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1.602999234872228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 t="shared" si="23"/>
        <v>1.1561171167934179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1.6226205147977797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 t="shared" si="23"/>
        <v>1.149569256306332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1.6422417947233314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 t="shared" si="23"/>
        <v>1.1425308638211074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1.6618630746488834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 t="shared" si="23"/>
        <v>1.1350019393377435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1.6814843545744351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 t="shared" si="23"/>
        <v>1.1269824828562414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1.7011056344999871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 t="shared" si="23"/>
        <v>1.1184724943766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1.7207269144255386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 t="shared" si="23"/>
        <v>1.1094719738988199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1.7403481943510903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 t="shared" si="23"/>
        <v>1.0999809214229015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1.7599694742766423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 t="shared" si="23"/>
        <v>1.0899993369488437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1.779590754202194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 t="shared" si="23"/>
        <v>1.0795272204766475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1.799212034127746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 t="shared" si="23"/>
        <v>1.0967996560042739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1.82799942667379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 t="shared" si="23"/>
        <v>1.1143484505003423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1.8572474175005704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 t="shared" si="23"/>
        <v>1.1321780257083476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1.8869633761805795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 t="shared" si="23"/>
        <v>1.1502928741196814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1.917154790199469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 t="shared" si="23"/>
        <v>1.168697560105596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1.9478292668426602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 t="shared" si="23"/>
        <v>1.1873967210672858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1.978994535112143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 t="shared" si="23"/>
        <v>1.2063950686043623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2.0106584476739373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 t="shared" si="23"/>
        <v>1.225697389702032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2.0428289828367201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 t="shared" si="23"/>
        <v>1.2453085479372648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2.0755142465621081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 t="shared" si="23"/>
        <v>1.265233484704261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2.1087224745071018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 t="shared" si="23"/>
        <v>1.2854772204595291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2.1424620340992151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 t="shared" si="23"/>
        <v>1.3060448559868816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2.1767414266448029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 t="shared" si="23"/>
        <v>1.3269415736826715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2.2115692894711194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 t="shared" si="23"/>
        <v>1.3481726388615944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2.2469543981026576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 t="shared" si="23"/>
        <v>1.36974340108338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2.2829056684723001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 t="shared" si="23"/>
        <v>1.3916592955007141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2.3194321591678571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 t="shared" si="23"/>
        <v>1.4139258442287257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2.3565430737145427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 t="shared" si="23"/>
        <v>1.4365486577363853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2.3942477628939756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 t="shared" si="23"/>
        <v>1.4595334362601673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2.4325557271002789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 t="shared" si="23"/>
        <v>1.4828859712403299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2.4714766187338832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 t="shared" si="23"/>
        <v>1.5066121467801754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2.5110202446336256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 t="shared" si="23"/>
        <v>1.530717941128658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2.5511965685477636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 t="shared" si="23"/>
        <v>1.5552094281867166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2.5920157136445279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 t="shared" si="23"/>
        <v>1.580092779037704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2.63348796506284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 t="shared" si="23"/>
        <v>1.6053742635023076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2.6756237725038461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 t="shared" si="23"/>
        <v>1.6310602517183441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2.7184337528639069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 t="shared" si="23"/>
        <v>1.6571572157458376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2.7619286929097293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 t="shared" si="23"/>
        <v>1.6836717311977711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2.8061195519962854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 t="shared" si="23"/>
        <v>1.7106104788969356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2.8510174648282263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 t="shared" si="23"/>
        <v>1.7379802465592866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2.8966337442654777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 t="shared" si="23"/>
        <v>1.7657879305042352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2.9429798841737256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 t="shared" si="23"/>
        <v>1.7940405373923032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2.9900675623205055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 t="shared" si="23"/>
        <v>1.8227451859905801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3.0379086433176337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 t="shared" si="23"/>
        <v>1.851909108966429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3.0865151816107153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 t="shared" si="23"/>
        <v>1.8815396547098922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3.1358994245164871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 t="shared" si="23"/>
        <v>1.9116442891852508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3.1860738153087516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 t="shared" si="23"/>
        <v>1.9422305978122147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3.2370509963536915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 t="shared" si="23"/>
        <v>1.9733062873772103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3.2888438122953505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 t="shared" si="23"/>
        <v>2.0048791879752454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3.3414653132920762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 t="shared" si="23"/>
        <v>2.0369572549828496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3.3949287583047494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 t="shared" si="23"/>
        <v>2.0695485710625752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3.4492476184376257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 t="shared" si="23"/>
        <v>2.1026613481995766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3.5044355803326281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 t="shared" si="23"/>
        <v>2.13630392977077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3.5605065496179504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 t="shared" ref="G325:G388" si="28">K325*$N325</f>
        <v>2.1704847926471027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3.6174746544118377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 t="shared" si="28"/>
        <v>2.2052125493294565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3.6753542488824276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 t="shared" si="28"/>
        <v>2.2404959501187274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3.7341599168645461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 t="shared" si="28"/>
        <v>2.2763438853206273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3.7939064755343788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 t="shared" si="28"/>
        <v>2.312765387485757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3.8546089791429288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 t="shared" si="28"/>
        <v>2.3497696336855296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3.9162827228092159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 t="shared" si="28"/>
        <v>2.387365947824498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3.9789432463741634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 t="shared" si="28"/>
        <v>3.4327560475247498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3.4327560475247498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 t="shared" si="28"/>
        <v>3.4893116829879505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3.4893116829879505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 t="shared" si="28"/>
        <v>3.5458673184511516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3.5458673184511516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 t="shared" si="28"/>
        <v>3.6024229539143522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3.6024229539143522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 t="shared" si="28"/>
        <v>3.6589785893775533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3.6589785893775533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 t="shared" si="28"/>
        <v>3.715534224840753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3.715534224840753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 t="shared" si="28"/>
        <v>3.3948808742735586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3.7720898603039541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 t="shared" si="28"/>
        <v>3.4074944912327676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3.8286454957671547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 t="shared" si="28"/>
        <v>3.4189769954827129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3.8852011312303558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 t="shared" si="28"/>
        <v>3.4293283870233942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3.9417567666935565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 t="shared" si="28"/>
        <v>3.4385486658548112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3.9983124021567571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 t="shared" si="28"/>
        <v>3.4466378319769642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4.0548680376199577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 t="shared" si="28"/>
        <v>3.4433173262071453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4.1114236730831584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 t="shared" si="28"/>
        <v>3.438582929550746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4.167979308546359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 t="shared" si="28"/>
        <v>3.4324346420077672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4.2245349440095596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 t="shared" si="28"/>
        <v>3.424872463578208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4.2810905794727603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 t="shared" si="28"/>
        <v>3.4158963942620697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4.3376462149359618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 t="shared" si="28"/>
        <v>3.4055064340593506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4.3942018503991624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 t="shared" si="28"/>
        <v>3.3937025829700516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4.4507574858623631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 t="shared" si="28"/>
        <v>3.380484840994173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4.5073131213255637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 t="shared" si="28"/>
        <v>3.3658532081317136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4.5638687567887644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 t="shared" si="28"/>
        <v>3.3498076843826752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4.6204243922519659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 t="shared" si="28"/>
        <v>3.332348269747055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4.6769800277151656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 t="shared" si="28"/>
        <v>3.3134749642248562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4.7335356631783663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 t="shared" si="28"/>
        <v>3.293187767816077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4.7900912986415669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 t="shared" si="28"/>
        <v>3.2714866805207179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4.8466469341047675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 t="shared" si="28"/>
        <v>3.2483717023387793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4.9032025695679691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 t="shared" si="28"/>
        <v>3.2238428332702593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4.9597582050311688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 t="shared" si="28"/>
        <v>3.1979000733151604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5.0163138404943695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 t="shared" si="28"/>
        <v>3.1705434224734814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5.0728694759575701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 t="shared" si="28"/>
        <v>3.1417728807452221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5.1294251114207716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 t="shared" si="28"/>
        <v>3.1115884481303833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5.1859807468839723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 t="shared" si="28"/>
        <v>3.1613738633004695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5.2689564388341159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 t="shared" si="28"/>
        <v>3.2119558451132764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5.3532597418554611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 t="shared" si="28"/>
        <v>3.2633471386350892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5.4389118977251485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 t="shared" si="28"/>
        <v>3.3155606928532513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5.525934488088752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 t="shared" si="28"/>
        <v>3.3686096639389027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5.614349439898171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 t="shared" si="28"/>
        <v>3.4225074185619251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5.7041790309365421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 t="shared" si="28"/>
        <v>3.4772675372589164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5.7954458954315271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 t="shared" si="28"/>
        <v>3.5329038178550589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5.8881730297584314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 t="shared" si="28"/>
        <v>3.58943027894074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5.9823837982345669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 t="shared" si="28"/>
        <v>3.6468611634037917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6.07810193900632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 t="shared" si="28"/>
        <v>3.705210942018252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6.1753515700304202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 t="shared" si="28"/>
        <v>3.7644943170905445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6.2741571951509076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 t="shared" si="28"/>
        <v>3.8247262261639929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6.374543710273322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 t="shared" si="28"/>
        <v>3.885921845782617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6.4765364096376956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 t="shared" si="28"/>
        <v>3.948096595315139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6.5801609921918987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 t="shared" si="28"/>
        <v>4.0112661408401813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6.6854435680669697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 t="shared" si="28"/>
        <v>4.0754463990936243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6.7924106651560407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 t="shared" si="28"/>
        <v>4.1406535414791223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6.9010892357985378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 t="shared" si="28"/>
        <v>4.2069039981427876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7.0115066635713132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 t="shared" si="28"/>
        <v>4.2742144621130729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7.1236907701884551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 t="shared" si="28"/>
        <v>4.342601893506882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7.2376698225114708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 t="shared" si="28"/>
        <v>4.4120835238029921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7.353472539671654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 t="shared" si="28"/>
        <v>4.4826768601838394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7.4711281003063998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 t="shared" si="28"/>
        <v>4.5543996899467807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7.5906661499113017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 t="shared" si="28"/>
        <v>4.6272700849859305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7.7121168083098839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 t="shared" ref="G389:G452" si="33">K389*$N389</f>
        <v>4.7013064063457044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7.8355106772428407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 t="shared" si="33"/>
        <v>4.7765273088472355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7.9608788480787256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 t="shared" si="33"/>
        <v>4.8529517457887916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8.088252909647986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 t="shared" si="33"/>
        <v>4.9305989737214118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8.2176649562023538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 t="shared" si="33"/>
        <v>5.0094885573009549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8.3491475955015915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 t="shared" si="33"/>
        <v>5.0896403742177707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8.4827339570296179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 t="shared" si="33"/>
        <v>5.171074620205256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8.618457700342093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 t="shared" si="33"/>
        <v>5.2538118141285395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8.7563530235475664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 t="shared" si="33"/>
        <v>5.3378728031545952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8.8964546719243263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 t="shared" si="33"/>
        <v>5.42327876800507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9.0387979466751176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 t="shared" si="33"/>
        <v>5.5100512282931522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9.1834187138219203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 t="shared" si="33"/>
        <v>5.5982120479458422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9.3303534132430705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 t="shared" si="33"/>
        <v>5.6877834407129768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9.4796390678549614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 t="shared" si="33"/>
        <v>5.7787879757643834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9.6313132929406393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 t="shared" si="33"/>
        <v>5.8712485833766133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9.7854143056276897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 t="shared" si="33"/>
        <v>5.9651885607106401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9.9419809345177335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 t="shared" si="33"/>
        <v>6.0606315776820106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10.101052629470018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 t="shared" si="33"/>
        <v>6.1576016829249234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10.262669471541539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 t="shared" si="33"/>
        <v>6.2561233098517217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10.426872183086203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 t="shared" si="33"/>
        <v>6.3562212828093507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10.593702138015585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 t="shared" si="33"/>
        <v>6.4579208233343008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10.763201372223834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 t="shared" si="33"/>
        <v>6.5612475565076487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10.935412594179414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 t="shared" si="33"/>
        <v>6.6662275174117704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11.110379195686285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 t="shared" si="33"/>
        <v>6.7728871576903602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11.288145262817267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 t="shared" si="33"/>
        <v>6.8812533522134061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11.468755587022343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 t="shared" si="33"/>
        <v>0.55806230495049503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0.55806230495049503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 t="shared" si="33"/>
        <v>0.56725654067467113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0.56725654067467113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 t="shared" si="33"/>
        <v>0.57645077639884734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0.57645077639884734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 t="shared" si="33"/>
        <v>0.58564501212302345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0.58564501212302345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 t="shared" si="33"/>
        <v>0.59483924784719966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0.59483924784719966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 t="shared" si="33"/>
        <v>0.60403348357137565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0.60403348357137565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 t="shared" si="33"/>
        <v>0.55190494736599671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0.61322771929555187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 t="shared" si="33"/>
        <v>0.55395553996755786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0.62242195501972797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 t="shared" si="33"/>
        <v>0.55582224785463563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0.63161619074390418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 t="shared" si="33"/>
        <v>0.55750507102722979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0.64081042646808029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 t="shared" si="33"/>
        <v>0.55900400948534057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0.6500046621922565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 t="shared" si="33"/>
        <v>0.56031906322896774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0.6591988979164326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 t="shared" si="33"/>
        <v>0.55977924942400981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0.66839313364060871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 t="shared" si="33"/>
        <v>0.55900957972594745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0.67758736936478481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 t="shared" si="33"/>
        <v>0.55801005413478078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0.68678160508896102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 t="shared" si="33"/>
        <v>0.55678067265050968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0.69597584081313713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 t="shared" si="33"/>
        <v>0.55532143527313427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0.70517007653731334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 t="shared" si="33"/>
        <v>0.55363234200265421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0.71436431226148944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 t="shared" si="33"/>
        <v>0.55171339283907006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0.72355854798566566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 t="shared" si="33"/>
        <v>0.54956458778238138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0.73275278370984176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 t="shared" si="33"/>
        <v>0.54718592683258815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0.74194701943401797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 t="shared" si="33"/>
        <v>0.54457740998969073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0.75114125515819408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 t="shared" si="33"/>
        <v>0.54173903725368866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0.76033549088237018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 t="shared" si="33"/>
        <v>0.53867080862458239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0.76952972660654628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 t="shared" si="33"/>
        <v>0.53537272410237169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0.7787239623307225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 t="shared" si="33"/>
        <v>0.53184478368705645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0.7879181980548986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 t="shared" si="33"/>
        <v>0.52808698737863702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0.79711243377907481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 t="shared" si="33"/>
        <v>0.52409933517711293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0.80630666950325081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 t="shared" si="33"/>
        <v>0.51988182708248465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0.81550090522742691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 t="shared" si="33"/>
        <v>0.51543446309475194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0.82469514095160312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 t="shared" si="33"/>
        <v>0.51075724321391469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0.83388937667577923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 t="shared" si="33"/>
        <v>0.50585016743997324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0.84308361239995544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 t="shared" si="33"/>
        <v>0.51394377011901282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0.85657295019835478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 t="shared" si="33"/>
        <v>0.52216687044091703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0.87027811740152838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 t="shared" si="33"/>
        <v>0.53052154036797172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0.88420256727995283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 t="shared" si="33"/>
        <v>0.53900988501385927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0.89834980835643219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 t="shared" si="33"/>
        <v>0.54763404317408093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0.91272340529013496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 t="shared" si="33"/>
        <v>0.55639618786486622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0.92732697977477707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 t="shared" si="33"/>
        <v>0.56529852687070414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0.94216421145117368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 t="shared" ref="G453:G516" si="39">K453*$N453</f>
        <v>0.57434330330063543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0.95723883883439242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 t="shared" si="39"/>
        <v>0.58353279615344567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0.97255466025574278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 t="shared" si="39"/>
        <v>0.5928693208919007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0.98811553481983461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 t="shared" si="39"/>
        <v>0.60235523002617108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1.0039253833769519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 t="shared" si="39"/>
        <v>0.61199291370658992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1.0199881895109832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 t="shared" si="39"/>
        <v>0.62178480032589534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1.0363080005431589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 t="shared" si="39"/>
        <v>0.63173335713110979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1.0528889285518497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 t="shared" si="39"/>
        <v>0.64184109084520757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1.0697351514086793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 t="shared" si="39"/>
        <v>0.65211054829873083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1.0868509138312181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 t="shared" si="39"/>
        <v>0.6625443170715104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1.1042405284525174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 t="shared" si="39"/>
        <v>0.67314502614465477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1.121908376907758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 t="shared" si="39"/>
        <v>0.68391534656296904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1.1398589109382817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 t="shared" si="39"/>
        <v>0.69485799210797661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1.1580966535132944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 t="shared" si="39"/>
        <v>0.70597571998170439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1.1766261999695073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 t="shared" si="39"/>
        <v>0.71727133150141154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1.1954522191690193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 t="shared" si="39"/>
        <v>0.72874767280543418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1.2145794546757236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 t="shared" si="39"/>
        <v>0.74040763557032108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1.2340127259505351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 t="shared" si="39"/>
        <v>0.75225415773944626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1.2537569295657438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 t="shared" si="39"/>
        <v>0.76429022426327731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1.2738170404387956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 t="shared" si="39"/>
        <v>0.77651886785148971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1.2941981130858162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 t="shared" si="39"/>
        <v>0.78894316973711354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1.3149052828951893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 t="shared" si="39"/>
        <v>0.80156626045290746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1.3359437674215124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 t="shared" si="39"/>
        <v>0.81439132062015396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1.3573188677002566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 t="shared" si="39"/>
        <v>0.82742158175007652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1.3790359695834609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 t="shared" si="39"/>
        <v>0.84066032705807781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1.4011005450967964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 t="shared" si="39"/>
        <v>0.85411089229100701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1.423518153818345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 t="shared" si="39"/>
        <v>0.86777666656766295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1.4462944442794383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 t="shared" si="39"/>
        <v>0.88166109323274577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1.4694351553879097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 t="shared" si="39"/>
        <v>0.89576767072446994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1.4929461178741166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 t="shared" si="39"/>
        <v>0.91009995345606132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1.5168332557601023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 t="shared" si="39"/>
        <v>0.9246615527113583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1.5411025878522639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 t="shared" si="39"/>
        <v>0.93945613755474011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1.5657602292579003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 t="shared" si="39"/>
        <v>0.9544874357556159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1.5908123929260265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 t="shared" si="39"/>
        <v>0.96975923472770598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1.6162653912128433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 t="shared" si="39"/>
        <v>0.98527538248334923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1.6421256374722488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 t="shared" si="39"/>
        <v>1.0010397886030828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1.6683996476718048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 t="shared" si="39"/>
        <v>1.0170564252207321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1.6950940420345537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 t="shared" si="39"/>
        <v>1.0333293280242641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1.722215546707107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 t="shared" si="39"/>
        <v>1.0498625972726523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1.7497709954544205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 t="shared" si="39"/>
        <v>1.0666603988290146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1.7777673313816911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 t="shared" si="39"/>
        <v>1.083726965210279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1.8062116086837983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 t="shared" si="39"/>
        <v>1.1010665966536435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1.8351109944227391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 t="shared" si="39"/>
        <v>1.1186836622001017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1.8644727703335029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 t="shared" si="39"/>
        <v>3.2316594059405901E-2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3.2316594059405901E-2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 t="shared" si="39"/>
        <v>3.2849019168482291E-2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3.2849019168482291E-2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 t="shared" si="39"/>
        <v>3.3381444277558681E-2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3.3381444277558681E-2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 t="shared" si="39"/>
        <v>3.391386938663507E-2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3.391386938663507E-2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 t="shared" si="39"/>
        <v>3.444629449571146E-2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3.444629449571146E-2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 t="shared" si="39"/>
        <v>3.4978719604787843E-2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3.4978719604787843E-2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 t="shared" si="39"/>
        <v>3.1960030242477809E-2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3.5511144713864233E-2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 t="shared" si="39"/>
        <v>3.2078777142417157E-2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3.6043569822940623E-2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 t="shared" si="39"/>
        <v>3.2186875540174971E-2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3.6575994932017013E-2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 t="shared" si="39"/>
        <v>3.2284325435751257E-2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3.7108420041093403E-2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 t="shared" si="39"/>
        <v>3.2371126829146023E-2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3.7640845150169792E-2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 t="shared" si="39"/>
        <v>3.2447279720359254E-2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3.8173270259246182E-2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 t="shared" si="39"/>
        <v>3.2416019870970147E-2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3.8705695368322565E-2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 t="shared" si="39"/>
        <v>3.2371449393854133E-2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3.9238120477398955E-2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 t="shared" si="39"/>
        <v>3.2313568289011219E-2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3.9770545586475345E-2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 t="shared" si="39"/>
        <v>3.2242376556441382E-2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4.0302970695551735E-2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 t="shared" si="39"/>
        <v>3.2157874196144645E-2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4.0835395804628125E-2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 t="shared" si="39"/>
        <v>3.2060061208120993E-2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4.1367820913704514E-2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 t="shared" si="39"/>
        <v>3.1948937592370434E-2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4.1900246022780897E-2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 t="shared" si="39"/>
        <v>3.1824503348892967E-2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4.2432671131857287E-2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 t="shared" si="39"/>
        <v>3.1686758477688586E-2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4.2965096240933677E-2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 t="shared" ref="G517:G577" si="45">K517*$N517</f>
        <v>3.1535702978757296E-2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4.3497521350010067E-2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 t="shared" si="45"/>
        <v>3.1371336852099092E-2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4.402994645908645E-2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 t="shared" si="45"/>
        <v>3.1193660097713984E-2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4.456237156816284E-2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 t="shared" si="45"/>
        <v>3.1002672715601969E-2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4.5094796677239229E-2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 t="shared" si="45"/>
        <v>3.0798374705763042E-2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4.5627221786315619E-2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 t="shared" si="45"/>
        <v>3.0580766068197204E-2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4.6159646895392009E-2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 t="shared" si="45"/>
        <v>3.0349846802904451E-2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4.6692072004468392E-2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 t="shared" si="45"/>
        <v>3.0105616909884798E-2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4.7224497113544782E-2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 t="shared" si="45"/>
        <v>2.9848076389138233E-2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4.7756922222621172E-2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 t="shared" si="45"/>
        <v>2.9577225240664754E-2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4.8289347331697562E-2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 t="shared" si="45"/>
        <v>2.9293063464464371E-2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4.8821772440773951E-2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 t="shared" si="45"/>
        <v>2.9761752479895803E-2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4.9602920799826339E-2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 t="shared" si="45"/>
        <v>3.0237940519574132E-2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5.0396567532623553E-2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 t="shared" si="45"/>
        <v>3.0721747567887318E-2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5.1202912613145531E-2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 t="shared" si="45"/>
        <v>3.1213295528973516E-2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5.2022159214955864E-2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 t="shared" si="45"/>
        <v>3.1712708257437092E-2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5.2854513762395153E-2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 t="shared" si="45"/>
        <v>3.2220111589556087E-2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5.3700185982593476E-2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 t="shared" si="45"/>
        <v>3.2735633374988984E-2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5.4559388958314976E-2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 t="shared" si="45"/>
        <v>3.3259403508988809E-2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5.5432339181648013E-2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 t="shared" si="45"/>
        <v>3.3791553965132629E-2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5.6319256608554386E-2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 t="shared" si="45"/>
        <v>3.4332218828574755E-2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5.7220364714291261E-2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 t="shared" si="45"/>
        <v>3.4881534329831952E-2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5.8135890549719918E-2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 t="shared" si="45"/>
        <v>3.543963887910926E-2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5.9066064798515436E-2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 t="shared" si="45"/>
        <v>3.6006673101175009E-2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6.0011121835291684E-2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 t="shared" si="45"/>
        <v>3.6582779870793808E-2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6.0971299784656353E-2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 t="shared" si="45"/>
        <v>3.7168104348726513E-2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6.1946840581210853E-2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 t="shared" si="45"/>
        <v>3.7762794018306137E-2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6.2937990030510232E-2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 t="shared" si="45"/>
        <v>3.8366998722599029E-2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6.3944997870998388E-2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 t="shared" si="45"/>
        <v>3.8980870702160622E-2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6.4968117836934375E-2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 t="shared" si="45"/>
        <v>3.9604564633395185E-2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6.6007607722325307E-2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 t="shared" si="45"/>
        <v>4.0238237667529507E-2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6.7063729445882514E-2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 t="shared" si="45"/>
        <v>4.0882049470209986E-2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6.8136749117016643E-2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 t="shared" si="45"/>
        <v>4.1536162261733345E-2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6.9226937102888908E-2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 t="shared" si="45"/>
        <v>4.2200740857921075E-2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7.0334568096535127E-2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 t="shared" si="45"/>
        <v>4.2875952711647812E-2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7.1459921186079689E-2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 t="shared" si="45"/>
        <v>4.3561967955034177E-2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7.2603279925056968E-2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 t="shared" si="45"/>
        <v>4.425895944231472E-2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7.3764932403857869E-2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 t="shared" si="45"/>
        <v>4.4967102793391757E-2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7.4945171322319593E-2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 t="shared" si="45"/>
        <v>4.5686576438086025E-2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7.6144294063476711E-2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 t="shared" si="45"/>
        <v>4.6417561661095404E-2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7.7362602768492342E-2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 t="shared" si="45"/>
        <v>4.7160242647672927E-2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7.8600404412788219E-2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 t="shared" si="45"/>
        <v>4.79148065300357E-2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7.9858010883392838E-2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 t="shared" si="45"/>
        <v>4.8681443434516282E-2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8.1135739057527134E-2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 t="shared" si="45"/>
        <v>4.9460346529468541E-2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8.2433910882447572E-2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 t="shared" si="45"/>
        <v>5.0251712073940032E-2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8.3752853456566717E-2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 t="shared" si="45"/>
        <v>5.1055739467123079E-2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8.5092899111871803E-2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 t="shared" si="45"/>
        <v>5.1872631298597059E-2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8.6454385497661768E-2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 t="shared" si="45"/>
        <v>5.2702593399374616E-2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8.7837655665624362E-2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 t="shared" si="45"/>
        <v>5.3545834893764604E-2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8.9243058156274341E-2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 t="shared" si="45"/>
        <v>5.4402568252064833E-2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9.0670947086774728E-2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 t="shared" si="45"/>
        <v>5.5273009344097873E-2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9.2121682240163122E-2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 t="shared" si="45"/>
        <v>5.6157377493603451E-2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9.359562915600575E-2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 t="shared" si="45"/>
        <v>5.7055895533501107E-2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9.5093159222501847E-2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 t="shared" si="45"/>
        <v>5.7968789862037129E-2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9.6614649770061886E-2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 t="shared" si="45"/>
        <v>5.8896290499829723E-2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9.8160484166382872E-2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 t="shared" si="45"/>
        <v>5.9838631147827004E-2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9.9731051913045016E-2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 t="shared" si="45"/>
        <v>6.0796049246192238E-2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0.10132674874365373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 t="shared" si="45"/>
        <v>6.1768786034131308E-2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0.10294797672355219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 t="shared" si="45"/>
        <v>6.2757086610677401E-2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0.10459514435112902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 t="shared" si="45"/>
        <v>6.3761199996448248E-2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0.10626866666074709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 t="shared" si="45"/>
        <v>6.4781379196391431E-2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0.10796896532731905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K4*$N4</f>
        <v>27.8953717544554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27.8953717544554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 t="shared" ref="G5:G68" si="0">K5*$N5</f>
        <v>28.354955964406187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28.354955964406187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 t="shared" si="0"/>
        <v>28.814540174356974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28.814540174356974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 t="shared" si="0"/>
        <v>29.274124384307761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29.274124384307761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 t="shared" si="0"/>
        <v>29.733708594258548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29.733708594258548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 t="shared" si="0"/>
        <v>30.193292804209328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30.193292804209328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 t="shared" si="0"/>
        <v>27.587589312744104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30.652877014160115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 t="shared" si="0"/>
        <v>27.690090489458704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31.112461224110902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 t="shared" si="0"/>
        <v>27.783399981974288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31.572045434061689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 t="shared" si="0"/>
        <v>27.867517790290854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32.031629644012476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 t="shared" si="0"/>
        <v>27.942443914408408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32.491213853963266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 t="shared" si="0"/>
        <v>28.00817835432694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32.95079806391405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 t="shared" si="0"/>
        <v>27.981195154361799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33.410382273864833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 t="shared" si="0"/>
        <v>27.942722349147882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33.869966483815617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 t="shared" si="0"/>
        <v>27.892759938685206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34.329550693766407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 t="shared" si="0"/>
        <v>27.83130792297375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34.789134903717191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 t="shared" si="0"/>
        <v>27.758366302013535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35.248719113667981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 t="shared" si="0"/>
        <v>27.67393507580454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35.708303323618765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 t="shared" si="0"/>
        <v>27.578014244346782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36.167887533569555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 t="shared" si="0"/>
        <v>27.470603807640252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36.627471743520339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 t="shared" si="0"/>
        <v>27.351703765684956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37.087055953471129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 t="shared" si="0"/>
        <v>27.221314118480887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37.546640163421912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 t="shared" si="0"/>
        <v>27.079434866028041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38.006224373372696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 t="shared" si="0"/>
        <v>26.926066008326433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38.465808583323479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 t="shared" si="0"/>
        <v>26.76120754537606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38.92539279327427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 t="shared" si="0"/>
        <v>26.584859477176909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39.384977003225053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 t="shared" si="0"/>
        <v>26.397021803728997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39.844561213175844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 t="shared" si="0"/>
        <v>26.197694525032301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40.30414542312662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 t="shared" si="0"/>
        <v>25.986877641086849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40.763729633077411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 t="shared" si="0"/>
        <v>25.764571151892621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41.223313843028194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 t="shared" si="0"/>
        <v>25.530775057449624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41.682898052978985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 t="shared" si="0"/>
        <v>25.285489357757861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42.142482262929768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 t="shared" si="0"/>
        <v>25.69005718748199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42.81676197913665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 t="shared" si="0"/>
        <v>26.1010981024817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43.501830170802833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 t="shared" si="0"/>
        <v>26.518715672121406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44.197859453535678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 t="shared" si="0"/>
        <v>26.943015122875352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44.905025204792253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 t="shared" si="0"/>
        <v>27.374103364841353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45.623505608068925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 t="shared" si="0"/>
        <v>27.812089018678815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46.353481697798024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 t="shared" si="0"/>
        <v>28.25708244297768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47.095137404962799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 t="shared" si="0"/>
        <v>28.70919576206532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47.848659603442201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 t="shared" si="0"/>
        <v>29.168542894258369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48.614238157097283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 t="shared" si="0"/>
        <v>29.635239580566502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49.39206596761084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 t="shared" si="0"/>
        <v>30.109403413855564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50.182339023092609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 t="shared" si="0"/>
        <v>30.591153868477253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50.985256447462092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 t="shared" si="0"/>
        <v>31.08061233037289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51.801020550621487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 t="shared" si="0"/>
        <v>31.577902127658859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52.629836879431437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 t="shared" si="0"/>
        <v>32.0831485617014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53.471914269502335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 t="shared" si="0"/>
        <v>32.596478938688627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54.32746489781438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 t="shared" si="0"/>
        <v>33.118022601707636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55.196704336179401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 t="shared" si="0"/>
        <v>33.647910963334965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56.079851605558282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 t="shared" si="0"/>
        <v>34.186277538748321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56.977129231247204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 t="shared" si="0"/>
        <v>34.733257979368297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57.888763298947161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 t="shared" si="0"/>
        <v>35.288990107038195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58.814983511730325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 t="shared" si="0"/>
        <v>35.853613948750805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59.756023247918009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 t="shared" si="0"/>
        <v>36.427271771930812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60.712119619884689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 t="shared" si="0"/>
        <v>37.010108120281707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61.683513533802845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 t="shared" si="0"/>
        <v>37.602269850206213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62.670449750343693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 t="shared" si="0"/>
        <v>38.203906167809514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63.673176946349187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 t="shared" si="0"/>
        <v>38.815168666494458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64.691947777490768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 t="shared" si="0"/>
        <v>39.436211365158371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65.727018941930623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 t="shared" si="0"/>
        <v>40.067190747000915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66.778651245001527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 t="shared" si="0"/>
        <v>40.70826579895293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67.847109664921547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 t="shared" si="0"/>
        <v>41.359598051736178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68.932663419560299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 t="shared" si="0"/>
        <v>42.021351620563955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70.035586034273265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 t="shared" si="0"/>
        <v>42.693693246492984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71.15615541082164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 t="shared" ref="G69:G132" si="5">K69*$N69</f>
        <v>43.376792338436864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72.294653897394781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 t="shared" si="5"/>
        <v>44.070821015851863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73.451368359753104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 t="shared" si="5"/>
        <v>44.775954152105498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74.626590253509164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 t="shared" si="5"/>
        <v>45.492369418539191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75.820615697565316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 t="shared" si="5"/>
        <v>46.220247329235811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77.033745548726358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 t="shared" si="5"/>
        <v>46.959771286503582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78.266285477505974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 t="shared" si="5"/>
        <v>47.711127627087642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79.518546045146067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 t="shared" si="5"/>
        <v>48.474505669121051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80.79084278186842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 t="shared" si="5"/>
        <v>49.250097759827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82.083496266378333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 t="shared" si="5"/>
        <v>50.038099323984227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83.396832206640383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 t="shared" si="5"/>
        <v>50.83870891316797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84.731181521946624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 t="shared" si="5"/>
        <v>51.652128255778671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86.086880426297782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 t="shared" si="5"/>
        <v>52.47856230787113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87.464270513118549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 t="shared" si="5"/>
        <v>53.318219304797054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88.863698841328429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 t="shared" si="5"/>
        <v>54.171310813673813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90.285518022789688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 t="shared" si="5"/>
        <v>55.038051786692598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91.730086311154338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 t="shared" si="5"/>
        <v>55.918660615279677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93.1977676921328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 t="shared" si="11"/>
        <v>0.65910239999999998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0.65910239999999998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 t="shared" si="11"/>
        <v>0.66996130012318211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0.66996130012318211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 t="shared" si="11"/>
        <v>0.68082020024636425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0.68082020024636425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 t="shared" si="11"/>
        <v>0.69167910036954638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0.69167910036954638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 t="shared" si="11"/>
        <v>0.70253800049272852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0.70253800049272852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 t="shared" si="11"/>
        <v>0.71339690061591055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0.71339690061591055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 t="shared" si="11"/>
        <v>0.65183022066518348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0.72425580073909268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 t="shared" si="11"/>
        <v>0.65425208376742461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0.73511470086227482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 t="shared" si="11"/>
        <v>0.65645676886720217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0.74597360098545706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 t="shared" si="11"/>
        <v>0.65844427596451605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0.7568325011086392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 t="shared" si="11"/>
        <v>0.66021460505936636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0.76769140123182134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 t="shared" si="11"/>
        <v>0.66176775615175298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0.77855030135500347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 t="shared" si="11"/>
        <v>0.66113020623798036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0.7894092014781855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 t="shared" si="11"/>
        <v>0.66022118382112827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0.80026810160136763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 t="shared" si="11"/>
        <v>0.65904068890119671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0.81112700172454977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 t="shared" si="11"/>
        <v>0.65758872147818548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0.8219859018477319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 t="shared" si="11"/>
        <v>0.65586528155209478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0.83284480197091404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 t="shared" si="11"/>
        <v>0.65387036912292451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0.84370370209409618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 t="shared" si="11"/>
        <v>0.65160398419067467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0.85456260221727831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 t="shared" si="11"/>
        <v>0.64906612675534536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0.86542150234046045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 t="shared" si="11"/>
        <v>0.64625679681693637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0.87628040246364269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 t="shared" si="11"/>
        <v>0.64317599437544803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0.88713930258682483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 t="shared" si="11"/>
        <v>0.63982371943087968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0.89799820271000674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 t="shared" si="11"/>
        <v>0.6361999719832323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0.90885710283318899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 t="shared" si="11"/>
        <v>0.63230475203250514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0.91971600295637113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 t="shared" si="11"/>
        <v>0.62813805957869839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0.93057490307955326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 t="shared" si="11"/>
        <v>0.62369989462181219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0.9414338032027354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 t="shared" si="11"/>
        <v>0.61899025716184619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0.95229270332591742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 t="shared" si="11"/>
        <v>0.61400914719880095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0.96315160344909956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 t="shared" ref="G197:G260" si="17">K197*$N197</f>
        <v>0.60875656473267603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0.97401050357228169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 t="shared" si="17"/>
        <v>0.60323250976347154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0.98486940369546383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 t="shared" si="17"/>
        <v>0.59743698229118758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0.99572830381864597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 t="shared" si="17"/>
        <v>0.60699597400784666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1.0116599566797444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 t="shared" si="17"/>
        <v>0.61670790959197208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1.0278465159866201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 t="shared" si="17"/>
        <v>0.62657523614544364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1.0442920602424062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 t="shared" si="17"/>
        <v>0.6366004399237708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1.0610007332062847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 t="shared" si="17"/>
        <v>0.64678604696255093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1.077976744937585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 t="shared" si="17"/>
        <v>0.65713462371395182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1.0952243728565865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 t="shared" si="17"/>
        <v>0.66764877769337516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1.112747962822292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 t="shared" si="17"/>
        <v>0.67833115813646916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1.1305519302274487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 t="shared" si="17"/>
        <v>0.68918445666665262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1.1486407611110878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 t="shared" si="17"/>
        <v>0.70021140797331916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1.1670190132888654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 t="shared" si="17"/>
        <v>0.71141479050089229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1.1856913175014872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 t="shared" si="17"/>
        <v>0.72279742714890649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1.2046623785815109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 t="shared" si="17"/>
        <v>0.73436218598328906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1.2239369766388151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 t="shared" si="17"/>
        <v>0.74611198095902165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1.2435199682650362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 t="shared" si="17"/>
        <v>0.75804977265436602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1.2634162877572768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 t="shared" si="17"/>
        <v>0.77017856901683601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1.2836309483613935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 t="shared" si="17"/>
        <v>0.78250142612110529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1.3041690435351756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 t="shared" si="17"/>
        <v>0.79502144893904314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1.3250357482317385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 t="shared" si="17"/>
        <v>0.80774179212206754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1.346236320203446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 t="shared" si="17"/>
        <v>0.82066566079602077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1.3677761013267014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 t="shared" si="17"/>
        <v>0.8337963113687572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1.3896605189479287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 t="shared" si="17"/>
        <v>0.84713705235065717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1.4118950872510954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 t="shared" si="17"/>
        <v>0.86069124518826767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1.4344854086471128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 t="shared" si="17"/>
        <v>0.87446230511127998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1.4574371751854667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 t="shared" si="17"/>
        <v>0.88845370199306051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1.4807561699884342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 t="shared" si="17"/>
        <v>0.90266896122494933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1.504448268708249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 t="shared" si="17"/>
        <v>0.91711166460454852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1.5285194410075809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 t="shared" si="17"/>
        <v>0.93178545123822143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1.5529757520637024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 t="shared" si="17"/>
        <v>0.94669401845803292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1.5778233640967216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 t="shared" si="17"/>
        <v>0.96184112275336142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1.6030685379222691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 t="shared" si="17"/>
        <v>0.97723058071741531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1.6287176345290255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 t="shared" si="17"/>
        <v>0.99286627000889405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1.6547771166814902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 t="shared" si="17"/>
        <v>1.0087521303290363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1.6812535505483941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 t="shared" si="17"/>
        <v>1.0248921644143008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1.7081536073571681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 t="shared" si="17"/>
        <v>1.0412904390449298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1.7354840650748831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 t="shared" si="17"/>
        <v>1.057951086069649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1.7632518101160817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 t="shared" si="17"/>
        <v>1.0748783034467633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1.7914638390779389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 t="shared" si="17"/>
        <v>1.0920763563019116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1.820127260503186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 t="shared" si="17"/>
        <v>1.109549578002742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1.8492492966712368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 t="shared" si="17"/>
        <v>1.1273023712507859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1.8788372854179765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 t="shared" si="17"/>
        <v>1.1453392091907986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1.9088986819846645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 t="shared" si="17"/>
        <v>1.1636646365378516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1.9394410608964194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 t="shared" si="17"/>
        <v>1.1822832707224571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1.970472117870762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 t="shared" si="17"/>
        <v>1.2011998030540165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2.0019996717566944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 t="shared" si="17"/>
        <v>1.2204189999028809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2.0340316665048017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 t="shared" si="17"/>
        <v>1.2399457039013269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2.0665761731688783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 t="shared" si="17"/>
        <v>1.2597848351637482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2.0996413919395804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 t="shared" si="17"/>
        <v>1.2799413925263681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2.1332356542106137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 t="shared" si="17"/>
        <v>1.3004204548067901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2.1673674246779835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 t="shared" si="17"/>
        <v>1.3212271820836987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2.2020453034728313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 t="shared" si="17"/>
        <v>2.9486159999999999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2.9486159999999999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 t="shared" si="17"/>
        <v>2.997195290024762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2.997195290024762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 t="shared" si="17"/>
        <v>3.0457745800495242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3.0457745800495242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 t="shared" si="17"/>
        <v>3.0943538700742867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3.0943538700742867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 t="shared" si="17"/>
        <v>3.1429331600990489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3.1429331600990489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 t="shared" si="17"/>
        <v>3.1915124501238106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3.1915124501238106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 t="shared" si="17"/>
        <v>2.9160825661337153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3.2400917401485727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 t="shared" si="17"/>
        <v>2.9269172168542679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3.2886710301733348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 t="shared" si="17"/>
        <v>2.9367802817743254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3.337250320198097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 t="shared" si="17"/>
        <v>2.9456717608938878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3.3858296102228596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 t="shared" si="17"/>
        <v>2.9535916542129548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3.4344089002476217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 t="shared" ref="G261:G324" si="23">K261*$N261</f>
        <v>2.9605399617315262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3.4829881902723838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 t="shared" si="23"/>
        <v>2.9576877647488593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3.5315674802971455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 t="shared" si="23"/>
        <v>2.9536210855155738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3.5801467703219076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 t="shared" si="23"/>
        <v>2.9483399240316692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3.6287260603466698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 t="shared" si="23"/>
        <v>2.9418442802971456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3.6773053503714324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 t="shared" si="23"/>
        <v>2.934134154312003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3.7258846403961945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 t="shared" si="23"/>
        <v>2.9252095460762408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3.7744639304209566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 t="shared" si="23"/>
        <v>2.9150704555898606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3.8230432204457188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 t="shared" si="23"/>
        <v>2.9037168828528612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3.8716225104704813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 t="shared" si="23"/>
        <v>2.891148827865242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3.9202018004952435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 t="shared" si="23"/>
        <v>2.8773662906270041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3.9687810905200056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 t="shared" si="23"/>
        <v>2.8623692711381463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4.0173603805447673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 t="shared" si="23"/>
        <v>2.8461577693986708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4.0659396705695299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 t="shared" si="23"/>
        <v>2.8287317854085754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4.1145189605942916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 t="shared" si="23"/>
        <v>2.8100913191678614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4.1630982506190541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 t="shared" si="23"/>
        <v>2.7902363706765279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4.2116775406438158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 t="shared" si="23"/>
        <v>2.7691669399345749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4.2602568306685775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 t="shared" si="23"/>
        <v>2.7468830269420041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4.3088361206933401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 t="shared" si="23"/>
        <v>2.7233846316988144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4.3574154107181027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 t="shared" si="23"/>
        <v>2.6986717542050043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4.4059947007428644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 t="shared" si="23"/>
        <v>2.672744394460576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4.4545739907676269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 t="shared" si="23"/>
        <v>2.7155083047719457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4.5258471746199094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 t="shared" si="23"/>
        <v>2.7589564376482962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4.5982607294138269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 t="shared" si="23"/>
        <v>2.8030997406506688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4.6718329010844482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 t="shared" si="23"/>
        <v>2.8479493365010797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4.7465822275017997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 t="shared" si="23"/>
        <v>2.8935165258850968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4.8225275431418284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 t="shared" si="23"/>
        <v>2.9398127902992583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4.8996879838320977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 t="shared" si="23"/>
        <v>2.9868497949440469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4.9780829915734115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 t="shared" si="23"/>
        <v>3.0346393916631511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5.0577323194385855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 t="shared" si="23"/>
        <v>3.083193621929762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5.1386560365496035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 t="shared" si="23"/>
        <v>3.1325247198806383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5.2208745331343973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 t="shared" si="23"/>
        <v>3.1826451153987287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5.3044085256645479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 t="shared" si="23"/>
        <v>3.2335674372451084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5.3892790620751807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 t="shared" si="23"/>
        <v>3.2853045162410299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5.4755075270683831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 t="shared" si="23"/>
        <v>3.3378693885008865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5.563115647501478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 t="shared" si="23"/>
        <v>3.3912752987169008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5.6521254978615012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 t="shared" si="23"/>
        <v>3.4455357034963714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5.7425595058272858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 t="shared" si="23"/>
        <v>3.5006642747523129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5.8344404579205218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 t="shared" si="23"/>
        <v>3.5566749031483504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5.9277915052472512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 t="shared" si="23"/>
        <v>3.6135817015987235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6.0226361693312063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 t="shared" si="23"/>
        <v>3.6713990088243036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6.1189983480405061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 t="shared" si="23"/>
        <v>3.7301413929654927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6.2169023216091546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 t="shared" si="23"/>
        <v>3.7898236552529405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6.316372758754901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 t="shared" si="23"/>
        <v>3.850460833736987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6.4174347228949786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 t="shared" si="23"/>
        <v>3.9120682070767785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6.5201136784612981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 t="shared" si="23"/>
        <v>3.9746612983900076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6.6244354973166795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 t="shared" si="23"/>
        <v>4.0382558791642467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6.7304264652737453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 t="shared" si="23"/>
        <v>4.1028679732308744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6.8381132887181248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 t="shared" si="23"/>
        <v>4.1685138608025696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6.947523101337616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 t="shared" si="23"/>
        <v>4.2352100825754109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7.0586834709590178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 t="shared" si="23"/>
        <v>4.302973443896617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7.1716224064943619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 t="shared" si="23"/>
        <v>4.371821018998963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7.286368364998272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 t="shared" si="23"/>
        <v>4.4417701553029474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7.4029502588382456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 t="shared" si="23"/>
        <v>4.5128384777877946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7.5213974629796576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 t="shared" si="23"/>
        <v>4.585043893432398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7.641739822387331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 t="shared" si="23"/>
        <v>4.6584045957273172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7.7640076595455296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 t="shared" si="23"/>
        <v>4.7329390692589559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7.8882317820982601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 t="shared" si="23"/>
        <v>4.8086660943670987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8.014443490611832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 t="shared" si="23"/>
        <v>4.885604751876973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8.1426745864616219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 t="shared" si="23"/>
        <v>4.963774427907004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8.2729573798450069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 t="shared" si="23"/>
        <v>5.0431948187535163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8.4053246979225271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 t="shared" si="23"/>
        <v>5.1238859358535729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8.5398098930892878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 t="shared" si="23"/>
        <v>5.2058681108272316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8.676446851378719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 t="shared" si="23"/>
        <v>5.2891620006004665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8.8152700010007781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 t="shared" ref="G325:G388" si="28">K325*$N325</f>
        <v>5.3737885926100741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8.9563143210167908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 t="shared" si="28"/>
        <v>5.459769210091836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9.0996153501530603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 t="shared" si="28"/>
        <v>5.5471255174533054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9.2452091957555087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 t="shared" si="28"/>
        <v>5.6358795257325571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9.3931325428875958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 t="shared" si="28"/>
        <v>5.7260535981442784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9.5434226635737982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 t="shared" si="28"/>
        <v>5.8176704557145866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9.6961174261909786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 t="shared" si="28"/>
        <v>5.9107531830060207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9.8512553050100351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 t="shared" si="28"/>
        <v>13.702392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13.702392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 t="shared" si="28"/>
        <v>13.928142818350365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13.928142818350365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 t="shared" si="28"/>
        <v>14.153893636700731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14.153893636700731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 t="shared" si="28"/>
        <v>14.379644455051096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14.379644455051096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 t="shared" si="28"/>
        <v>14.605395273401463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14.605395273401463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 t="shared" si="28"/>
        <v>14.831146091751824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14.831146091751824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 t="shared" si="28"/>
        <v>13.551207219091973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15.056896910102191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 t="shared" si="28"/>
        <v>13.601556478322776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15.282647728452556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 t="shared" si="28"/>
        <v>13.647390721186571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15.508398546802923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 t="shared" si="28"/>
        <v>13.68870994768336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15.734149365153288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 t="shared" si="28"/>
        <v>13.725514157813143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15.959900183503654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 t="shared" si="28"/>
        <v>13.757803351575916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16.185651001854019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 t="shared" si="28"/>
        <v>13.74454902442117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16.411401820204382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 t="shared" si="28"/>
        <v>13.725650926807667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16.637152638554749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 t="shared" si="28"/>
        <v>13.701109058735403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16.862903456905112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 t="shared" si="28"/>
        <v>13.670923420204382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17.088654275255479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 t="shared" si="28"/>
        <v>13.635094011214603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17.314405093605846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 t="shared" si="28"/>
        <v>13.593620831766064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17.540155911956212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 t="shared" si="28"/>
        <v>13.546503881858763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17.765906730306575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 t="shared" si="28"/>
        <v>13.493743161492706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17.991657548656942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 t="shared" si="28"/>
        <v>13.435338670667889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18.217408367007309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 t="shared" si="28"/>
        <v>13.371290409384311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18.443159185357672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 t="shared" si="28"/>
        <v>13.301598377641973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18.668910003708035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 t="shared" si="28"/>
        <v>13.226262575440881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18.894660822058402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 t="shared" si="28"/>
        <v>13.145283002781028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19.120411640408769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 t="shared" si="28"/>
        <v>13.058659659662412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19.346162458759132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 t="shared" si="28"/>
        <v>12.966392546085043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19.571913277109498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 t="shared" si="28"/>
        <v>12.868481662048909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19.797664095459861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 t="shared" si="28"/>
        <v>12.76492700755402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20.023414913810228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 t="shared" si="28"/>
        <v>12.65572858260037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20.249165732160591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 t="shared" si="28"/>
        <v>12.54088638718796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20.474916550510958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 t="shared" si="28"/>
        <v>12.420400421316794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20.700667368861325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 t="shared" si="28"/>
        <v>12.619126828057864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21.031878046763108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 t="shared" si="28"/>
        <v>12.821032857306788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21.368388095511314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 t="shared" si="28"/>
        <v>13.026169383023698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21.710282305039495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 t="shared" si="28"/>
        <v>13.234588093152079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22.05764682192013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 t="shared" si="28"/>
        <v>13.446341502642507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22.410569171070847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 t="shared" si="28"/>
        <v>13.661482966684789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22.769138277807983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 t="shared" si="28"/>
        <v>13.880066694151747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23.133444490252913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 t="shared" si="28"/>
        <v>14.102147761258175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23.503579602096959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 t="shared" si="28"/>
        <v>14.327782125438306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23.879636875730512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 t="shared" si="28"/>
        <v>14.55702663944532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24.261711065742201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 t="shared" si="28"/>
        <v>14.789939065676444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24.649898442794075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 t="shared" si="28"/>
        <v>15.026578090727268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25.044296817878781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 t="shared" si="28"/>
        <v>15.267003340178904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25.445005566964841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 t="shared" si="28"/>
        <v>15.511275393621769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25.852125656036282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 t="shared" si="28"/>
        <v>15.759455799919717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26.265759666532862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 t="shared" si="28"/>
        <v>16.011607092718432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26.68601182119739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 t="shared" si="28"/>
        <v>16.267792806201925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27.112988010336544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 t="shared" si="28"/>
        <v>16.528077491101161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27.546795818501934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 t="shared" si="28"/>
        <v>16.792526730958773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27.987544551597956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 t="shared" si="28"/>
        <v>17.061207158654117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28.435345264423528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 t="shared" si="28"/>
        <v>17.334186473192585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28.890310788654308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 t="shared" si="28"/>
        <v>17.611533456763663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29.352555761272775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 t="shared" si="28"/>
        <v>17.893317992071882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29.822196653453137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 t="shared" si="28"/>
        <v>18.17961107994503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30.299351799908386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 t="shared" si="28"/>
        <v>18.470484857224154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30.784141428706924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 t="shared" ref="G389:G452" si="33">K389*$N389</f>
        <v>18.766012614939736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31.276687691566231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 t="shared" si="33"/>
        <v>19.06626881677877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31.777114694631287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 t="shared" si="33"/>
        <v>19.371329117847235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32.285548529745391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 t="shared" si="33"/>
        <v>19.681270383732791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32.802117306221319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 t="shared" si="33"/>
        <v>19.996170709872516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33.326951183120862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 t="shared" si="33"/>
        <v>20.316109441230477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33.860182402050796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 t="shared" si="33"/>
        <v>20.641167192290165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34.401945320483613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 t="shared" si="33"/>
        <v>20.971425867366808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34.95237644561135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 t="shared" si="33"/>
        <v>21.306968681244676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35.511614468741129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 t="shared" si="33"/>
        <v>21.647880180144593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36.07980030024099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 t="shared" si="33"/>
        <v>21.994246263026913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36.657077105044856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 t="shared" si="33"/>
        <v>22.346154203235344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37.243590338725575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 t="shared" si="33"/>
        <v>22.703692670487104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37.839487784145177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 t="shared" si="33"/>
        <v>23.066951753214902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38.444919588691505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 t="shared" si="33"/>
        <v>23.436022981266337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39.060038302110563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 t="shared" si="33"/>
        <v>23.8109993489666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39.684998914944337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 t="shared" si="33"/>
        <v>24.191975338550073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40.319958897583454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 t="shared" si="33"/>
        <v>24.579046943966873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40.965078239944788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 t="shared" si="33"/>
        <v>24.972311695070346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41.620519491783909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 t="shared" si="33"/>
        <v>25.371868682191472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42.286447803652457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 t="shared" si="33"/>
        <v>25.777818581106533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42.963030968510893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 t="shared" si="33"/>
        <v>26.190263678404239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43.650439464007064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 t="shared" si="33"/>
        <v>26.609307897258706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44.348846495431175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 t="shared" si="33"/>
        <v>27.035056823614845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45.058428039358077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 t="shared" si="33"/>
        <v>27.467617732792686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45.779362887987809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 t="shared" si="33"/>
        <v>53.2294895049505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53.2294895049505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 t="shared" si="33"/>
        <v>54.106460534250694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54.106460534250694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 t="shared" si="33"/>
        <v>54.983431563550894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54.983431563550894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 t="shared" si="33"/>
        <v>55.860402592851088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55.860402592851088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 t="shared" si="33"/>
        <v>56.737373622151289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56.737373622151289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 t="shared" si="33"/>
        <v>57.614344651451468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57.614344651451468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 t="shared" si="33"/>
        <v>52.642184112676503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58.491315680751669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 t="shared" si="33"/>
        <v>52.837775171946156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59.368286710051862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 t="shared" si="33"/>
        <v>53.015826810629818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60.245257739352063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 t="shared" si="33"/>
        <v>53.176339028727462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61.122228768652256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 t="shared" si="33"/>
        <v>53.319311826239115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61.999199797952457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 t="shared" si="33"/>
        <v>53.44474520316475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62.87617082725265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 t="shared" si="33"/>
        <v>53.393256304863002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63.753141856552837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 t="shared" si="33"/>
        <v>53.319843130828751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64.630112885853038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 t="shared" si="33"/>
        <v>53.224505681061999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65.507083915153231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 t="shared" si="33"/>
        <v>53.107243955562737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66.384054944453425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 t="shared" si="33"/>
        <v>52.968057954330973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67.261025973753618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 t="shared" si="33"/>
        <v>52.806947677366701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68.137997003053812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 t="shared" si="33"/>
        <v>52.62391312466994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69.01496803235402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 t="shared" si="33"/>
        <v>52.418954296240656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69.891939061654213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 t="shared" si="33"/>
        <v>52.19207119207887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70.768910090954407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 t="shared" si="33"/>
        <v>51.943263812184583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71.6458811202546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 t="shared" si="33"/>
        <v>51.672532156557786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72.522852149554794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 t="shared" si="33"/>
        <v>51.379876225198487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73.399823178854987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 t="shared" si="33"/>
        <v>51.065296018106686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74.276794208155181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 t="shared" si="33"/>
        <v>50.728791535282376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75.153765237455374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 t="shared" si="33"/>
        <v>50.370362776725564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76.030736266755568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 t="shared" si="33"/>
        <v>49.990009742436236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76.907707296055762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 t="shared" si="33"/>
        <v>49.58773243241442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77.784678325355955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 t="shared" si="33"/>
        <v>49.163530846660095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78.661649354656149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 t="shared" si="33"/>
        <v>48.717404985173253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79.538620383956342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 t="shared" si="33"/>
        <v>48.249354847953931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80.41559141325655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 t="shared" si="33"/>
        <v>49.021344525521194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81.702240875868654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 t="shared" si="33"/>
        <v>49.805686037929526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83.00947672988255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 t="shared" si="33"/>
        <v>50.602577014536401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84.337628357560675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 t="shared" si="33"/>
        <v>51.41221824676898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85.68703041128164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 t="shared" si="33"/>
        <v>52.234813738717278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87.058022897862131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 t="shared" si="33"/>
        <v>53.070570758536761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88.450951264227939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 t="shared" si="33"/>
        <v>53.91969989067335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89.86616648445559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 t="shared" ref="G453:G516" si="39">K453*$N453</f>
        <v>54.782415088924125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91.304025148206875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 t="shared" si="39"/>
        <v>55.658933730346909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92.764889550578189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 t="shared" si="39"/>
        <v>56.549476670032469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94.249127783387451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 t="shared" si="39"/>
        <v>57.454268296752986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95.757113827921643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 t="shared" si="39"/>
        <v>58.373536589501036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97.289227649168396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 t="shared" si="39"/>
        <v>59.30751317493305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98.845855291555083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 t="shared" si="39"/>
        <v>60.256433385731981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100.42738897621997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 t="shared" si="39"/>
        <v>61.220536319903694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102.03422719983949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 t="shared" si="39"/>
        <v>62.200064901022159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103.66677483503693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 t="shared" si="39"/>
        <v>63.195265939438507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105.32544323239752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 t="shared" si="39"/>
        <v>64.206390194469535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107.01065032411589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 t="shared" si="39"/>
        <v>65.233692437581027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108.72282072930172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 t="shared" si="39"/>
        <v>66.277431516582325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110.46238586097056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 t="shared" si="39"/>
        <v>67.337870420847665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112.2297840347461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 t="shared" si="39"/>
        <v>68.415276347581212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114.02546057930203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 t="shared" si="39"/>
        <v>69.509920769142511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115.84986794857085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 t="shared" si="39"/>
        <v>70.622079501448781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117.70346583574798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 t="shared" si="39"/>
        <v>71.752032773471981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119.58672128911996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 t="shared" si="39"/>
        <v>72.900065297847519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121.50010882974587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 t="shared" si="39"/>
        <v>74.066466342613069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123.4441105710218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 t="shared" si="39"/>
        <v>75.251529804094886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125.41921634015816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 t="shared" si="39"/>
        <v>76.455554280960413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127.42592380160069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 t="shared" si="39"/>
        <v>77.678843149455773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129.46473858242629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 t="shared" si="39"/>
        <v>78.921704639847079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131.53617439974514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 t="shared" si="39"/>
        <v>80.184451914084647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133.64075319014108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 t="shared" si="39"/>
        <v>81.467403144709991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135.77900524118331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 t="shared" si="39"/>
        <v>82.770881595025344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137.95146932504224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 t="shared" si="39"/>
        <v>84.095215700545765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140.15869283424294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 t="shared" si="39"/>
        <v>85.440739151754514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142.40123191959086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 t="shared" si="39"/>
        <v>86.807790978182581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144.67965163030431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 t="shared" si="39"/>
        <v>88.196715633833492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146.99452605638916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 t="shared" si="39"/>
        <v>89.607863083974848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149.34643847329141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 t="shared" si="39"/>
        <v>91.041588893318419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151.73598148886404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 t="shared" si="39"/>
        <v>92.498254315611533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154.16375719268589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 t="shared" si="39"/>
        <v>93.97822638466134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156.6303773077689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 t="shared" si="39"/>
        <v>95.481878006815919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159.1364633446932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 t="shared" si="39"/>
        <v>97.009588054924976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161.68264675820831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 t="shared" si="39"/>
        <v>98.561741463803784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164.26956910633965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 t="shared" si="39"/>
        <v>100.13872932722465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166.89788221204108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 t="shared" si="39"/>
        <v>101.74094899646023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169.56824832743374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 t="shared" si="39"/>
        <v>103.3688041804036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172.28134030067267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 t="shared" si="39"/>
        <v>105.02270504729006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175.03784174548343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 t="shared" si="39"/>
        <v>106.7030683280467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177.83844721341117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J10" sqref="J10"/>
    </sheetView>
  </sheetViews>
  <sheetFormatPr defaultColWidth="8.77734375" defaultRowHeight="14.4"/>
  <cols>
    <col min="1" max="16384" width="8.777343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14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K4*$N4</f>
        <v>42.025857148514902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42.025857148514902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 t="shared" ref="G5:G68" si="0">K5*$N5</f>
        <v>42.718245137645035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42.718245137645035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 t="shared" si="0"/>
        <v>43.410633126775167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43.410633126775167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 t="shared" si="0"/>
        <v>44.1030211159053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44.1030211159053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 t="shared" si="0"/>
        <v>44.795409105035432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44.795409105035432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 t="shared" si="0"/>
        <v>45.487797094165551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45.487797094165551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 t="shared" si="0"/>
        <v>41.562166574966113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46.180185083295683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 t="shared" si="0"/>
        <v>41.716590034458974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46.872573072425816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 t="shared" si="0"/>
        <v>41.857165734169236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47.564961061555948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 t="shared" si="0"/>
        <v>41.98389367409689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48.257349050686081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 t="shared" si="0"/>
        <v>42.096773854241945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48.949737039816213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 t="shared" si="0"/>
        <v>42.195806274604394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49.642125028946346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 t="shared" si="0"/>
        <v>42.155154652639041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50.334513018076464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 t="shared" si="0"/>
        <v>42.097193330945437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51.026901007206597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 t="shared" si="0"/>
        <v>42.021922309523589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51.719288996336729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 t="shared" si="0"/>
        <v>41.929341588373489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52.411676985466862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 t="shared" si="0"/>
        <v>41.819451167495131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53.104064974596994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 t="shared" si="0"/>
        <v>41.692251046888522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53.796452963727127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 t="shared" si="0"/>
        <v>41.547741226553661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54.488840952857259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 t="shared" si="0"/>
        <v>41.385921706490542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55.181228941987392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 t="shared" si="0"/>
        <v>41.206792486699165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55.873616931117517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 t="shared" si="0"/>
        <v>41.010353567179543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56.56600492024765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 t="shared" si="0"/>
        <v>40.796604947931662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57.258392909377775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 t="shared" si="0"/>
        <v>40.565546628955531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57.950780898507908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 t="shared" si="0"/>
        <v>40.317178610251155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58.643168887638041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 t="shared" si="0"/>
        <v>40.051500891818513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59.335556876768173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 t="shared" si="0"/>
        <v>39.768513473657627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60.027944865898306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 t="shared" si="0"/>
        <v>39.468216355768469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60.720332855028424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 t="shared" si="0"/>
        <v>39.15060953815108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61.412720844158557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 t="shared" si="0"/>
        <v>38.815693020805433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62.105108833288689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 t="shared" si="0"/>
        <v>38.463466803731521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62.797496822418822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 t="shared" si="0"/>
        <v>38.093930886929371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63.489884811548954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 t="shared" si="0"/>
        <v>38.703433781120246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64.505722968533746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 t="shared" si="0"/>
        <v>39.322688721618157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65.537814536030268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 t="shared" si="0"/>
        <v>39.951851741164056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66.586419568606757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 t="shared" si="0"/>
        <v>40.591081369022682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67.651802281704477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 t="shared" si="0"/>
        <v>41.240538670927045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68.734231118211738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 t="shared" si="0"/>
        <v>41.900387289661872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69.833978816103127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 t="shared" si="0"/>
        <v>42.570793486296473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70.951322477160787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 t="shared" si="0"/>
        <v>43.251926182077213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72.086543636795355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 t="shared" si="0"/>
        <v>43.943957000990451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73.239928334984086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 t="shared" si="0"/>
        <v>44.6470603130063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74.411767188343831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 t="shared" si="0"/>
        <v>45.361413278014396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75.602355463357327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 t="shared" si="0"/>
        <v>46.087195890462624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76.811993150771045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 t="shared" si="0"/>
        <v>46.824591024710024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78.040985041183376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 t="shared" si="0"/>
        <v>47.573784481105392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79.289640801842324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 t="shared" si="0"/>
        <v>48.334965032803076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80.558275054671796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 t="shared" si="0"/>
        <v>49.108324473327933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81.847207455546553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 t="shared" si="0"/>
        <v>49.894057664901169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83.156762774835286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 t="shared" si="0"/>
        <v>50.692362587539598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84.487270979232662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 t="shared" si="0"/>
        <v>51.503440388940227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85.839067314900376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 t="shared" si="0"/>
        <v>52.327495435163264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87.212492391938781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 t="shared" si="0"/>
        <v>53.164735362125889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88.607892270209817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 t="shared" si="0"/>
        <v>54.015371127919899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90.025618546533167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 t="shared" si="0"/>
        <v>54.879617065966613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91.466028443277693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 t="shared" si="0"/>
        <v>55.757690939022076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92.929484898370134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 t="shared" si="0"/>
        <v>56.64981399404644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94.416356656744071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 t="shared" si="0"/>
        <v>57.556211017951171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95.92701836325196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 t="shared" si="0"/>
        <v>58.47711039423838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97.461850657063977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 t="shared" si="0"/>
        <v>59.412744160546204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99.021240267577014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 t="shared" si="0"/>
        <v>60.363348067114956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100.60558011185826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 t="shared" si="0"/>
        <v>61.329161636188786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102.21526939364799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 t="shared" si="0"/>
        <v>62.310428222367811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103.85071370394635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 t="shared" si="0"/>
        <v>63.307395073925711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105.51232512320952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 t="shared" si="0"/>
        <v>64.320313395108514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107.20052232518087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 t="shared" ref="G69:G132" si="5">K69*$N69</f>
        <v>65.349438409430235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108.91573068238374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 t="shared" si="5"/>
        <v>66.395029423981143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110.6583823733019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 t="shared" si="5"/>
        <v>67.45734989476486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112.42891649127476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 t="shared" si="5"/>
        <v>68.536667493081083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114.22777915513515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 t="shared" si="5"/>
        <v>69.633254172970382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116.05542362161731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 t="shared" si="5"/>
        <v>70.747386239737907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117.91231039956318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 t="shared" si="5"/>
        <v>71.879344419573712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119.7989073659562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 t="shared" si="5"/>
        <v>73.029413930286907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121.71568988381151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 t="shared" si="5"/>
        <v>74.197884553171505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123.66314092195252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 t="shared" si="5"/>
        <v>75.385050706022241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125.64175117670375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 t="shared" si="5"/>
        <v>76.591211517318598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127.65201919553101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 t="shared" si="5"/>
        <v>77.816670901595714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129.69445150265952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 t="shared" si="5"/>
        <v>79.061737636021249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131.76956272670208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 t="shared" si="5"/>
        <v>80.32672543819757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133.87787573032929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 t="shared" si="5"/>
        <v>81.611953045208736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136.01992174201456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 t="shared" si="5"/>
        <v>82.917744293932074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138.1962404898868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 t="shared" si="5"/>
        <v>84.244428202634992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140.40738033772499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 t="shared" si="5"/>
        <v>5.5627474455445496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5.5627474455445496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 t="shared" si="5"/>
        <v>5.6543952971100344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5.6543952971100344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 t="shared" si="5"/>
        <v>5.7460431486755192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5.7460431486755192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 t="shared" si="5"/>
        <v>5.8376910002410041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5.8376910002410041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 t="shared" si="5"/>
        <v>5.9293388518064898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5.9293388518064898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 t="shared" si="5"/>
        <v>6.0209867033719728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6.0209867033719728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 t="shared" si="5"/>
        <v>5.5013710994437117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6.1126345549374577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 t="shared" si="5"/>
        <v>5.52181134178762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6.2042824065029434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 t="shared" si="5"/>
        <v>5.5404186271002169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6.2959302580684282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 t="shared" si="5"/>
        <v>5.5571929553815043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6.387578109633913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 t="shared" si="5"/>
        <v>5.572134326631482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6.4792259611993979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 t="shared" si="5"/>
        <v>5.5852427408501502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6.5708738127648827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 t="shared" si="5"/>
        <v>5.5798618938766822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6.6625216643303666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 t="shared" si="5"/>
        <v>5.5721898506140768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6.7541695158958515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 t="shared" si="5"/>
        <v>5.5622266110623357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6.8458173674613363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 t="shared" si="5"/>
        <v>5.5499721752214564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6.9374652190268211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 t="shared" si="5"/>
        <v>5.5354265430914404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7.0291130705923059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 t="shared" si="5"/>
        <v>5.518589714672288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7.1207609221577917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 t="shared" si="5"/>
        <v>5.4994616899639981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7.2124087737232765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 t="shared" si="5"/>
        <v>5.4780424689665708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7.3040566252887613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 t="shared" si="5"/>
        <v>5.454332051680006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7.3957044768542461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 t="shared" si="5"/>
        <v>5.4283304381043047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7.487352328419731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 t="shared" si="5"/>
        <v>5.4000376282394651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7.5790001799852149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 t="shared" si="5"/>
        <v>5.3694536220854898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7.6706480315506997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 t="shared" si="5"/>
        <v>5.3365784196423771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7.7622958831161846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 t="shared" si="5"/>
        <v>5.3014120209101261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7.8539437346816694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 t="shared" si="5"/>
        <v>5.2639544258887394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7.9455915862471542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 t="shared" si="5"/>
        <v>5.2242056345782144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8.0372394378126391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 t="shared" si="5"/>
        <v>5.1821656469785538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8.1288872893781239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 t="shared" si="5"/>
        <v>5.1378344630897557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8.2205351409436087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 t="shared" si="5"/>
        <v>5.0912120829118193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8.3121829925090935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 t="shared" si="5"/>
        <v>5.0422985064447472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8.4038308440745784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 t="shared" si="5"/>
        <v>5.1229752825478627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8.5382921375797718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 t="shared" si="5"/>
        <v>5.2049428870686283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8.6749048117810474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 t="shared" si="5"/>
        <v>5.2882219732617264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8.8137032887695437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 t="shared" si="5"/>
        <v>5.3728335248339141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8.9547225413898577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 t="shared" si="5"/>
        <v>5.4587988612312559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9.0979981020520935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 t="shared" si="5"/>
        <v>5.5461396430109566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9.2435660716849277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 t="shared" si="5"/>
        <v>5.6348778772991324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9.3914631288318873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 t="shared" si="5"/>
        <v>5.725035923335918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9.5417265388931973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 t="shared" si="5"/>
        <v>5.8166364981092942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9.69439416351549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 t="shared" si="5"/>
        <v>5.9097026820790424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9.8495044701317376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 t="shared" si="5"/>
        <v>6.0042579249923067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10.007096541653844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 t="shared" si="5"/>
        <v>6.1003260517921838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10.167210086320306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 t="shared" si="5"/>
        <v>6.1979312686208594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10.329885447701432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 t="shared" si="5"/>
        <v>6.2970981689187928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10.495163614864655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 t="shared" si="5"/>
        <v>6.397851739621494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10.66308623270249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 t="shared" ref="G133:G196" si="11">K133*$N133</f>
        <v>6.5002173674554378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10.83369561242573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 t="shared" si="11"/>
        <v>6.6042208453347238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11.00703474222454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 t="shared" si="11"/>
        <v>6.7098883788600805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11.183147298100135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 t="shared" si="11"/>
        <v>6.8172465929218404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11.362077654869735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 t="shared" si="11"/>
        <v>6.9263225384085914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11.543870897347652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 t="shared" si="11"/>
        <v>7.0371436990231286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11.728572831705215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 t="shared" si="11"/>
        <v>7.1497379982074989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11.916229997012499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 t="shared" si="11"/>
        <v>7.2641338061788172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12.106889676964697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 t="shared" si="11"/>
        <v>7.3803599470776788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12.300599911796132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 t="shared" si="11"/>
        <v>7.4984457062309229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12.497409510384871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 t="shared" si="11"/>
        <v>7.6184208375306168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12.697368062551028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 t="shared" si="11"/>
        <v>7.7403155709311058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12.900525951551844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 t="shared" si="11"/>
        <v>7.8641606200660039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13.106934366776674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 t="shared" si="11"/>
        <v>7.9899871899870609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13.316645316645102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 t="shared" si="11"/>
        <v>8.1178269850268538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13.529711641711422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 t="shared" si="11"/>
        <v>8.2477122167872849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13.746187027978808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 t="shared" si="11"/>
        <v>8.3796756122558822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13.96612602042647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 t="shared" si="11"/>
        <v>8.5137504220519755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14.189584036753292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 t="shared" si="11"/>
        <v>8.6499704288048047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14.416617381341343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 t="shared" si="11"/>
        <v>8.7883699556656847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14.647283259442808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 t="shared" si="11"/>
        <v>8.9289838749563373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14.881639791593896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 t="shared" si="11"/>
        <v>9.0718476169556386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15.119746028259398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 t="shared" si="11"/>
        <v>9.2169971788269276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15.361661964711548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 t="shared" si="11"/>
        <v>9.3644691336881589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15.607448556146933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 t="shared" si="11"/>
        <v>9.5143006398271694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15.857167733045282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 t="shared" si="11"/>
        <v>9.6665294500644059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16.110882416774011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 t="shared" si="11"/>
        <v>9.8211939212654382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16.368656535442398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 t="shared" si="11"/>
        <v>9.9783330240056856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16.630555040009476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 t="shared" si="11"/>
        <v>10.137986352389776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16.896643920649627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 t="shared" si="11"/>
        <v>10.300194134028013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17.166990223380022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 t="shared" si="11"/>
        <v>10.46499724017246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17.441662066954102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 t="shared" si="11"/>
        <v>10.63243719601522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17.720728660025365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 t="shared" si="11"/>
        <v>10.802556191151462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18.004260318585771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 t="shared" si="11"/>
        <v>10.975397090209887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18.292328483683146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 t="shared" si="11"/>
        <v>11.151003443653245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18.585005739422076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 t="shared" si="11"/>
        <v>8.0592433663366307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8.0592433663366307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 t="shared" si="11"/>
        <v>8.1920217006037603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8.1920217006037603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 t="shared" si="11"/>
        <v>8.3248000348708917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8.3248000348708917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 t="shared" si="11"/>
        <v>8.4575783691380213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8.4575783691380213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 t="shared" si="11"/>
        <v>8.5903567034051509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8.5903567034051509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 t="shared" si="11"/>
        <v>8.7231350376722805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8.7231350376722805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 t="shared" si="11"/>
        <v>7.9703220347454691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8.8559133719394101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 t="shared" si="11"/>
        <v>7.9999356185238204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8.9886917062065397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 t="shared" si="11"/>
        <v>8.0268936356168314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9.121470040473671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 t="shared" si="11"/>
        <v>8.0511960860244969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9.2542483747408006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 t="shared" si="11"/>
        <v>8.0728429697468194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9.3870267090079302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 t="shared" si="11"/>
        <v>8.0918342867838025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9.5198050432750616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 t="shared" si="11"/>
        <v>8.0840385786915832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9.6525833775421894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 t="shared" si="11"/>
        <v>8.0729234122426874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9.785361711809319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 t="shared" si="11"/>
        <v>8.0584887874371152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9.9181400460764504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 t="shared" si="11"/>
        <v>8.0407347042748629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10.05091838034358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 t="shared" si="11"/>
        <v>8.0196611627559342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10.18369671461071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 t="shared" si="11"/>
        <v>7.9952681628803255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10.316475048877841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 t="shared" si="11"/>
        <v>7.9675557046480394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10.449253383144971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 t="shared" si="11"/>
        <v>7.9365237880590751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10.5820317174121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 t="shared" si="11"/>
        <v>7.9021724131134325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10.714810051679232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 t="shared" si="11"/>
        <v>7.8645015798111118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10.847588385946361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 t="shared" si="11"/>
        <v>7.8235112881521101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10.980366720213489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 t="shared" si="11"/>
        <v>7.7792015381364337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11.11314505448062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 t="shared" si="11"/>
        <v>7.7315723297640782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11.24592338874775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 t="shared" si="11"/>
        <v>7.6806236630350426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11.378701723014879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 t="shared" si="11"/>
        <v>7.6263555379493315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11.511480057282011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 t="shared" si="11"/>
        <v>7.5687679545069395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11.644258391549139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 t="shared" si="11"/>
        <v>7.5078609127078701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11.777036725816268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 t="shared" ref="G197:G260" si="17">K197*$N197</f>
        <v>7.4436344125521252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11.9098150600834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 t="shared" si="17"/>
        <v>7.3760884540396985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12.042593394350529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 t="shared" si="17"/>
        <v>7.3052230371705953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12.175371728617659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 t="shared" si="17"/>
        <v>7.4221066057653262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12.370177676275544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 t="shared" si="17"/>
        <v>7.5408603114575694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12.56810051909595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 t="shared" si="17"/>
        <v>7.6615140764408913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12.769190127401487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 t="shared" si="17"/>
        <v>7.7840983016639465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12.973497169439911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 t="shared" si="17"/>
        <v>7.9086438744905676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13.181073124150947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 t="shared" si="17"/>
        <v>8.0351821764824169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13.391970294137362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 t="shared" si="17"/>
        <v>8.1637450913061365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13.606241818843563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 t="shared" si="17"/>
        <v>8.2943650127670345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13.823941687945059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 t="shared" si="17"/>
        <v>8.4270748529713071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14.04512475495218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 t="shared" si="17"/>
        <v>8.5619080506188485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14.269846751031416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 t="shared" si="17"/>
        <v>8.6988985794287501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14.498164299047918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 t="shared" si="17"/>
        <v>8.8380809566996099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14.730134927832685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 t="shared" si="17"/>
        <v>8.979490252006805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14.965817086678008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 t="shared" si="17"/>
        <v>9.1231620960389144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15.205270160064858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 t="shared" si="17"/>
        <v>9.269132689575537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15.448554482625894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 t="shared" si="17"/>
        <v>9.4174388126087454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15.69573135434791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 t="shared" si="17"/>
        <v>9.5681178336104846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15.946863056017476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 t="shared" si="17"/>
        <v>9.7212077189482553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16.202012864913758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 t="shared" si="17"/>
        <v>9.8767470424514237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16.461245070752373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 t="shared" si="17"/>
        <v>10.034774995130647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16.724624991884411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 t="shared" si="17"/>
        <v>10.195331395052738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16.992218991754566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 t="shared" si="17"/>
        <v>10.358456697373581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17.264094495622636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 t="shared" si="17"/>
        <v>10.524192004531558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17.540320007552598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 t="shared" si="17"/>
        <v>10.692579076604064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17.820965127673439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 t="shared" si="17"/>
        <v>10.863660341829728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18.106100569716215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 t="shared" si="17"/>
        <v>11.037478907299002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18.395798178831672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 t="shared" si="17"/>
        <v>11.214078569815786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18.690130949692978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 t="shared" si="17"/>
        <v>11.393503826932841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18.989173044888069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 t="shared" si="17"/>
        <v>11.575799888163766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19.292999813606279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 t="shared" si="17"/>
        <v>11.761012686374388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19.601687810623979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 t="shared" si="17"/>
        <v>11.949188889356376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19.915314815593963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 t="shared" si="17"/>
        <v>12.140375911586082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20.233959852643469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 t="shared" si="17"/>
        <v>12.33462192617146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20.557703210285766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 t="shared" si="17"/>
        <v>12.531975876990201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20.886626461650334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 t="shared" si="17"/>
        <v>12.732487491022047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21.220812485036745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 t="shared" si="17"/>
        <v>12.9362072908784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21.560345484797335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 t="shared" si="17"/>
        <v>13.143186607532456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21.905311012554094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 t="shared" si="17"/>
        <v>13.353477593252974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22.255795988754958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 t="shared" si="17"/>
        <v>13.567133234745024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22.611888724575039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 t="shared" si="17"/>
        <v>13.78420736650094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22.973678944168235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 t="shared" si="17"/>
        <v>14.00475468436496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23.341257807274932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 t="shared" si="17"/>
        <v>14.2288307593148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23.714717932191334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 t="shared" si="17"/>
        <v>14.456492051463837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24.094153419106394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 t="shared" si="17"/>
        <v>14.687795924287258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24.479659873812096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 t="shared" si="17"/>
        <v>14.922800659075856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24.871334431793095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 t="shared" si="17"/>
        <v>15.161565469621069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25.269275782701783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 t="shared" si="17"/>
        <v>15.404150517135006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25.673584195225011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 t="shared" si="17"/>
        <v>15.650616925409166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26.08436154234861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 t="shared" si="17"/>
        <v>15.901026796215714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26.501711327026189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 t="shared" si="17"/>
        <v>16.155443224955164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26.92573870825861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 t="shared" si="17"/>
        <v>9.7551464079207904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9.7551464079207904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 t="shared" si="17"/>
        <v>9.915865228745341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9.915865228745341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 t="shared" si="17"/>
        <v>10.07658404956989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10.07658404956989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 t="shared" si="17"/>
        <v>10.237302870394441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10.237302870394441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 t="shared" si="17"/>
        <v>10.398021691218991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10.398021691218991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 t="shared" si="17"/>
        <v>10.558740512043538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10.558740512043538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 t="shared" si="17"/>
        <v>9.6475133995812801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10.719459332868089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 t="shared" si="17"/>
        <v>9.68335855678645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10.88017815369264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 t="shared" si="17"/>
        <v>9.7159893375751256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11.040896974517189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 t="shared" si="17"/>
        <v>9.7454057419473141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11.201615795341739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 t="shared" si="17"/>
        <v>9.7716077699030102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11.36233461616629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 t="shared" ref="G261:G324" si="23">K261*$N261</f>
        <v>9.7945954214422137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11.523053436990839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 t="shared" si="23"/>
        <v>9.7851592659203881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11.683772257815388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 t="shared" si="23"/>
        <v>9.7717051398779482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11.844491078639937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 t="shared" si="23"/>
        <v>9.7542330433148958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12.005209899464488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 t="shared" si="23"/>
        <v>9.7327429762312292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12.165928720289038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 t="shared" si="23"/>
        <v>9.7072349386269501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12.326647541113587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 t="shared" si="23"/>
        <v>9.6777089305020549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12.487366361938138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 t="shared" si="23"/>
        <v>9.6441649518565491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12.648085182762689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 t="shared" si="23"/>
        <v>9.6066030026904272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12.808804003587237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 t="shared" si="23"/>
        <v>9.5650230830036929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12.969522824411788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 t="shared" si="23"/>
        <v>9.519425192796346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13.130241645236339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 t="shared" si="23"/>
        <v>9.4698093320683796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13.290960466060886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 t="shared" si="23"/>
        <v>9.4161755008198043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13.451679286885437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 t="shared" si="23"/>
        <v>9.3585236990506164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13.612398107709987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 t="shared" si="23"/>
        <v>9.2968539267608108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13.773116928534536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 t="shared" si="23"/>
        <v>9.2311661839503945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13.933835749359087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 t="shared" si="23"/>
        <v>9.1614604706193603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14.094554570183634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 t="shared" si="23"/>
        <v>9.0877367867677172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14.255273391008185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 t="shared" si="23"/>
        <v>9.0099951323954599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14.415992211832735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 t="shared" si="23"/>
        <v>8.9282355075025865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14.576711032657284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 t="shared" si="23"/>
        <v>8.8424579120891007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14.737429853481835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 t="shared" si="23"/>
        <v>8.9839372386825271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14.973228731137546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 t="shared" si="23"/>
        <v>9.1276802345014456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15.212800390835744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 t="shared" si="23"/>
        <v>9.2737231182534696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15.456205197089117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 t="shared" si="23"/>
        <v>9.422102688145527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15.703504480242545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 t="shared" si="23"/>
        <v>9.5728563311558528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15.954760551926423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 t="shared" si="23"/>
        <v>9.7260220324543472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16.210036720757245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 t="shared" si="23"/>
        <v>9.881638384973618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16.469397308289363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 t="shared" si="23"/>
        <v>10.039744599133195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16.732907665221994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 t="shared" si="23"/>
        <v>10.200380512719327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17.000634187865547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 t="shared" si="23"/>
        <v>10.363586600922837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17.272644334871394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 t="shared" si="23"/>
        <v>10.529403986537602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17.549006644229337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 t="shared" si="23"/>
        <v>10.697874450322205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17.829790750537008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 t="shared" si="23"/>
        <v>10.869040441527359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18.115067402545598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 t="shared" si="23"/>
        <v>11.042945088591797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18.404908480986329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 t="shared" si="23"/>
        <v>11.219632210009266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18.69938701668211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 t="shared" si="23"/>
        <v>11.399146325369415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18.998577208949026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 t="shared" si="23"/>
        <v>11.581532666575326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19.302554444292209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 t="shared" si="23"/>
        <v>11.766837189240531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19.611395315400888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 t="shared" si="23"/>
        <v>11.955106584268377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19.925177640447295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 t="shared" si="23"/>
        <v>12.146388289616672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20.243980482694454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 t="shared" si="23"/>
        <v>12.34073050225054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20.567884170417567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 t="shared" si="23"/>
        <v>12.538182190286548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20.896970317144248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 t="shared" si="23"/>
        <v>12.738793105331132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21.231321842218552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 t="shared" si="23"/>
        <v>12.942613795016429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21.571022991694051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 t="shared" si="23"/>
        <v>13.149695615736695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21.91615935956116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 t="shared" si="23"/>
        <v>13.360090745588481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22.266817909314135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 t="shared" si="23"/>
        <v>13.573852197517894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22.623086995863158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 t="shared" si="23"/>
        <v>13.791033832678181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22.98505638779697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 t="shared" si="23"/>
        <v>14.011690374001034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23.352817290001724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 t="shared" si="23"/>
        <v>14.23587741998505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23.726462366641751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 t="shared" si="23"/>
        <v>14.463651458704812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24.10608576450802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 t="shared" si="23"/>
        <v>14.695069882044091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24.491783136740153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 t="shared" si="23"/>
        <v>14.930191000156794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24.883651666927992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 t="shared" si="23"/>
        <v>15.169074056159303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25.28179009359884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 t="shared" si="23"/>
        <v>15.411779241057854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25.686298735096425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 t="shared" si="23"/>
        <v>15.658367708914783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26.097279514857973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 t="shared" si="23"/>
        <v>15.90890159225742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26.514835987095701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 t="shared" si="23"/>
        <v>16.163444017733539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26.939073362889232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 t="shared" si="23"/>
        <v>16.422059122017274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27.370098536695458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 t="shared" si="23"/>
        <v>16.684812067969549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27.808020113282584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 t="shared" si="23"/>
        <v>16.951769061057064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28.25294843509511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 t="shared" si="23"/>
        <v>17.222997366033979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28.704995610056635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 t="shared" si="23"/>
        <v>17.498565323890524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29.164275539817542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 t="shared" ref="G325:G388" si="28">K325*$N325</f>
        <v>17.778542369072774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29.630903948454623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 t="shared" si="28"/>
        <v>18.062999046977939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30.1049984116299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 t="shared" si="28"/>
        <v>18.352007031729585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30.586678386215976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 t="shared" si="28"/>
        <v>18.645639144237258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31.07606524039543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 t="shared" si="28"/>
        <v>18.943969370545055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31.57328228424176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 t="shared" si="28"/>
        <v>19.247072880473777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32.078454800789629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 t="shared" si="28"/>
        <v>19.555026046561359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32.591710077602265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 t="shared" si="28"/>
        <v>37.191466407920799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37.191466407920799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 t="shared" si="28"/>
        <v>37.804206430045276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37.804206430045276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 t="shared" si="28"/>
        <v>38.416946452169753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38.416946452169753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 t="shared" si="28"/>
        <v>39.02968647429423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39.02968647429423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 t="shared" si="28"/>
        <v>39.642426496418707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39.642426496418707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 t="shared" si="28"/>
        <v>40.255166518543177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40.255166518543177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 t="shared" si="28"/>
        <v>36.781115886600887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40.867906540667654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 t="shared" si="28"/>
        <v>36.917775440884995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41.480646562792131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 t="shared" si="28"/>
        <v>37.042180194726619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42.093386584916608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 t="shared" si="28"/>
        <v>37.154330148125744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42.706126607041085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 t="shared" si="28"/>
        <v>37.254225301082386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43.318866629165562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 t="shared" si="28"/>
        <v>37.341865653596535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43.931606651290039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 t="shared" si="28"/>
        <v>37.305890338984653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44.544346673414509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 t="shared" si="28"/>
        <v>37.254596523819664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45.157086695538986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 t="shared" si="28"/>
        <v>37.187984208101561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45.769826717663463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 t="shared" si="28"/>
        <v>37.106053391830351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46.38256673978794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 t="shared" si="28"/>
        <v>37.008804075006026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46.995306761912417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 t="shared" si="28"/>
        <v>36.896236257628587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47.608046784036894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 t="shared" si="28"/>
        <v>36.768349939698041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48.220786806161371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 t="shared" si="28"/>
        <v>36.625145121214388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48.833526828285848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 t="shared" si="28"/>
        <v>36.466621802177613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49.446266850410325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 t="shared" si="28"/>
        <v>36.292779982587732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50.059006872534802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 t="shared" si="28"/>
        <v>36.103619662444729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50.671746894659272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 t="shared" si="28"/>
        <v>35.899140841748618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51.284486916783749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 t="shared" si="28"/>
        <v>35.679343520499408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51.897226938908226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 t="shared" si="28"/>
        <v>35.44422769869707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52.509966961032703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 t="shared" si="28"/>
        <v>35.193793376341631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53.12270698315718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 t="shared" si="28"/>
        <v>34.928040553433064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53.735447005281642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 t="shared" si="28"/>
        <v>34.646969229971397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54.348187027406119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 t="shared" si="28"/>
        <v>34.350579405956623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54.960927049530596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 t="shared" si="28"/>
        <v>34.038871081388727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55.573667071655073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 t="shared" si="28"/>
        <v>33.711844256267732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56.18640709377955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 t="shared" si="28"/>
        <v>34.251233764368017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57.085389607280035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 t="shared" si="28"/>
        <v>34.7992535045979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57.998755840996502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 t="shared" si="28"/>
        <v>35.356041560671471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58.926735934452452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 t="shared" si="28"/>
        <v>35.921738225642216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59.869563709403693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 t="shared" si="28"/>
        <v>36.496486037252481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60.827476728754142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 t="shared" si="28"/>
        <v>37.080429813848525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61.800716356414213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 t="shared" si="28"/>
        <v>37.673716690870108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62.789527818116845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 t="shared" si="28"/>
        <v>38.276496157924029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63.794160263206713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 t="shared" si="28"/>
        <v>38.888920096450818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64.81486682741803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 t="shared" si="28"/>
        <v>39.511142817994028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65.851904696656717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 t="shared" si="28"/>
        <v>40.143321103081931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66.905535171803223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 t="shared" si="28"/>
        <v>40.785614240731242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67.976023734552072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 t="shared" si="28"/>
        <v>41.438184068582942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69.063640114304903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 t="shared" si="28"/>
        <v>42.101195013680275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70.16865835613379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 t="shared" si="28"/>
        <v>42.774814133899156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71.291356889831931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 t="shared" si="28"/>
        <v>43.459211160041541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72.432018600069242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 t="shared" si="28"/>
        <v>44.15455853860221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73.590930897670347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 t="shared" si="28"/>
        <v>44.861031475219853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74.768385792033087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 t="shared" si="28"/>
        <v>45.578807978823356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75.964679964705596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 t="shared" si="28"/>
        <v>46.308068906484529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77.180114844140888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 t="shared" si="28"/>
        <v>47.048998008988292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78.414996681647153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 t="shared" si="28"/>
        <v>47.801781977132102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79.669636628553505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 t="shared" si="28"/>
        <v>48.566610488766216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80.94435081461036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 t="shared" si="28"/>
        <v>49.34367625658647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82.239460427644119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 t="shared" si="28"/>
        <v>50.133175076691863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83.555291794486436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 t="shared" ref="G389:G452" si="33">K389*$N389</f>
        <v>50.935305877918928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84.892176463198211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 t="shared" si="33"/>
        <v>51.750270771965624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86.250451286609376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 t="shared" si="33"/>
        <v>52.578275104317079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87.630458507195129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 t="shared" si="33"/>
        <v>53.419527505986153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89.03254584331026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 t="shared" si="33"/>
        <v>54.274239946081927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90.457066576803214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 t="shared" si="33"/>
        <v>55.142627785219247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91.904379642032083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 t="shared" si="33"/>
        <v>56.024909829782764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93.37484971630461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 t="shared" si="33"/>
        <v>56.921308387059284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94.868847311765478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 t="shared" si="33"/>
        <v>57.832049321252228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96.386748868753713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 t="shared" si="33"/>
        <v>58.757362110392265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97.928936850653784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 t="shared" si="33"/>
        <v>59.697479904158556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99.495799840264269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 t="shared" si="33"/>
        <v>60.652639582625099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101.0877326377085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 t="shared" si="33"/>
        <v>61.623081815947096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102.70513635991183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 t="shared" si="33"/>
        <v>62.609051125002246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104.34841854167041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 t="shared" si="33"/>
        <v>63.61079594300228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106.01799323833714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 t="shared" si="33"/>
        <v>64.628568678090332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107.71428113015055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 t="shared" si="33"/>
        <v>65.662625776939777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109.43770962823297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 t="shared" si="33"/>
        <v>66.713227789370819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111.1887129822847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 t="shared" si="33"/>
        <v>67.780639434000747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112.96773239000126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 t="shared" si="33"/>
        <v>68.865129664944774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114.7752161082413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 t="shared" si="33"/>
        <v>69.966971739583883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116.61161956597314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 t="shared" si="33"/>
        <v>71.086443287417225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118.4774054790287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 t="shared" si="33"/>
        <v>72.223826380015907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120.37304396669317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 t="shared" si="33"/>
        <v>73.379407602096151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122.29901267016027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 t="shared" si="33"/>
        <v>74.553478123729704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124.25579687288284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 t="shared" si="33"/>
        <v>3.2195289742574298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3.2195289742574298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 t="shared" si="33"/>
        <v>3.2725716328415171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3.2725716328415171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 t="shared" si="33"/>
        <v>3.3256142914256044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3.3256142914256044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 t="shared" si="33"/>
        <v>3.3786569500096917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3.3786569500096917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 t="shared" si="33"/>
        <v>3.4316996085937785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3.4316996085937785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 t="shared" si="33"/>
        <v>3.4847422671778654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3.4847422671778654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 t="shared" si="33"/>
        <v>3.1840064331857576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3.5377849257619527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 t="shared" si="33"/>
        <v>3.1958365500679751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3.5908275843460395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 t="shared" si="33"/>
        <v>3.2066058137785118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3.6438702429301268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 t="shared" si="33"/>
        <v>3.2163142243173661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3.6969129015142141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 t="shared" si="33"/>
        <v>3.2249617816845393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3.7499555600983014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 t="shared" si="33"/>
        <v>3.2325484858800304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3.8029982186823887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 t="shared" si="33"/>
        <v>3.229434234710673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3.8560408772664752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 t="shared" si="33"/>
        <v>3.2249939170767137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3.9090835358505625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 t="shared" si="33"/>
        <v>3.2192275329781528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3.9621261944346498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 t="shared" si="33"/>
        <v>3.212135082414989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4.0151688530187366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 t="shared" si="33"/>
        <v>3.2037165653872237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4.0682115116028239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 t="shared" si="33"/>
        <v>3.193971981894856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4.1212541701869112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 t="shared" si="33"/>
        <v>3.1829013319378863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4.1742968287709985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 t="shared" si="33"/>
        <v>3.1705046155163146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4.2273394873550858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 t="shared" si="33"/>
        <v>3.15678183263014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4.2803821459391731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 t="shared" si="33"/>
        <v>3.1417329832793639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4.3334248045232604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 t="shared" si="33"/>
        <v>3.125358067463984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4.3864674631073468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 t="shared" si="33"/>
        <v>3.1076570851840035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4.4395101216914341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 t="shared" si="33"/>
        <v>3.088630036439421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4.4925527802755214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 t="shared" si="33"/>
        <v>3.0682769212302357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4.5455954388596087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 t="shared" si="33"/>
        <v>3.0465977395564483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4.598638097443696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 t="shared" si="33"/>
        <v>3.0235924914180581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4.6516807560277824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 t="shared" si="33"/>
        <v>2.9992611768150668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4.7047234146118697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 t="shared" si="33"/>
        <v>2.973603795747473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4.757766073195957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 t="shared" si="33"/>
        <v>2.9466203482152769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4.8108087317800443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 t="shared" si="33"/>
        <v>2.9183108342184787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4.8638513903641316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 t="shared" si="33"/>
        <v>2.9650038075659748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4.9416730126099582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 t="shared" si="33"/>
        <v>3.0124438684870296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5.0207397808117165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 t="shared" si="33"/>
        <v>3.0606429703828226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5.1010716173047044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 t="shared" si="33"/>
        <v>3.1096132579089479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5.1826887631815799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 t="shared" si="33"/>
        <v>3.1593670700354903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5.265611783392484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 t="shared" si="33"/>
        <v>3.2099169431560584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5.3498615719267644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 t="shared" si="33"/>
        <v>3.2612756142465558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5.4354593570775931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 t="shared" ref="G453:G516" si="39">K453*$N453</f>
        <v>3.3134560240745006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5.5224267067908341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 t="shared" si="39"/>
        <v>3.3664713204596928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5.6107855340994881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 t="shared" si="39"/>
        <v>3.4203348615870479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5.70055810264508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 t="shared" si="39"/>
        <v>3.4750602193724407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5.7917670322874013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 t="shared" si="39"/>
        <v>3.5306611828823997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5.8844353048039997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 t="shared" si="39"/>
        <v>3.587151761808518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5.9785862696808634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 t="shared" si="39"/>
        <v>3.6445461899974543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6.0742436499957577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 t="shared" si="39"/>
        <v>3.7028589290374136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6.1714315483956899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 t="shared" si="39"/>
        <v>3.7621046719020126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6.2701744531700214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 t="shared" si="39"/>
        <v>3.8222983466524445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6.3704972444207408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 t="shared" si="39"/>
        <v>3.8834551201988838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6.4724252003314735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 t="shared" si="39"/>
        <v>3.9455904021220656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6.5759840035367763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 t="shared" si="39"/>
        <v>4.0087198485560194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6.6811997475933653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 t="shared" si="39"/>
        <v>4.0728593661329153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6.7880989435548598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 t="shared" si="39"/>
        <v>4.1380251159910415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6.8967085266517367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 t="shared" si="39"/>
        <v>4.2042335178468981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7.0070558630781639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 t="shared" si="39"/>
        <v>4.2715012541324482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7.1191687568874142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 t="shared" si="39"/>
        <v>4.3398452741985682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7.2330754569976143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 t="shared" si="39"/>
        <v>4.4092827985857443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7.3488046643095748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 t="shared" si="39"/>
        <v>4.4798313233631166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7.4663855389385274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 t="shared" si="39"/>
        <v>4.5515086245369263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7.5858477075615447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 t="shared" si="39"/>
        <v>4.6243327625295176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7.7072212708825303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 t="shared" si="39"/>
        <v>4.6983220867299904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7.8305368112166507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 t="shared" si="39"/>
        <v>4.7734952401176702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7.9558254001961171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 t="shared" si="39"/>
        <v>4.8498711639595538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8.0831186065992569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 t="shared" si="39"/>
        <v>4.927469102582906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8.2124485043048434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 t="shared" si="39"/>
        <v>5.0063086082242316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8.3438476803737203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 t="shared" si="39"/>
        <v>5.0864095459558216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8.4773492432597024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 t="shared" si="39"/>
        <v>5.1677920986911143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8.6129868311518578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 t="shared" si="39"/>
        <v>5.2504767722701722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8.7507946204502876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 t="shared" si="39"/>
        <v>5.3344844006264962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8.8908073343774934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 t="shared" si="39"/>
        <v>5.4198361510365194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9.033060251727532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 t="shared" si="39"/>
        <v>5.5065535294531038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9.1775892157551731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 t="shared" si="39"/>
        <v>5.5946583859243537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9.3244306432072559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 t="shared" si="39"/>
        <v>5.6841729200991447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9.4736215334985747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 t="shared" si="39"/>
        <v>5.7751196868207302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9.6251994780345509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 t="shared" si="39"/>
        <v>5.8675216018098615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9.7792026696831034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 t="shared" si="39"/>
        <v>5.9614019474388211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9.9356699123980352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 t="shared" si="39"/>
        <v>6.0567843785978424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10.094640630996404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 t="shared" si="39"/>
        <v>6.1536929286554063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10.256154881092344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 t="shared" si="39"/>
        <v>6.2521520155138939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10.420253359189823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 t="shared" si="39"/>
        <v>6.3521864477621159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10.586977412936861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 t="shared" si="39"/>
        <v>6.4538214309263102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10.756369051543851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 t="shared" si="39"/>
        <v>0.32433683168316801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0.32433683168316801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 t="shared" si="39"/>
        <v>0.32968037353875351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0.32968037353875351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 t="shared" si="39"/>
        <v>0.33502391539433901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0.33502391539433901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 t="shared" si="39"/>
        <v>0.34036745724992451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0.34036745724992451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 t="shared" si="39"/>
        <v>0.34571099910551006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0.34571099910551006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 t="shared" si="39"/>
        <v>0.35105454096109545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0.35105454096109545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 t="shared" si="39"/>
        <v>0.32075827453501293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0.35639808281668101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 t="shared" si="39"/>
        <v>0.32195004595831717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0.3617416246722665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 t="shared" si="39"/>
        <v>0.32303494654450976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0.367085166527852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 t="shared" si="39"/>
        <v>0.3240129762935906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0.3724287083834375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 t="shared" si="39"/>
        <v>0.32488413520555975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0.377772250239023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 t="shared" si="39"/>
        <v>0.32564842328041721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0.3831157920946085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 t="shared" si="39"/>
        <v>0.32533469218328742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0.38845933395019394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 t="shared" si="39"/>
        <v>0.32488737253976802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0.39380287580577944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 t="shared" si="39"/>
        <v>0.32430646434985899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0.39914641766136494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 t="shared" si="39"/>
        <v>0.32359196761356035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0.40448995951695049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 t="shared" si="39"/>
        <v>0.32274388233087209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0.40983350137253599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 t="shared" si="39"/>
        <v>0.3217622085017941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0.41517704322812149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 t="shared" si="39"/>
        <v>0.32064694612632655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0.42052058508370699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 t="shared" si="39"/>
        <v>0.31939809520446938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0.42586412693929249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 t="shared" si="39"/>
        <v>0.31801565573622248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0.43120766879487799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 t="shared" ref="G517:G577" si="45">K517*$N517</f>
        <v>0.31649962772158602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0.43655121065046348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 t="shared" si="45"/>
        <v>0.31485001116055983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0.44189475250604893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 t="shared" si="45"/>
        <v>0.31306680605314408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0.44723829436163443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 t="shared" si="45"/>
        <v>0.31115001239933876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0.45258183621721998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 t="shared" si="45"/>
        <v>0.30909963019914366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0.45792537807280548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 t="shared" si="45"/>
        <v>0.306915659452559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0.46326891992839098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 t="shared" si="45"/>
        <v>0.30459810015958461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0.46861246178397642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 t="shared" si="45"/>
        <v>0.30214695232022071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0.47395600363956192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 t="shared" si="45"/>
        <v>0.29956221593446714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0.47929954549514742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 t="shared" si="45"/>
        <v>0.29684389100232389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0.48464308735073292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 t="shared" si="45"/>
        <v>0.29399197752379103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0.48998662920631841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 t="shared" si="45"/>
        <v>0.29869584916417175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0.49782641527361959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 t="shared" si="45"/>
        <v>0.30347498275079843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0.50579163791799742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 t="shared" si="45"/>
        <v>0.30833058247481127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0.51388430412468544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 t="shared" si="45"/>
        <v>0.31326387179440823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0.52210645299068037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 t="shared" si="45"/>
        <v>0.31827609374311866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0.53046015623853116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 t="shared" si="45"/>
        <v>0.32336851124300858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0.53894751873834768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 t="shared" si="45"/>
        <v>0.32854240742289681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0.54757067903816137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 t="shared" si="45"/>
        <v>0.33379908594166313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0.55633180990277187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 t="shared" si="45"/>
        <v>0.33913987131672979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0.5652331188612163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 t="shared" si="45"/>
        <v>0.34456610925779746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0.57427684876299578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 t="shared" si="45"/>
        <v>0.35007916700592223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0.58346527834320372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 t="shared" si="45"/>
        <v>0.35568043367801694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0.59280072279669493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 t="shared" si="45"/>
        <v>0.36137132061686522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0.60228553436144205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 t="shared" si="45"/>
        <v>0.36715326174673507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0.61192210291122517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 t="shared" si="45"/>
        <v>0.37302771393468287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0.62171285655780484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 t="shared" si="45"/>
        <v>0.37899615735763786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0.63166026226272975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 t="shared" si="45"/>
        <v>0.38506009587536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0.64176682645893335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 t="shared" si="45"/>
        <v>0.3912210574093658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0.65203509568227636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 t="shared" si="45"/>
        <v>0.3974805943279156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0.66246765721319267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 t="shared" si="45"/>
        <v>0.40384028383716225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0.67306713972860377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 t="shared" si="45"/>
        <v>0.41030172837855688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0.68383621396426153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 t="shared" si="45"/>
        <v>0.41686655603261374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0.69477759338768963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 t="shared" si="45"/>
        <v>0.42353642092913557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0.70589403488189262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 t="shared" si="45"/>
        <v>0.43031300366400177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0.71718833944000293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 t="shared" si="45"/>
        <v>0.43719801172262579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0.728663352871043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 t="shared" si="45"/>
        <v>0.44419317991018781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0.74032196651697968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 t="shared" si="45"/>
        <v>0.45130027078875073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0.75216711798125124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 t="shared" si="45"/>
        <v>0.45852107512137075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0.76420179186895132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 t="shared" si="45"/>
        <v>0.46585741232331279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0.77642902053885465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 t="shared" si="45"/>
        <v>0.47331113092048571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0.78885188486747626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 t="shared" si="45"/>
        <v>0.4808841090152135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0.80147351502535591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 t="shared" si="45"/>
        <v>0.48857825475945704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0.81429709126576177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 t="shared" si="45"/>
        <v>0.49639550683560829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0.82732584472601389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 t="shared" si="45"/>
        <v>0.50433783494497797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0.84056305824163002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 t="shared" si="45"/>
        <v>0.51240724030409779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0.85401206717349631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 t="shared" si="45"/>
        <v>0.52060575614896343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0.86767626024827238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 t="shared" si="45"/>
        <v>0.52893544824734684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0.88155908041224473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 t="shared" si="45"/>
        <v>0.53739841541930433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0.89566402569884063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 t="shared" si="45"/>
        <v>0.5459967900660132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0.90999465011002201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 t="shared" si="45"/>
        <v>0.55473273870706941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0.92455456451178231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 t="shared" si="45"/>
        <v>0.56360846252638253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0.93934743754397099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 t="shared" si="45"/>
        <v>0.5726261979268048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0.95437699654467467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 t="shared" si="45"/>
        <v>0.5817882170936336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0.96964702848938944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 t="shared" si="45"/>
        <v>0.59109682856713175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0.98516138094521966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 t="shared" si="45"/>
        <v>0.60055437782420595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1.0009239630403433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 t="shared" si="45"/>
        <v>0.61016324786939324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1.0169387464489887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 t="shared" si="45"/>
        <v>0.61992585983530357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1.0332097663921727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 t="shared" si="45"/>
        <v>0.62984467359266838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1.0497411226544473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 t="shared" si="45"/>
        <v>0.63992218837015102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1.0665369806169185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 t="shared" si="45"/>
        <v>0.6501609433840736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1.0836015723067893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BD110" activePane="bottomRight" state="frozen"/>
      <selection pane="topRight" activeCell="D1" sqref="D1"/>
      <selection pane="bottomLeft" activeCell="A110" sqref="A110"/>
      <selection pane="bottomRight" activeCell="C10" sqref="C10"/>
    </sheetView>
  </sheetViews>
  <sheetFormatPr defaultColWidth="8.77734375" defaultRowHeight="14.4"/>
  <cols>
    <col min="1" max="2" width="8.77734375" style="16"/>
    <col min="3" max="3" width="62.109375" style="16" customWidth="1"/>
    <col min="4" max="16384" width="8.77734375" style="16"/>
  </cols>
  <sheetData>
    <row r="1" spans="1:65">
      <c r="A1" s="16" t="s">
        <v>49</v>
      </c>
      <c r="B1" s="16" t="s">
        <v>50</v>
      </c>
    </row>
    <row r="3" spans="1:65">
      <c r="A3" s="16" t="s">
        <v>51</v>
      </c>
      <c r="B3" s="40">
        <v>44377</v>
      </c>
    </row>
    <row r="5" spans="1:65">
      <c r="A5" s="16" t="s">
        <v>52</v>
      </c>
      <c r="B5" s="16" t="s">
        <v>53</v>
      </c>
      <c r="C5" s="16" t="s">
        <v>54</v>
      </c>
      <c r="D5" s="16" t="s">
        <v>55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56</v>
      </c>
      <c r="B6" s="16" t="s">
        <v>57</v>
      </c>
      <c r="C6" s="16" t="s">
        <v>58</v>
      </c>
      <c r="D6" s="16" t="s">
        <v>59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56</v>
      </c>
      <c r="B7" s="16" t="s">
        <v>57</v>
      </c>
      <c r="C7" s="16" t="s">
        <v>60</v>
      </c>
      <c r="D7" s="16" t="s">
        <v>61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56</v>
      </c>
      <c r="B8" s="16" t="s">
        <v>57</v>
      </c>
      <c r="C8" s="16" t="s">
        <v>62</v>
      </c>
      <c r="D8" s="16" t="s">
        <v>63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56</v>
      </c>
      <c r="B9" s="16" t="s">
        <v>57</v>
      </c>
      <c r="C9" s="16" t="s">
        <v>64</v>
      </c>
      <c r="D9" s="16" t="s">
        <v>65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56</v>
      </c>
      <c r="B10" s="16" t="s">
        <v>57</v>
      </c>
      <c r="C10" s="16" t="s">
        <v>66</v>
      </c>
      <c r="D10" s="16" t="s">
        <v>67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56</v>
      </c>
      <c r="B11" s="16" t="s">
        <v>57</v>
      </c>
      <c r="C11" s="16" t="s">
        <v>68</v>
      </c>
      <c r="D11" s="16" t="s">
        <v>69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56</v>
      </c>
      <c r="B12" s="16" t="s">
        <v>57</v>
      </c>
      <c r="C12" s="16" t="s">
        <v>70</v>
      </c>
      <c r="D12" s="16" t="s">
        <v>71</v>
      </c>
      <c r="AT12" s="16">
        <v>11.5</v>
      </c>
      <c r="AY12" s="16">
        <v>15.4</v>
      </c>
    </row>
    <row r="13" spans="1:65">
      <c r="A13" s="16" t="s">
        <v>56</v>
      </c>
      <c r="B13" s="16" t="s">
        <v>57</v>
      </c>
      <c r="C13" s="16" t="s">
        <v>72</v>
      </c>
      <c r="D13" s="16" t="s">
        <v>73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56</v>
      </c>
      <c r="B14" s="16" t="s">
        <v>57</v>
      </c>
      <c r="C14" s="16" t="s">
        <v>74</v>
      </c>
      <c r="D14" s="16" t="s">
        <v>75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56</v>
      </c>
      <c r="B15" s="16" t="s">
        <v>57</v>
      </c>
      <c r="C15" s="16" t="s">
        <v>76</v>
      </c>
      <c r="D15" s="16" t="s">
        <v>77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56</v>
      </c>
      <c r="B16" s="16" t="s">
        <v>57</v>
      </c>
      <c r="C16" s="16" t="s">
        <v>78</v>
      </c>
      <c r="D16" s="16" t="s">
        <v>79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56</v>
      </c>
      <c r="B17" s="16" t="s">
        <v>57</v>
      </c>
      <c r="C17" s="16" t="s">
        <v>80</v>
      </c>
      <c r="D17" s="16" t="s">
        <v>81</v>
      </c>
      <c r="AY17" s="16">
        <v>24.7</v>
      </c>
    </row>
    <row r="18" spans="1:65">
      <c r="A18" s="16" t="s">
        <v>56</v>
      </c>
      <c r="B18" s="16" t="s">
        <v>57</v>
      </c>
      <c r="C18" s="16" t="s">
        <v>82</v>
      </c>
      <c r="D18" s="16" t="s">
        <v>83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56</v>
      </c>
      <c r="B19" s="16" t="s">
        <v>57</v>
      </c>
      <c r="C19" s="16" t="s">
        <v>84</v>
      </c>
      <c r="D19" s="16" t="s">
        <v>85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56</v>
      </c>
      <c r="B20" s="16" t="s">
        <v>57</v>
      </c>
      <c r="C20" s="16" t="s">
        <v>86</v>
      </c>
      <c r="D20" s="16" t="s">
        <v>87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56</v>
      </c>
      <c r="B21" s="16" t="s">
        <v>57</v>
      </c>
      <c r="C21" s="16" t="s">
        <v>88</v>
      </c>
      <c r="D21" s="16" t="s">
        <v>89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56</v>
      </c>
      <c r="B22" s="16" t="s">
        <v>57</v>
      </c>
      <c r="C22" s="16" t="s">
        <v>90</v>
      </c>
      <c r="D22" s="16" t="s">
        <v>91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56</v>
      </c>
      <c r="B23" s="16" t="s">
        <v>57</v>
      </c>
      <c r="C23" s="16" t="s">
        <v>92</v>
      </c>
      <c r="D23" s="16" t="s">
        <v>93</v>
      </c>
      <c r="AX23" s="16">
        <v>14.4</v>
      </c>
    </row>
    <row r="24" spans="1:65">
      <c r="A24" s="16" t="s">
        <v>56</v>
      </c>
      <c r="B24" s="16" t="s">
        <v>57</v>
      </c>
      <c r="C24" s="16" t="s">
        <v>94</v>
      </c>
      <c r="D24" s="16" t="s">
        <v>95</v>
      </c>
      <c r="AX24" s="16">
        <v>0.6</v>
      </c>
    </row>
    <row r="25" spans="1:65">
      <c r="A25" s="16" t="s">
        <v>56</v>
      </c>
      <c r="B25" s="16" t="s">
        <v>57</v>
      </c>
      <c r="C25" s="16" t="s">
        <v>96</v>
      </c>
      <c r="D25" s="16" t="s">
        <v>97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56</v>
      </c>
      <c r="B26" s="16" t="s">
        <v>57</v>
      </c>
      <c r="C26" s="16" t="s">
        <v>98</v>
      </c>
      <c r="D26" s="16" t="s">
        <v>99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56</v>
      </c>
      <c r="B27" s="16" t="s">
        <v>57</v>
      </c>
      <c r="C27" s="16" t="s">
        <v>100</v>
      </c>
      <c r="D27" s="16" t="s">
        <v>101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56</v>
      </c>
      <c r="B28" s="16" t="s">
        <v>57</v>
      </c>
      <c r="C28" s="16" t="s">
        <v>102</v>
      </c>
      <c r="D28" s="16" t="s">
        <v>103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56</v>
      </c>
      <c r="B29" s="16" t="s">
        <v>57</v>
      </c>
      <c r="C29" s="16" t="s">
        <v>104</v>
      </c>
      <c r="D29" s="16" t="s">
        <v>105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56</v>
      </c>
      <c r="B30" s="16" t="s">
        <v>57</v>
      </c>
      <c r="C30" s="16" t="s">
        <v>106</v>
      </c>
      <c r="D30" s="16" t="s">
        <v>107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56</v>
      </c>
      <c r="B31" s="16" t="s">
        <v>57</v>
      </c>
      <c r="C31" s="16" t="s">
        <v>108</v>
      </c>
      <c r="D31" s="16" t="s">
        <v>109</v>
      </c>
      <c r="BI31" s="16">
        <v>1.1000000000000001</v>
      </c>
    </row>
    <row r="32" spans="1:65">
      <c r="A32" s="16" t="s">
        <v>56</v>
      </c>
      <c r="B32" s="16" t="s">
        <v>57</v>
      </c>
      <c r="C32" s="16" t="s">
        <v>110</v>
      </c>
      <c r="D32" s="16" t="s">
        <v>111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56</v>
      </c>
      <c r="B33" s="16" t="s">
        <v>57</v>
      </c>
      <c r="C33" s="16" t="s">
        <v>112</v>
      </c>
      <c r="D33" s="16" t="s">
        <v>113</v>
      </c>
    </row>
    <row r="34" spans="1:65">
      <c r="A34" s="16" t="s">
        <v>56</v>
      </c>
      <c r="B34" s="16" t="s">
        <v>57</v>
      </c>
      <c r="C34" s="16" t="s">
        <v>114</v>
      </c>
      <c r="D34" s="16" t="s">
        <v>115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56</v>
      </c>
      <c r="B35" s="16" t="s">
        <v>57</v>
      </c>
      <c r="C35" s="16" t="s">
        <v>116</v>
      </c>
      <c r="D35" s="16" t="s">
        <v>117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56</v>
      </c>
      <c r="B36" s="16" t="s">
        <v>57</v>
      </c>
      <c r="C36" s="16" t="s">
        <v>118</v>
      </c>
      <c r="D36" s="16" t="s">
        <v>119</v>
      </c>
    </row>
    <row r="37" spans="1:65">
      <c r="A37" s="16" t="s">
        <v>56</v>
      </c>
      <c r="B37" s="16" t="s">
        <v>57</v>
      </c>
      <c r="C37" s="16" t="s">
        <v>120</v>
      </c>
      <c r="D37" s="16" t="s">
        <v>121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56</v>
      </c>
      <c r="B38" s="16" t="s">
        <v>57</v>
      </c>
      <c r="C38" s="16" t="s">
        <v>122</v>
      </c>
      <c r="D38" s="16" t="s">
        <v>123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56</v>
      </c>
      <c r="B39" s="16" t="s">
        <v>57</v>
      </c>
      <c r="C39" s="16" t="s">
        <v>124</v>
      </c>
      <c r="D39" s="16" t="s">
        <v>125</v>
      </c>
      <c r="AY39" s="16">
        <v>45.1</v>
      </c>
    </row>
    <row r="40" spans="1:65">
      <c r="A40" s="16" t="s">
        <v>56</v>
      </c>
      <c r="B40" s="16" t="s">
        <v>57</v>
      </c>
      <c r="C40" s="16" t="s">
        <v>126</v>
      </c>
      <c r="D40" s="16" t="s">
        <v>127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56</v>
      </c>
      <c r="B41" s="16" t="s">
        <v>57</v>
      </c>
      <c r="C41" s="16" t="s">
        <v>128</v>
      </c>
      <c r="D41" s="16" t="s">
        <v>129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56</v>
      </c>
      <c r="B42" s="16" t="s">
        <v>57</v>
      </c>
      <c r="C42" s="16" t="s">
        <v>130</v>
      </c>
      <c r="D42" s="16" t="s">
        <v>131</v>
      </c>
      <c r="BK42" s="16">
        <v>12.8905696868896</v>
      </c>
      <c r="BL42" s="16">
        <v>12.285030364990201</v>
      </c>
    </row>
    <row r="43" spans="1:65">
      <c r="A43" s="16" t="s">
        <v>56</v>
      </c>
      <c r="B43" s="16" t="s">
        <v>57</v>
      </c>
      <c r="C43" s="16" t="s">
        <v>132</v>
      </c>
      <c r="D43" s="16" t="s">
        <v>133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56</v>
      </c>
      <c r="B44" s="16" t="s">
        <v>57</v>
      </c>
      <c r="C44" s="16" t="s">
        <v>134</v>
      </c>
      <c r="D44" s="16" t="s">
        <v>135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56</v>
      </c>
      <c r="B45" s="16" t="s">
        <v>57</v>
      </c>
      <c r="C45" s="16" t="s">
        <v>136</v>
      </c>
      <c r="D45" s="16" t="s">
        <v>137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56</v>
      </c>
      <c r="B46" s="16" t="s">
        <v>57</v>
      </c>
      <c r="C46" s="16" t="s">
        <v>138</v>
      </c>
      <c r="D46" s="16" t="s">
        <v>139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56</v>
      </c>
      <c r="B47" s="16" t="s">
        <v>57</v>
      </c>
      <c r="C47" s="16" t="s">
        <v>140</v>
      </c>
      <c r="D47" s="16" t="s">
        <v>141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56</v>
      </c>
      <c r="B48" s="16" t="s">
        <v>57</v>
      </c>
      <c r="C48" s="16" t="s">
        <v>142</v>
      </c>
      <c r="D48" s="16" t="s">
        <v>143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56</v>
      </c>
      <c r="B49" s="16" t="s">
        <v>57</v>
      </c>
      <c r="C49" s="16" t="s">
        <v>144</v>
      </c>
      <c r="D49" s="16" t="s">
        <v>145</v>
      </c>
      <c r="BH49" s="16">
        <v>25.117728855720301</v>
      </c>
    </row>
    <row r="50" spans="1:65">
      <c r="A50" s="16" t="s">
        <v>56</v>
      </c>
      <c r="B50" s="16" t="s">
        <v>57</v>
      </c>
      <c r="C50" s="16" t="s">
        <v>146</v>
      </c>
      <c r="D50" s="16" t="s">
        <v>147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56</v>
      </c>
      <c r="B51" s="16" t="s">
        <v>57</v>
      </c>
      <c r="C51" s="16" t="s">
        <v>148</v>
      </c>
      <c r="D51" s="16" t="s">
        <v>149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56</v>
      </c>
      <c r="B52" s="16" t="s">
        <v>57</v>
      </c>
      <c r="C52" s="16" t="s">
        <v>150</v>
      </c>
      <c r="D52" s="16" t="s">
        <v>151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56</v>
      </c>
      <c r="B53" s="16" t="s">
        <v>57</v>
      </c>
      <c r="C53" s="16" t="s">
        <v>152</v>
      </c>
      <c r="D53" s="16" t="s">
        <v>153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56</v>
      </c>
      <c r="B54" s="16" t="s">
        <v>57</v>
      </c>
      <c r="C54" s="16" t="s">
        <v>154</v>
      </c>
      <c r="D54" s="16" t="s">
        <v>155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1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56</v>
      </c>
      <c r="B55" s="16" t="s">
        <v>57</v>
      </c>
      <c r="C55" s="16" t="s">
        <v>156</v>
      </c>
      <c r="D55" s="16" t="s">
        <v>157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56</v>
      </c>
      <c r="B56" s="16" t="s">
        <v>57</v>
      </c>
      <c r="C56" s="16" t="s">
        <v>158</v>
      </c>
      <c r="D56" s="16" t="s">
        <v>159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56</v>
      </c>
      <c r="B57" s="16" t="s">
        <v>57</v>
      </c>
      <c r="C57" s="16" t="s">
        <v>160</v>
      </c>
      <c r="D57" s="16" t="s">
        <v>161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56</v>
      </c>
      <c r="B58" s="16" t="s">
        <v>57</v>
      </c>
      <c r="C58" s="16" t="s">
        <v>162</v>
      </c>
      <c r="D58" s="16" t="s">
        <v>163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56</v>
      </c>
      <c r="B59" s="16" t="s">
        <v>57</v>
      </c>
      <c r="C59" s="16" t="s">
        <v>164</v>
      </c>
      <c r="D59" s="16" t="s">
        <v>165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56</v>
      </c>
      <c r="B60" s="16" t="s">
        <v>57</v>
      </c>
      <c r="C60" s="16" t="s">
        <v>166</v>
      </c>
      <c r="D60" s="16" t="s">
        <v>167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56</v>
      </c>
      <c r="B61" s="16" t="s">
        <v>57</v>
      </c>
      <c r="C61" s="16" t="s">
        <v>168</v>
      </c>
      <c r="D61" s="16" t="s">
        <v>169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56</v>
      </c>
      <c r="B62" s="16" t="s">
        <v>57</v>
      </c>
      <c r="C62" s="16" t="s">
        <v>170</v>
      </c>
      <c r="D62" s="16" t="s">
        <v>171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56</v>
      </c>
      <c r="B63" s="16" t="s">
        <v>57</v>
      </c>
      <c r="C63" s="16" t="s">
        <v>172</v>
      </c>
      <c r="D63" s="16" t="s">
        <v>173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56</v>
      </c>
      <c r="B64" s="16" t="s">
        <v>57</v>
      </c>
      <c r="C64" s="16" t="s">
        <v>174</v>
      </c>
      <c r="D64" s="16" t="s">
        <v>175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56</v>
      </c>
      <c r="B65" s="16" t="s">
        <v>57</v>
      </c>
      <c r="C65" s="16" t="s">
        <v>176</v>
      </c>
      <c r="D65" s="16" t="s">
        <v>177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56</v>
      </c>
      <c r="B66" s="16" t="s">
        <v>57</v>
      </c>
      <c r="C66" s="16" t="s">
        <v>178</v>
      </c>
      <c r="D66" s="16" t="s">
        <v>179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56</v>
      </c>
      <c r="B67" s="16" t="s">
        <v>57</v>
      </c>
      <c r="C67" s="16" t="s">
        <v>180</v>
      </c>
      <c r="D67" s="16" t="s">
        <v>181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56</v>
      </c>
      <c r="B68" s="16" t="s">
        <v>57</v>
      </c>
      <c r="C68" s="16" t="s">
        <v>182</v>
      </c>
      <c r="D68" s="16" t="s">
        <v>183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56</v>
      </c>
      <c r="B69" s="16" t="s">
        <v>57</v>
      </c>
      <c r="C69" s="16" t="s">
        <v>184</v>
      </c>
      <c r="D69" s="16" t="s">
        <v>185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56</v>
      </c>
      <c r="B70" s="16" t="s">
        <v>57</v>
      </c>
      <c r="C70" s="16" t="s">
        <v>186</v>
      </c>
      <c r="D70" s="16" t="s">
        <v>187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56</v>
      </c>
      <c r="B71" s="16" t="s">
        <v>57</v>
      </c>
      <c r="C71" s="16" t="s">
        <v>188</v>
      </c>
      <c r="D71" s="16" t="s">
        <v>189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56</v>
      </c>
      <c r="B72" s="16" t="s">
        <v>57</v>
      </c>
      <c r="C72" s="16" t="s">
        <v>190</v>
      </c>
      <c r="D72" s="16" t="s">
        <v>191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56</v>
      </c>
      <c r="B73" s="16" t="s">
        <v>57</v>
      </c>
      <c r="C73" s="16" t="s">
        <v>192</v>
      </c>
      <c r="D73" s="16" t="s">
        <v>193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56</v>
      </c>
      <c r="B74" s="16" t="s">
        <v>57</v>
      </c>
      <c r="C74" s="16" t="s">
        <v>194</v>
      </c>
      <c r="D74" s="16" t="s">
        <v>195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56</v>
      </c>
      <c r="B75" s="16" t="s">
        <v>57</v>
      </c>
      <c r="C75" s="16" t="s">
        <v>196</v>
      </c>
      <c r="D75" s="16" t="s">
        <v>197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56</v>
      </c>
      <c r="B76" s="16" t="s">
        <v>57</v>
      </c>
      <c r="C76" s="16" t="s">
        <v>198</v>
      </c>
      <c r="D76" s="16" t="s">
        <v>199</v>
      </c>
    </row>
    <row r="77" spans="1:65">
      <c r="A77" s="16" t="s">
        <v>56</v>
      </c>
      <c r="B77" s="16" t="s">
        <v>57</v>
      </c>
      <c r="C77" s="16" t="s">
        <v>200</v>
      </c>
      <c r="D77" s="16" t="s">
        <v>201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56</v>
      </c>
      <c r="B78" s="16" t="s">
        <v>57</v>
      </c>
      <c r="C78" s="16" t="s">
        <v>202</v>
      </c>
      <c r="D78" s="16" t="s">
        <v>203</v>
      </c>
    </row>
    <row r="79" spans="1:65">
      <c r="A79" s="16" t="s">
        <v>56</v>
      </c>
      <c r="B79" s="16" t="s">
        <v>57</v>
      </c>
      <c r="C79" s="16" t="s">
        <v>204</v>
      </c>
      <c r="D79" s="16" t="s">
        <v>205</v>
      </c>
      <c r="AS79" s="16">
        <v>4.1753650000000002</v>
      </c>
      <c r="AX79" s="16">
        <v>6.3</v>
      </c>
    </row>
    <row r="80" spans="1:65">
      <c r="A80" s="16" t="s">
        <v>56</v>
      </c>
      <c r="B80" s="16" t="s">
        <v>57</v>
      </c>
      <c r="C80" s="16" t="s">
        <v>206</v>
      </c>
      <c r="D80" s="16" t="s">
        <v>207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56</v>
      </c>
      <c r="B81" s="16" t="s">
        <v>57</v>
      </c>
      <c r="C81" s="16" t="s">
        <v>208</v>
      </c>
      <c r="D81" s="16" t="s">
        <v>209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56</v>
      </c>
      <c r="B82" s="16" t="s">
        <v>57</v>
      </c>
      <c r="C82" s="16" t="s">
        <v>210</v>
      </c>
      <c r="D82" s="16" t="s">
        <v>211</v>
      </c>
    </row>
    <row r="83" spans="1:64">
      <c r="A83" s="16" t="s">
        <v>56</v>
      </c>
      <c r="B83" s="16" t="s">
        <v>57</v>
      </c>
      <c r="C83" s="16" t="s">
        <v>212</v>
      </c>
      <c r="D83" s="16" t="s">
        <v>213</v>
      </c>
      <c r="AX83" s="16">
        <v>91.7</v>
      </c>
    </row>
    <row r="84" spans="1:64">
      <c r="A84" s="16" t="s">
        <v>56</v>
      </c>
      <c r="B84" s="16" t="s">
        <v>57</v>
      </c>
      <c r="C84" s="16" t="s">
        <v>214</v>
      </c>
      <c r="D84" s="16" t="s">
        <v>215</v>
      </c>
    </row>
    <row r="85" spans="1:64">
      <c r="A85" s="16" t="s">
        <v>56</v>
      </c>
      <c r="B85" s="16" t="s">
        <v>57</v>
      </c>
      <c r="C85" s="16" t="s">
        <v>216</v>
      </c>
      <c r="D85" s="16" t="s">
        <v>217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56</v>
      </c>
      <c r="B86" s="16" t="s">
        <v>57</v>
      </c>
      <c r="C86" s="16" t="s">
        <v>218</v>
      </c>
      <c r="D86" s="16" t="s">
        <v>219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56</v>
      </c>
      <c r="B87" s="16" t="s">
        <v>57</v>
      </c>
      <c r="C87" s="16" t="s">
        <v>220</v>
      </c>
      <c r="D87" s="16" t="s">
        <v>221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56</v>
      </c>
      <c r="B88" s="16" t="s">
        <v>57</v>
      </c>
      <c r="C88" s="16" t="s">
        <v>222</v>
      </c>
      <c r="D88" s="16" t="s">
        <v>223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56</v>
      </c>
      <c r="B89" s="16" t="s">
        <v>57</v>
      </c>
      <c r="C89" s="16" t="s">
        <v>224</v>
      </c>
      <c r="D89" s="16" t="s">
        <v>225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56</v>
      </c>
      <c r="B90" s="16" t="s">
        <v>57</v>
      </c>
      <c r="C90" s="16" t="s">
        <v>226</v>
      </c>
      <c r="D90" s="16" t="s">
        <v>227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56</v>
      </c>
      <c r="B91" s="16" t="s">
        <v>57</v>
      </c>
      <c r="C91" s="16" t="s">
        <v>228</v>
      </c>
      <c r="D91" s="16" t="s">
        <v>229</v>
      </c>
      <c r="AS91" s="16">
        <v>1</v>
      </c>
      <c r="AY91" s="16">
        <v>0</v>
      </c>
    </row>
    <row r="92" spans="1:64">
      <c r="A92" s="16" t="s">
        <v>56</v>
      </c>
      <c r="B92" s="16" t="s">
        <v>57</v>
      </c>
      <c r="C92" s="16" t="s">
        <v>230</v>
      </c>
      <c r="D92" s="16" t="s">
        <v>231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56</v>
      </c>
      <c r="B93" s="16" t="s">
        <v>57</v>
      </c>
      <c r="C93" s="16" t="s">
        <v>232</v>
      </c>
      <c r="D93" s="16" t="s">
        <v>233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56</v>
      </c>
      <c r="B94" s="16" t="s">
        <v>57</v>
      </c>
      <c r="C94" s="16" t="s">
        <v>234</v>
      </c>
      <c r="D94" s="16" t="s">
        <v>235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56</v>
      </c>
      <c r="B95" s="16" t="s">
        <v>57</v>
      </c>
      <c r="C95" s="16" t="s">
        <v>236</v>
      </c>
      <c r="D95" s="16" t="s">
        <v>237</v>
      </c>
      <c r="AY95" s="16">
        <v>42.5</v>
      </c>
    </row>
    <row r="96" spans="1:64">
      <c r="A96" s="16" t="s">
        <v>56</v>
      </c>
      <c r="B96" s="16" t="s">
        <v>57</v>
      </c>
      <c r="C96" s="16" t="s">
        <v>238</v>
      </c>
      <c r="D96" s="16" t="s">
        <v>239</v>
      </c>
    </row>
    <row r="97" spans="1:65">
      <c r="A97" s="16" t="s">
        <v>56</v>
      </c>
      <c r="B97" s="16" t="s">
        <v>57</v>
      </c>
      <c r="C97" s="16" t="s">
        <v>240</v>
      </c>
      <c r="D97" s="16" t="s">
        <v>241</v>
      </c>
    </row>
    <row r="98" spans="1:65">
      <c r="A98" s="16" t="s">
        <v>56</v>
      </c>
      <c r="B98" s="16" t="s">
        <v>57</v>
      </c>
      <c r="C98" s="16" t="s">
        <v>242</v>
      </c>
      <c r="D98" s="16" t="s">
        <v>243</v>
      </c>
      <c r="BK98" s="16">
        <v>74.290992736816406</v>
      </c>
      <c r="BL98" s="16">
        <v>73.523979187011705</v>
      </c>
    </row>
    <row r="99" spans="1:65">
      <c r="A99" s="16" t="s">
        <v>56</v>
      </c>
      <c r="B99" s="16" t="s">
        <v>57</v>
      </c>
      <c r="C99" s="16" t="s">
        <v>244</v>
      </c>
      <c r="D99" s="16" t="s">
        <v>245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56</v>
      </c>
      <c r="B100" s="16" t="s">
        <v>57</v>
      </c>
      <c r="C100" s="16" t="s">
        <v>246</v>
      </c>
      <c r="D100" s="16" t="s">
        <v>247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56</v>
      </c>
      <c r="B101" s="16" t="s">
        <v>57</v>
      </c>
      <c r="C101" s="16" t="s">
        <v>248</v>
      </c>
      <c r="D101" s="16" t="s">
        <v>249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56</v>
      </c>
      <c r="B102" s="16" t="s">
        <v>57</v>
      </c>
      <c r="C102" s="16" t="s">
        <v>250</v>
      </c>
      <c r="D102" s="16" t="s">
        <v>251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56</v>
      </c>
      <c r="B103" s="16" t="s">
        <v>57</v>
      </c>
      <c r="C103" s="16" t="s">
        <v>252</v>
      </c>
      <c r="D103" s="16" t="s">
        <v>253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56</v>
      </c>
      <c r="B104" s="16" t="s">
        <v>57</v>
      </c>
      <c r="C104" s="16" t="s">
        <v>254</v>
      </c>
      <c r="D104" s="16" t="s">
        <v>255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56</v>
      </c>
      <c r="B105" s="16" t="s">
        <v>57</v>
      </c>
      <c r="C105" s="16" t="s">
        <v>256</v>
      </c>
      <c r="D105" s="16" t="s">
        <v>257</v>
      </c>
      <c r="BH105" s="16">
        <v>49.5804406283509</v>
      </c>
    </row>
    <row r="106" spans="1:65">
      <c r="A106" s="16" t="s">
        <v>56</v>
      </c>
      <c r="B106" s="16" t="s">
        <v>57</v>
      </c>
      <c r="C106" s="16" t="s">
        <v>258</v>
      </c>
      <c r="D106" s="16" t="s">
        <v>259</v>
      </c>
      <c r="BH106" s="16">
        <v>3.7665821554463901</v>
      </c>
    </row>
    <row r="107" spans="1:65">
      <c r="A107" s="16" t="s">
        <v>56</v>
      </c>
      <c r="B107" s="16" t="s">
        <v>57</v>
      </c>
      <c r="C107" s="16" t="s">
        <v>260</v>
      </c>
      <c r="D107" s="16" t="s">
        <v>261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56</v>
      </c>
      <c r="B108" s="16" t="s">
        <v>57</v>
      </c>
      <c r="C108" s="16" t="s">
        <v>262</v>
      </c>
      <c r="D108" s="16" t="s">
        <v>263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56</v>
      </c>
      <c r="B109" s="16" t="s">
        <v>57</v>
      </c>
      <c r="C109" s="16" t="s">
        <v>264</v>
      </c>
      <c r="D109" s="16" t="s">
        <v>265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56</v>
      </c>
      <c r="B110" s="16" t="s">
        <v>57</v>
      </c>
      <c r="C110" s="16" t="s">
        <v>266</v>
      </c>
      <c r="D110" s="16" t="s">
        <v>267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56</v>
      </c>
      <c r="B111" s="16" t="s">
        <v>57</v>
      </c>
      <c r="C111" s="16" t="s">
        <v>268</v>
      </c>
      <c r="D111" s="16" t="s">
        <v>269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56</v>
      </c>
      <c r="B112" s="16" t="s">
        <v>57</v>
      </c>
      <c r="C112" s="16" t="s">
        <v>270</v>
      </c>
      <c r="D112" s="16" t="s">
        <v>271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56</v>
      </c>
      <c r="B113" s="16" t="s">
        <v>57</v>
      </c>
      <c r="C113" s="16" t="s">
        <v>272</v>
      </c>
      <c r="D113" s="16" t="s">
        <v>273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56</v>
      </c>
      <c r="B114" s="16" t="s">
        <v>57</v>
      </c>
      <c r="C114" s="16" t="s">
        <v>274</v>
      </c>
      <c r="D114" s="16" t="s">
        <v>275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56</v>
      </c>
      <c r="B115" s="16" t="s">
        <v>57</v>
      </c>
      <c r="C115" s="16" t="s">
        <v>276</v>
      </c>
      <c r="D115" s="16" t="s">
        <v>277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56</v>
      </c>
      <c r="B116" s="16" t="s">
        <v>57</v>
      </c>
      <c r="C116" s="16" t="s">
        <v>278</v>
      </c>
      <c r="D116" s="16" t="s">
        <v>279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56</v>
      </c>
      <c r="B117" s="16" t="s">
        <v>57</v>
      </c>
      <c r="C117" s="16" t="s">
        <v>280</v>
      </c>
      <c r="D117" s="16" t="s">
        <v>281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56</v>
      </c>
      <c r="B118" s="16" t="s">
        <v>57</v>
      </c>
      <c r="C118" s="16" t="s">
        <v>282</v>
      </c>
      <c r="D118" s="16" t="s">
        <v>283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56</v>
      </c>
      <c r="B119" s="16" t="s">
        <v>57</v>
      </c>
      <c r="C119" s="16" t="s">
        <v>284</v>
      </c>
      <c r="D119" s="16" t="s">
        <v>285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56</v>
      </c>
      <c r="B120" s="16" t="s">
        <v>57</v>
      </c>
      <c r="C120" s="16" t="s">
        <v>286</v>
      </c>
      <c r="D120" s="16" t="s">
        <v>287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56</v>
      </c>
      <c r="B121" s="16" t="s">
        <v>57</v>
      </c>
      <c r="C121" s="16" t="s">
        <v>288</v>
      </c>
      <c r="D121" s="16" t="s">
        <v>289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56</v>
      </c>
      <c r="B122" s="16" t="s">
        <v>57</v>
      </c>
      <c r="C122" s="16" t="s">
        <v>290</v>
      </c>
      <c r="D122" s="16" t="s">
        <v>291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56</v>
      </c>
      <c r="B123" s="16" t="s">
        <v>57</v>
      </c>
      <c r="C123" s="16" t="s">
        <v>292</v>
      </c>
      <c r="D123" s="16" t="s">
        <v>293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56</v>
      </c>
      <c r="B124" s="16" t="s">
        <v>57</v>
      </c>
      <c r="C124" s="16" t="s">
        <v>294</v>
      </c>
      <c r="D124" s="16" t="s">
        <v>295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56</v>
      </c>
      <c r="B125" s="16" t="s">
        <v>57</v>
      </c>
      <c r="C125" s="16" t="s">
        <v>296</v>
      </c>
      <c r="D125" s="16" t="s">
        <v>297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56</v>
      </c>
      <c r="B126" s="16" t="s">
        <v>57</v>
      </c>
      <c r="C126" s="16" t="s">
        <v>298</v>
      </c>
      <c r="D126" s="16" t="s">
        <v>299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56</v>
      </c>
      <c r="B127" s="16" t="s">
        <v>57</v>
      </c>
      <c r="C127" s="16" t="s">
        <v>300</v>
      </c>
      <c r="D127" s="16" t="s">
        <v>301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56</v>
      </c>
      <c r="B128" s="16" t="s">
        <v>57</v>
      </c>
      <c r="C128" s="16" t="s">
        <v>302</v>
      </c>
      <c r="D128" s="16" t="s">
        <v>303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56</v>
      </c>
      <c r="B129" s="16" t="s">
        <v>57</v>
      </c>
      <c r="C129" s="16" t="s">
        <v>304</v>
      </c>
      <c r="D129" s="16" t="s">
        <v>305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56</v>
      </c>
      <c r="B130" s="16" t="s">
        <v>57</v>
      </c>
      <c r="C130" s="16" t="s">
        <v>306</v>
      </c>
      <c r="D130" s="16" t="s">
        <v>307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56</v>
      </c>
      <c r="B131" s="16" t="s">
        <v>57</v>
      </c>
      <c r="C131" s="16" t="s">
        <v>308</v>
      </c>
      <c r="D131" s="16" t="s">
        <v>309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56</v>
      </c>
      <c r="B132" s="16" t="s">
        <v>57</v>
      </c>
      <c r="C132" s="16" t="s">
        <v>310</v>
      </c>
      <c r="D132" s="16" t="s">
        <v>311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56</v>
      </c>
      <c r="B133" s="16" t="s">
        <v>57</v>
      </c>
      <c r="C133" s="16" t="s">
        <v>312</v>
      </c>
      <c r="D133" s="16" t="s">
        <v>313</v>
      </c>
      <c r="AS133" s="16">
        <v>63.6</v>
      </c>
      <c r="AY133" s="16">
        <v>94.3</v>
      </c>
      <c r="BF133" s="16">
        <v>93.4</v>
      </c>
    </row>
    <row r="134" spans="1:65">
      <c r="A134" s="16" t="s">
        <v>56</v>
      </c>
      <c r="B134" s="16" t="s">
        <v>57</v>
      </c>
      <c r="C134" s="16" t="s">
        <v>314</v>
      </c>
      <c r="D134" s="16" t="s">
        <v>315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56</v>
      </c>
      <c r="B135" s="16" t="s">
        <v>57</v>
      </c>
      <c r="C135" s="16" t="s">
        <v>316</v>
      </c>
      <c r="D135" s="16" t="s">
        <v>317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56</v>
      </c>
      <c r="B136" s="16" t="s">
        <v>57</v>
      </c>
      <c r="C136" s="16" t="s">
        <v>318</v>
      </c>
      <c r="D136" s="16" t="s">
        <v>319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56</v>
      </c>
      <c r="B137" s="16" t="s">
        <v>57</v>
      </c>
      <c r="C137" s="16" t="s">
        <v>320</v>
      </c>
      <c r="D137" s="16" t="s">
        <v>321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56</v>
      </c>
      <c r="B138" s="16" t="s">
        <v>57</v>
      </c>
      <c r="C138" s="16" t="s">
        <v>322</v>
      </c>
      <c r="D138" s="16" t="s">
        <v>323</v>
      </c>
      <c r="AS138" s="16">
        <v>7.330279</v>
      </c>
      <c r="AX138" s="16">
        <v>4.5</v>
      </c>
    </row>
    <row r="139" spans="1:65">
      <c r="A139" s="16" t="s">
        <v>56</v>
      </c>
      <c r="B139" s="16" t="s">
        <v>57</v>
      </c>
      <c r="C139" s="16" t="s">
        <v>324</v>
      </c>
      <c r="D139" s="16" t="s">
        <v>325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56</v>
      </c>
      <c r="B140" s="16" t="s">
        <v>57</v>
      </c>
      <c r="C140" s="16" t="s">
        <v>326</v>
      </c>
      <c r="D140" s="16" t="s">
        <v>327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56</v>
      </c>
      <c r="B141" s="16" t="s">
        <v>57</v>
      </c>
      <c r="C141" s="16" t="s">
        <v>328</v>
      </c>
      <c r="D141" s="16" t="s">
        <v>329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56</v>
      </c>
      <c r="B142" s="16" t="s">
        <v>57</v>
      </c>
      <c r="C142" s="16" t="s">
        <v>330</v>
      </c>
      <c r="D142" s="16" t="s">
        <v>331</v>
      </c>
    </row>
    <row r="143" spans="1:65">
      <c r="A143" s="16" t="s">
        <v>56</v>
      </c>
      <c r="B143" s="16" t="s">
        <v>57</v>
      </c>
      <c r="C143" s="16" t="s">
        <v>332</v>
      </c>
      <c r="D143" s="16" t="s">
        <v>333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56</v>
      </c>
      <c r="B144" s="16" t="s">
        <v>57</v>
      </c>
      <c r="C144" s="16" t="s">
        <v>334</v>
      </c>
      <c r="D144" s="16" t="s">
        <v>335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56</v>
      </c>
      <c r="B145" s="16" t="s">
        <v>57</v>
      </c>
      <c r="C145" s="16" t="s">
        <v>336</v>
      </c>
      <c r="D145" s="16" t="s">
        <v>337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56</v>
      </c>
      <c r="B146" s="16" t="s">
        <v>57</v>
      </c>
      <c r="C146" s="16" t="s">
        <v>338</v>
      </c>
      <c r="D146" s="16" t="s">
        <v>339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56</v>
      </c>
      <c r="B147" s="16" t="s">
        <v>57</v>
      </c>
      <c r="C147" s="16" t="s">
        <v>340</v>
      </c>
      <c r="D147" s="16" t="s">
        <v>341</v>
      </c>
      <c r="AS147" s="16">
        <v>40</v>
      </c>
      <c r="AY147" s="16">
        <v>31.4</v>
      </c>
      <c r="BD147" s="16">
        <v>62</v>
      </c>
    </row>
    <row r="148" spans="1:64">
      <c r="A148" s="16" t="s">
        <v>56</v>
      </c>
      <c r="B148" s="16" t="s">
        <v>57</v>
      </c>
      <c r="C148" s="16" t="s">
        <v>342</v>
      </c>
      <c r="D148" s="16" t="s">
        <v>343</v>
      </c>
      <c r="AS148" s="16">
        <v>6.5</v>
      </c>
      <c r="AY148" s="16">
        <v>10.8</v>
      </c>
      <c r="BF148" s="16">
        <v>12.1</v>
      </c>
    </row>
    <row r="149" spans="1:64">
      <c r="A149" s="16" t="s">
        <v>56</v>
      </c>
      <c r="B149" s="16" t="s">
        <v>57</v>
      </c>
      <c r="C149" s="16" t="s">
        <v>344</v>
      </c>
      <c r="D149" s="16" t="s">
        <v>345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56</v>
      </c>
      <c r="B150" s="16" t="s">
        <v>57</v>
      </c>
      <c r="C150" s="16" t="s">
        <v>346</v>
      </c>
      <c r="D150" s="16" t="s">
        <v>347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56</v>
      </c>
      <c r="B151" s="16" t="s">
        <v>57</v>
      </c>
      <c r="C151" s="16" t="s">
        <v>348</v>
      </c>
      <c r="D151" s="16" t="s">
        <v>349</v>
      </c>
      <c r="AT151" s="16">
        <v>17.8</v>
      </c>
      <c r="AY151" s="16">
        <v>21.5</v>
      </c>
    </row>
    <row r="152" spans="1:64">
      <c r="A152" s="16" t="s">
        <v>56</v>
      </c>
      <c r="B152" s="16" t="s">
        <v>57</v>
      </c>
      <c r="C152" s="16" t="s">
        <v>350</v>
      </c>
      <c r="D152" s="16" t="s">
        <v>351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56</v>
      </c>
      <c r="B153" s="16" t="s">
        <v>57</v>
      </c>
      <c r="C153" s="16" t="s">
        <v>352</v>
      </c>
      <c r="D153" s="16" t="s">
        <v>353</v>
      </c>
      <c r="AY153" s="16">
        <v>14.2</v>
      </c>
    </row>
    <row r="154" spans="1:64">
      <c r="A154" s="16" t="s">
        <v>56</v>
      </c>
      <c r="B154" s="16" t="s">
        <v>57</v>
      </c>
      <c r="C154" s="16" t="s">
        <v>354</v>
      </c>
      <c r="D154" s="16" t="s">
        <v>355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56</v>
      </c>
      <c r="B155" s="16" t="s">
        <v>57</v>
      </c>
      <c r="C155" s="16" t="s">
        <v>356</v>
      </c>
      <c r="D155" s="16" t="s">
        <v>357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56</v>
      </c>
      <c r="B156" s="16" t="s">
        <v>57</v>
      </c>
      <c r="C156" s="16" t="s">
        <v>358</v>
      </c>
      <c r="D156" s="16" t="s">
        <v>359</v>
      </c>
    </row>
    <row r="157" spans="1:64">
      <c r="A157" s="16" t="s">
        <v>56</v>
      </c>
      <c r="B157" s="16" t="s">
        <v>57</v>
      </c>
      <c r="C157" s="16" t="s">
        <v>360</v>
      </c>
      <c r="D157" s="16" t="s">
        <v>361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56</v>
      </c>
      <c r="B158" s="16" t="s">
        <v>57</v>
      </c>
      <c r="C158" s="16" t="s">
        <v>362</v>
      </c>
      <c r="D158" s="16" t="s">
        <v>363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56</v>
      </c>
      <c r="B159" s="16" t="s">
        <v>57</v>
      </c>
      <c r="C159" s="16" t="s">
        <v>364</v>
      </c>
      <c r="D159" s="16" t="s">
        <v>365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56</v>
      </c>
      <c r="B160" s="16" t="s">
        <v>57</v>
      </c>
      <c r="C160" s="16" t="s">
        <v>366</v>
      </c>
      <c r="D160" s="16" t="s">
        <v>367</v>
      </c>
    </row>
    <row r="161" spans="1:65">
      <c r="A161" s="16" t="s">
        <v>56</v>
      </c>
      <c r="B161" s="16" t="s">
        <v>57</v>
      </c>
      <c r="C161" s="16" t="s">
        <v>368</v>
      </c>
      <c r="D161" s="16" t="s">
        <v>369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56</v>
      </c>
      <c r="B162" s="16" t="s">
        <v>57</v>
      </c>
      <c r="C162" s="16" t="s">
        <v>370</v>
      </c>
      <c r="D162" s="16" t="s">
        <v>371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56</v>
      </c>
      <c r="B163" s="16" t="s">
        <v>57</v>
      </c>
      <c r="C163" s="16" t="s">
        <v>372</v>
      </c>
      <c r="D163" s="16" t="s">
        <v>373</v>
      </c>
    </row>
    <row r="164" spans="1:65">
      <c r="A164" s="16" t="s">
        <v>56</v>
      </c>
      <c r="B164" s="16" t="s">
        <v>57</v>
      </c>
      <c r="C164" s="16" t="s">
        <v>374</v>
      </c>
      <c r="D164" s="16" t="s">
        <v>375</v>
      </c>
      <c r="BH164" s="16">
        <v>6.0818775807471503</v>
      </c>
    </row>
    <row r="165" spans="1:65">
      <c r="A165" s="16" t="s">
        <v>56</v>
      </c>
      <c r="B165" s="16" t="s">
        <v>57</v>
      </c>
      <c r="C165" s="16" t="s">
        <v>376</v>
      </c>
      <c r="D165" s="16" t="s">
        <v>377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56</v>
      </c>
      <c r="B166" s="16" t="s">
        <v>57</v>
      </c>
      <c r="C166" s="16" t="s">
        <v>378</v>
      </c>
      <c r="D166" s="16" t="s">
        <v>379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56</v>
      </c>
      <c r="B167" s="16" t="s">
        <v>57</v>
      </c>
      <c r="C167" s="16" t="s">
        <v>380</v>
      </c>
      <c r="D167" s="16" t="s">
        <v>381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56</v>
      </c>
      <c r="B168" s="16" t="s">
        <v>57</v>
      </c>
      <c r="C168" s="16" t="s">
        <v>382</v>
      </c>
      <c r="D168" s="16" t="s">
        <v>383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56</v>
      </c>
      <c r="B169" s="16" t="s">
        <v>57</v>
      </c>
      <c r="C169" s="16" t="s">
        <v>384</v>
      </c>
      <c r="D169" s="16" t="s">
        <v>385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56</v>
      </c>
      <c r="B170" s="16" t="s">
        <v>57</v>
      </c>
      <c r="C170" s="16" t="s">
        <v>386</v>
      </c>
      <c r="D170" s="16" t="s">
        <v>387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56</v>
      </c>
      <c r="B171" s="16" t="s">
        <v>57</v>
      </c>
      <c r="C171" s="16" t="s">
        <v>388</v>
      </c>
      <c r="D171" s="16" t="s">
        <v>389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56</v>
      </c>
      <c r="B172" s="16" t="s">
        <v>57</v>
      </c>
      <c r="C172" s="16" t="s">
        <v>390</v>
      </c>
      <c r="D172" s="16" t="s">
        <v>391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56</v>
      </c>
      <c r="B173" s="16" t="s">
        <v>57</v>
      </c>
      <c r="C173" s="16" t="s">
        <v>392</v>
      </c>
      <c r="D173" s="16" t="s">
        <v>393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56</v>
      </c>
      <c r="B174" s="16" t="s">
        <v>57</v>
      </c>
      <c r="C174" s="16" t="s">
        <v>394</v>
      </c>
      <c r="D174" s="16" t="s">
        <v>395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56</v>
      </c>
      <c r="B175" s="16" t="s">
        <v>57</v>
      </c>
      <c r="C175" s="16" t="s">
        <v>396</v>
      </c>
      <c r="D175" s="16" t="s">
        <v>397</v>
      </c>
      <c r="AT175" s="16">
        <v>230000000</v>
      </c>
      <c r="AU175" s="16">
        <v>145200000</v>
      </c>
    </row>
    <row r="176" spans="1:65">
      <c r="A176" s="16" t="s">
        <v>56</v>
      </c>
      <c r="B176" s="16" t="s">
        <v>57</v>
      </c>
      <c r="C176" s="16" t="s">
        <v>398</v>
      </c>
      <c r="D176" s="16" t="s">
        <v>399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56</v>
      </c>
      <c r="B177" s="16" t="s">
        <v>57</v>
      </c>
      <c r="C177" s="16" t="s">
        <v>400</v>
      </c>
      <c r="D177" s="16" t="s">
        <v>401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56</v>
      </c>
      <c r="B178" s="16" t="s">
        <v>57</v>
      </c>
      <c r="C178" s="16" t="s">
        <v>402</v>
      </c>
      <c r="D178" s="16" t="s">
        <v>403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56</v>
      </c>
      <c r="B179" s="16" t="s">
        <v>57</v>
      </c>
      <c r="C179" s="16" t="s">
        <v>404</v>
      </c>
      <c r="D179" s="16" t="s">
        <v>405</v>
      </c>
      <c r="BL179" s="16">
        <v>34</v>
      </c>
    </row>
    <row r="180" spans="1:65">
      <c r="A180" s="16" t="s">
        <v>56</v>
      </c>
      <c r="B180" s="16" t="s">
        <v>57</v>
      </c>
      <c r="C180" s="16" t="s">
        <v>406</v>
      </c>
      <c r="D180" s="16" t="s">
        <v>407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56</v>
      </c>
      <c r="B181" s="16" t="s">
        <v>57</v>
      </c>
      <c r="C181" s="16" t="s">
        <v>408</v>
      </c>
      <c r="D181" s="16" t="s">
        <v>409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56</v>
      </c>
      <c r="B182" s="16" t="s">
        <v>57</v>
      </c>
      <c r="C182" s="16" t="s">
        <v>410</v>
      </c>
      <c r="D182" s="16" t="s">
        <v>411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56</v>
      </c>
      <c r="B183" s="16" t="s">
        <v>57</v>
      </c>
      <c r="C183" s="16" t="s">
        <v>412</v>
      </c>
      <c r="D183" s="16" t="s">
        <v>413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56</v>
      </c>
      <c r="B184" s="16" t="s">
        <v>57</v>
      </c>
      <c r="C184" s="16" t="s">
        <v>414</v>
      </c>
      <c r="D184" s="16" t="s">
        <v>415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56</v>
      </c>
      <c r="B185" s="16" t="s">
        <v>57</v>
      </c>
      <c r="C185" s="16" t="s">
        <v>416</v>
      </c>
      <c r="D185" s="16" t="s">
        <v>417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56</v>
      </c>
      <c r="B186" s="16" t="s">
        <v>57</v>
      </c>
      <c r="C186" s="16" t="s">
        <v>418</v>
      </c>
      <c r="D186" s="16" t="s">
        <v>419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56</v>
      </c>
      <c r="B187" s="16" t="s">
        <v>57</v>
      </c>
      <c r="C187" s="16" t="s">
        <v>420</v>
      </c>
      <c r="D187" s="16" t="s">
        <v>421</v>
      </c>
      <c r="BK187" s="16">
        <v>8</v>
      </c>
    </row>
    <row r="188" spans="1:65">
      <c r="A188" s="16" t="s">
        <v>56</v>
      </c>
      <c r="B188" s="16" t="s">
        <v>57</v>
      </c>
      <c r="C188" s="16" t="s">
        <v>422</v>
      </c>
      <c r="D188" s="16" t="s">
        <v>423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56</v>
      </c>
      <c r="B189" s="16" t="s">
        <v>57</v>
      </c>
      <c r="C189" s="16" t="s">
        <v>424</v>
      </c>
      <c r="D189" s="16" t="s">
        <v>425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56</v>
      </c>
      <c r="B190" s="16" t="s">
        <v>57</v>
      </c>
      <c r="C190" s="16" t="s">
        <v>426</v>
      </c>
      <c r="D190" s="16" t="s">
        <v>427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56</v>
      </c>
      <c r="B191" s="16" t="s">
        <v>57</v>
      </c>
      <c r="C191" s="16" t="s">
        <v>428</v>
      </c>
      <c r="D191" s="16" t="s">
        <v>429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56</v>
      </c>
      <c r="B192" s="16" t="s">
        <v>57</v>
      </c>
      <c r="C192" s="16" t="s">
        <v>430</v>
      </c>
      <c r="D192" s="16" t="s">
        <v>431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56</v>
      </c>
      <c r="B193" s="16" t="s">
        <v>57</v>
      </c>
      <c r="C193" s="16" t="s">
        <v>432</v>
      </c>
      <c r="D193" s="16" t="s">
        <v>433</v>
      </c>
    </row>
    <row r="194" spans="1:65">
      <c r="A194" s="16" t="s">
        <v>56</v>
      </c>
      <c r="B194" s="16" t="s">
        <v>57</v>
      </c>
      <c r="C194" s="16" t="s">
        <v>434</v>
      </c>
      <c r="D194" s="16" t="s">
        <v>435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56</v>
      </c>
      <c r="B195" s="16" t="s">
        <v>57</v>
      </c>
      <c r="C195" s="16" t="s">
        <v>436</v>
      </c>
      <c r="D195" s="16" t="s">
        <v>437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56</v>
      </c>
      <c r="B196" s="16" t="s">
        <v>57</v>
      </c>
      <c r="C196" s="16" t="s">
        <v>438</v>
      </c>
      <c r="D196" s="16" t="s">
        <v>439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56</v>
      </c>
      <c r="B197" s="16" t="s">
        <v>57</v>
      </c>
      <c r="C197" s="16" t="s">
        <v>440</v>
      </c>
      <c r="D197" s="16" t="s">
        <v>441</v>
      </c>
    </row>
    <row r="198" spans="1:65">
      <c r="A198" s="16" t="s">
        <v>56</v>
      </c>
      <c r="B198" s="16" t="s">
        <v>57</v>
      </c>
      <c r="C198" s="16" t="s">
        <v>442</v>
      </c>
      <c r="D198" s="16" t="s">
        <v>443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56</v>
      </c>
      <c r="B199" s="16" t="s">
        <v>57</v>
      </c>
      <c r="C199" s="16" t="s">
        <v>444</v>
      </c>
      <c r="D199" s="16" t="s">
        <v>445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56</v>
      </c>
      <c r="B200" s="16" t="s">
        <v>57</v>
      </c>
      <c r="C200" s="16" t="s">
        <v>446</v>
      </c>
      <c r="D200" s="16" t="s">
        <v>447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56</v>
      </c>
      <c r="B201" s="16" t="s">
        <v>57</v>
      </c>
      <c r="C201" s="16" t="s">
        <v>448</v>
      </c>
      <c r="D201" s="16" t="s">
        <v>449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56</v>
      </c>
      <c r="B202" s="16" t="s">
        <v>57</v>
      </c>
      <c r="C202" s="16" t="s">
        <v>450</v>
      </c>
      <c r="D202" s="16" t="s">
        <v>451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56</v>
      </c>
      <c r="B203" s="16" t="s">
        <v>57</v>
      </c>
      <c r="C203" s="16" t="s">
        <v>452</v>
      </c>
      <c r="D203" s="16" t="s">
        <v>453</v>
      </c>
    </row>
    <row r="204" spans="1:65">
      <c r="A204" s="16" t="s">
        <v>56</v>
      </c>
      <c r="B204" s="16" t="s">
        <v>57</v>
      </c>
      <c r="C204" s="16" t="s">
        <v>454</v>
      </c>
      <c r="D204" s="16" t="s">
        <v>455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56</v>
      </c>
      <c r="B205" s="16" t="s">
        <v>57</v>
      </c>
      <c r="C205" s="16" t="s">
        <v>456</v>
      </c>
      <c r="D205" s="16" t="s">
        <v>457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56</v>
      </c>
      <c r="B206" s="16" t="s">
        <v>57</v>
      </c>
      <c r="C206" s="16" t="s">
        <v>458</v>
      </c>
      <c r="D206" s="16" t="s">
        <v>459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56</v>
      </c>
      <c r="B207" s="16" t="s">
        <v>57</v>
      </c>
      <c r="C207" s="16" t="s">
        <v>460</v>
      </c>
      <c r="D207" s="16" t="s">
        <v>461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56</v>
      </c>
      <c r="B208" s="16" t="s">
        <v>57</v>
      </c>
      <c r="C208" s="16" t="s">
        <v>462</v>
      </c>
      <c r="D208" s="16" t="s">
        <v>463</v>
      </c>
    </row>
    <row r="209" spans="1:65">
      <c r="A209" s="16" t="s">
        <v>56</v>
      </c>
      <c r="B209" s="16" t="s">
        <v>57</v>
      </c>
      <c r="C209" s="16" t="s">
        <v>464</v>
      </c>
      <c r="D209" s="16" t="s">
        <v>465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56</v>
      </c>
      <c r="B210" s="16" t="s">
        <v>57</v>
      </c>
      <c r="C210" s="16" t="s">
        <v>466</v>
      </c>
      <c r="D210" s="16" t="s">
        <v>467</v>
      </c>
      <c r="AY210" s="16">
        <v>91.7</v>
      </c>
    </row>
    <row r="211" spans="1:65">
      <c r="A211" s="16" t="s">
        <v>56</v>
      </c>
      <c r="B211" s="16" t="s">
        <v>57</v>
      </c>
      <c r="C211" s="16" t="s">
        <v>468</v>
      </c>
      <c r="D211" s="16" t="s">
        <v>469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56</v>
      </c>
      <c r="B212" s="16" t="s">
        <v>57</v>
      </c>
      <c r="C212" s="16" t="s">
        <v>470</v>
      </c>
      <c r="D212" s="16" t="s">
        <v>471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56</v>
      </c>
      <c r="B213" s="16" t="s">
        <v>57</v>
      </c>
      <c r="C213" s="16" t="s">
        <v>472</v>
      </c>
      <c r="D213" s="16" t="s">
        <v>473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56</v>
      </c>
      <c r="B214" s="16" t="s">
        <v>57</v>
      </c>
      <c r="C214" s="16" t="s">
        <v>474</v>
      </c>
      <c r="D214" s="16" t="s">
        <v>475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56</v>
      </c>
      <c r="B215" s="16" t="s">
        <v>57</v>
      </c>
      <c r="C215" s="16" t="s">
        <v>476</v>
      </c>
      <c r="D215" s="16" t="s">
        <v>477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56</v>
      </c>
      <c r="B216" s="16" t="s">
        <v>57</v>
      </c>
      <c r="C216" s="16" t="s">
        <v>478</v>
      </c>
      <c r="D216" s="16" t="s">
        <v>479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56</v>
      </c>
      <c r="B217" s="16" t="s">
        <v>57</v>
      </c>
      <c r="C217" s="16" t="s">
        <v>480</v>
      </c>
      <c r="D217" s="16" t="s">
        <v>481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56</v>
      </c>
      <c r="B218" s="16" t="s">
        <v>57</v>
      </c>
      <c r="C218" s="16" t="s">
        <v>482</v>
      </c>
      <c r="D218" s="16" t="s">
        <v>483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56</v>
      </c>
      <c r="B219" s="16" t="s">
        <v>57</v>
      </c>
      <c r="C219" s="16" t="s">
        <v>484</v>
      </c>
      <c r="D219" s="16" t="s">
        <v>485</v>
      </c>
    </row>
    <row r="220" spans="1:65">
      <c r="A220" s="16" t="s">
        <v>56</v>
      </c>
      <c r="B220" s="16" t="s">
        <v>57</v>
      </c>
      <c r="C220" s="16" t="s">
        <v>486</v>
      </c>
      <c r="D220" s="16" t="s">
        <v>487</v>
      </c>
      <c r="AX220" s="16">
        <v>16.7</v>
      </c>
    </row>
    <row r="221" spans="1:65">
      <c r="A221" s="16" t="s">
        <v>56</v>
      </c>
      <c r="B221" s="16" t="s">
        <v>57</v>
      </c>
      <c r="C221" s="16" t="s">
        <v>488</v>
      </c>
      <c r="D221" s="16" t="s">
        <v>489</v>
      </c>
      <c r="AX221" s="16">
        <v>7.5</v>
      </c>
    </row>
    <row r="222" spans="1:65">
      <c r="A222" s="16" t="s">
        <v>56</v>
      </c>
      <c r="B222" s="16" t="s">
        <v>57</v>
      </c>
      <c r="C222" s="16" t="s">
        <v>490</v>
      </c>
      <c r="D222" s="16" t="s">
        <v>491</v>
      </c>
      <c r="AX222" s="16">
        <v>96.3</v>
      </c>
    </row>
    <row r="223" spans="1:65">
      <c r="A223" s="16" t="s">
        <v>56</v>
      </c>
      <c r="B223" s="16" t="s">
        <v>57</v>
      </c>
      <c r="C223" s="16" t="s">
        <v>492</v>
      </c>
      <c r="D223" s="16" t="s">
        <v>493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56</v>
      </c>
      <c r="B224" s="16" t="s">
        <v>57</v>
      </c>
      <c r="C224" s="16" t="s">
        <v>494</v>
      </c>
      <c r="D224" s="16" t="s">
        <v>495</v>
      </c>
    </row>
    <row r="225" spans="1:64">
      <c r="A225" s="16" t="s">
        <v>56</v>
      </c>
      <c r="B225" s="16" t="s">
        <v>57</v>
      </c>
      <c r="C225" s="16" t="s">
        <v>496</v>
      </c>
      <c r="D225" s="16" t="s">
        <v>497</v>
      </c>
    </row>
    <row r="226" spans="1:64">
      <c r="A226" s="16" t="s">
        <v>56</v>
      </c>
      <c r="B226" s="16" t="s">
        <v>57</v>
      </c>
      <c r="C226" s="16" t="s">
        <v>498</v>
      </c>
      <c r="D226" s="16" t="s">
        <v>499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56</v>
      </c>
      <c r="B227" s="16" t="s">
        <v>57</v>
      </c>
      <c r="C227" s="16" t="s">
        <v>500</v>
      </c>
      <c r="D227" s="16" t="s">
        <v>501</v>
      </c>
      <c r="BH227" s="16">
        <v>63</v>
      </c>
      <c r="BJ227" s="16">
        <v>65</v>
      </c>
    </row>
    <row r="228" spans="1:64">
      <c r="A228" s="16" t="s">
        <v>56</v>
      </c>
      <c r="B228" s="16" t="s">
        <v>57</v>
      </c>
      <c r="C228" s="16" t="s">
        <v>502</v>
      </c>
      <c r="D228" s="16" t="s">
        <v>503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56</v>
      </c>
      <c r="B229" s="16" t="s">
        <v>57</v>
      </c>
      <c r="C229" s="16" t="s">
        <v>504</v>
      </c>
      <c r="D229" s="16" t="s">
        <v>505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56</v>
      </c>
      <c r="B230" s="16" t="s">
        <v>57</v>
      </c>
      <c r="C230" s="16" t="s">
        <v>506</v>
      </c>
      <c r="D230" s="16" t="s">
        <v>507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56</v>
      </c>
      <c r="B231" s="16" t="s">
        <v>57</v>
      </c>
      <c r="C231" s="16" t="s">
        <v>508</v>
      </c>
      <c r="D231" s="16" t="s">
        <v>509</v>
      </c>
      <c r="BI231" s="16">
        <v>63.9</v>
      </c>
    </row>
    <row r="232" spans="1:64">
      <c r="A232" s="16" t="s">
        <v>56</v>
      </c>
      <c r="B232" s="16" t="s">
        <v>57</v>
      </c>
      <c r="C232" s="16" t="s">
        <v>510</v>
      </c>
      <c r="D232" s="16" t="s">
        <v>511</v>
      </c>
      <c r="BE232" s="16">
        <v>62.93</v>
      </c>
      <c r="BG232" s="16">
        <v>67.63</v>
      </c>
    </row>
    <row r="233" spans="1:64">
      <c r="A233" s="16" t="s">
        <v>56</v>
      </c>
      <c r="B233" s="16" t="s">
        <v>57</v>
      </c>
      <c r="C233" s="16" t="s">
        <v>512</v>
      </c>
      <c r="D233" s="16" t="s">
        <v>513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56</v>
      </c>
      <c r="B234" s="16" t="s">
        <v>57</v>
      </c>
      <c r="C234" s="16" t="s">
        <v>514</v>
      </c>
      <c r="D234" s="16" t="s">
        <v>515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56</v>
      </c>
      <c r="B235" s="16" t="s">
        <v>57</v>
      </c>
      <c r="C235" s="16" t="s">
        <v>516</v>
      </c>
      <c r="D235" s="16" t="s">
        <v>517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56</v>
      </c>
      <c r="B236" s="16" t="s">
        <v>57</v>
      </c>
      <c r="C236" s="16" t="s">
        <v>518</v>
      </c>
      <c r="D236" s="16" t="s">
        <v>519</v>
      </c>
      <c r="AY236" s="16">
        <v>9.8000000000000007</v>
      </c>
    </row>
    <row r="237" spans="1:64">
      <c r="A237" s="16" t="s">
        <v>56</v>
      </c>
      <c r="B237" s="16" t="s">
        <v>57</v>
      </c>
      <c r="C237" s="16" t="s">
        <v>520</v>
      </c>
      <c r="D237" s="16" t="s">
        <v>521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56</v>
      </c>
      <c r="B238" s="16" t="s">
        <v>57</v>
      </c>
      <c r="C238" s="16" t="s">
        <v>522</v>
      </c>
      <c r="D238" s="16" t="s">
        <v>523</v>
      </c>
      <c r="BF238" s="16">
        <v>0</v>
      </c>
      <c r="BG238" s="16">
        <v>0</v>
      </c>
      <c r="BH238" s="16">
        <v>0</v>
      </c>
    </row>
    <row r="239" spans="1:64">
      <c r="A239" s="16" t="s">
        <v>56</v>
      </c>
      <c r="B239" s="16" t="s">
        <v>57</v>
      </c>
      <c r="C239" s="16" t="s">
        <v>524</v>
      </c>
      <c r="D239" s="16" t="s">
        <v>525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56</v>
      </c>
      <c r="B240" s="16" t="s">
        <v>57</v>
      </c>
      <c r="C240" s="16" t="s">
        <v>526</v>
      </c>
      <c r="D240" s="16" t="s">
        <v>527</v>
      </c>
      <c r="BK240" s="16">
        <v>7.6098400000000002</v>
      </c>
    </row>
    <row r="241" spans="1:65">
      <c r="A241" s="16" t="s">
        <v>56</v>
      </c>
      <c r="B241" s="16" t="s">
        <v>57</v>
      </c>
      <c r="C241" s="16" t="s">
        <v>528</v>
      </c>
      <c r="D241" s="16" t="s">
        <v>529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56</v>
      </c>
      <c r="B242" s="16" t="s">
        <v>57</v>
      </c>
      <c r="C242" s="16" t="s">
        <v>530</v>
      </c>
      <c r="D242" s="16" t="s">
        <v>531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56</v>
      </c>
      <c r="B243" s="16" t="s">
        <v>57</v>
      </c>
      <c r="C243" s="16" t="s">
        <v>532</v>
      </c>
      <c r="D243" s="16" t="s">
        <v>533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56</v>
      </c>
      <c r="B244" s="16" t="s">
        <v>57</v>
      </c>
      <c r="C244" s="16" t="s">
        <v>534</v>
      </c>
      <c r="D244" s="16" t="s">
        <v>535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56</v>
      </c>
      <c r="B245" s="16" t="s">
        <v>57</v>
      </c>
      <c r="C245" s="16" t="s">
        <v>536</v>
      </c>
      <c r="D245" s="16" t="s">
        <v>537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56</v>
      </c>
      <c r="B246" s="16" t="s">
        <v>57</v>
      </c>
      <c r="C246" s="16" t="s">
        <v>538</v>
      </c>
      <c r="D246" s="16" t="s">
        <v>539</v>
      </c>
      <c r="BH246" s="16">
        <v>50.612097190767102</v>
      </c>
    </row>
    <row r="247" spans="1:65">
      <c r="A247" s="16" t="s">
        <v>56</v>
      </c>
      <c r="B247" s="16" t="s">
        <v>57</v>
      </c>
      <c r="C247" s="16" t="s">
        <v>540</v>
      </c>
      <c r="D247" s="16" t="s">
        <v>541</v>
      </c>
      <c r="BH247" s="16">
        <v>3.61394276537616</v>
      </c>
    </row>
    <row r="248" spans="1:65">
      <c r="A248" s="16" t="s">
        <v>56</v>
      </c>
      <c r="B248" s="16" t="s">
        <v>57</v>
      </c>
      <c r="C248" s="16" t="s">
        <v>542</v>
      </c>
      <c r="D248" s="16" t="s">
        <v>543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56</v>
      </c>
      <c r="B249" s="16" t="s">
        <v>57</v>
      </c>
      <c r="C249" s="16" t="s">
        <v>544</v>
      </c>
      <c r="D249" s="16" t="s">
        <v>545</v>
      </c>
      <c r="BJ249" s="16">
        <v>133161462622.119</v>
      </c>
    </row>
    <row r="250" spans="1:65">
      <c r="A250" s="16" t="s">
        <v>56</v>
      </c>
      <c r="B250" s="16" t="s">
        <v>57</v>
      </c>
      <c r="C250" s="16" t="s">
        <v>546</v>
      </c>
      <c r="D250" s="16" t="s">
        <v>547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56</v>
      </c>
      <c r="B251" s="16" t="s">
        <v>57</v>
      </c>
      <c r="C251" s="16" t="s">
        <v>548</v>
      </c>
      <c r="D251" s="16" t="s">
        <v>549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56</v>
      </c>
      <c r="B252" s="16" t="s">
        <v>57</v>
      </c>
      <c r="C252" s="16" t="s">
        <v>550</v>
      </c>
      <c r="D252" s="16" t="s">
        <v>551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56</v>
      </c>
      <c r="B253" s="16" t="s">
        <v>57</v>
      </c>
      <c r="C253" s="16" t="s">
        <v>552</v>
      </c>
      <c r="D253" s="16" t="s">
        <v>553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56</v>
      </c>
      <c r="B254" s="16" t="s">
        <v>57</v>
      </c>
      <c r="C254" s="16" t="s">
        <v>554</v>
      </c>
      <c r="D254" s="16" t="s">
        <v>555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56</v>
      </c>
      <c r="B255" s="16" t="s">
        <v>57</v>
      </c>
      <c r="C255" s="16" t="s">
        <v>556</v>
      </c>
      <c r="D255" s="16" t="s">
        <v>557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56</v>
      </c>
      <c r="B256" s="16" t="s">
        <v>57</v>
      </c>
      <c r="C256" s="16" t="s">
        <v>558</v>
      </c>
      <c r="D256" s="16" t="s">
        <v>559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56</v>
      </c>
      <c r="B257" s="16" t="s">
        <v>57</v>
      </c>
      <c r="C257" s="16" t="s">
        <v>560</v>
      </c>
      <c r="D257" s="16" t="s">
        <v>561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56</v>
      </c>
      <c r="B258" s="16" t="s">
        <v>57</v>
      </c>
      <c r="C258" s="16" t="s">
        <v>562</v>
      </c>
      <c r="D258" s="16" t="s">
        <v>563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56</v>
      </c>
      <c r="B259" s="16" t="s">
        <v>57</v>
      </c>
      <c r="C259" s="16" t="s">
        <v>564</v>
      </c>
      <c r="D259" s="16" t="s">
        <v>565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56</v>
      </c>
      <c r="B260" s="16" t="s">
        <v>57</v>
      </c>
      <c r="C260" s="16" t="s">
        <v>566</v>
      </c>
      <c r="D260" s="16" t="s">
        <v>567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56</v>
      </c>
      <c r="B261" s="16" t="s">
        <v>57</v>
      </c>
      <c r="C261" s="16" t="s">
        <v>568</v>
      </c>
      <c r="D261" s="16" t="s">
        <v>569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56</v>
      </c>
      <c r="B262" s="16" t="s">
        <v>57</v>
      </c>
      <c r="C262" s="16" t="s">
        <v>570</v>
      </c>
      <c r="D262" s="16" t="s">
        <v>571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56</v>
      </c>
      <c r="B263" s="16" t="s">
        <v>57</v>
      </c>
      <c r="C263" s="16" t="s">
        <v>572</v>
      </c>
      <c r="D263" s="16" t="s">
        <v>573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56</v>
      </c>
      <c r="B264" s="16" t="s">
        <v>57</v>
      </c>
      <c r="C264" s="16" t="s">
        <v>574</v>
      </c>
      <c r="D264" s="16" t="s">
        <v>575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56</v>
      </c>
      <c r="B265" s="16" t="s">
        <v>57</v>
      </c>
      <c r="C265" s="16" t="s">
        <v>576</v>
      </c>
      <c r="D265" s="16" t="s">
        <v>577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56</v>
      </c>
      <c r="B266" s="16" t="s">
        <v>57</v>
      </c>
      <c r="C266" s="16" t="s">
        <v>578</v>
      </c>
      <c r="D266" s="16" t="s">
        <v>579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56</v>
      </c>
      <c r="B267" s="16" t="s">
        <v>57</v>
      </c>
      <c r="C267" s="16" t="s">
        <v>580</v>
      </c>
      <c r="D267" s="16" t="s">
        <v>581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56</v>
      </c>
      <c r="B268" s="16" t="s">
        <v>57</v>
      </c>
      <c r="C268" s="16" t="s">
        <v>582</v>
      </c>
      <c r="D268" s="16" t="s">
        <v>583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56</v>
      </c>
      <c r="B269" s="16" t="s">
        <v>57</v>
      </c>
      <c r="C269" s="16" t="s">
        <v>584</v>
      </c>
      <c r="D269" s="16" t="s">
        <v>585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56</v>
      </c>
      <c r="B270" s="16" t="s">
        <v>57</v>
      </c>
      <c r="C270" s="16" t="s">
        <v>586</v>
      </c>
      <c r="D270" s="16" t="s">
        <v>587</v>
      </c>
      <c r="AY270" s="16">
        <v>0.7</v>
      </c>
      <c r="BD270" s="16">
        <v>1.9</v>
      </c>
    </row>
    <row r="271" spans="1:65">
      <c r="A271" s="16" t="s">
        <v>56</v>
      </c>
      <c r="B271" s="16" t="s">
        <v>57</v>
      </c>
      <c r="C271" s="16" t="s">
        <v>588</v>
      </c>
      <c r="D271" s="16" t="s">
        <v>589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56</v>
      </c>
      <c r="B272" s="16" t="s">
        <v>57</v>
      </c>
      <c r="C272" s="16" t="s">
        <v>590</v>
      </c>
      <c r="D272" s="16" t="s">
        <v>591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56</v>
      </c>
      <c r="B273" s="16" t="s">
        <v>57</v>
      </c>
      <c r="C273" s="16" t="s">
        <v>592</v>
      </c>
      <c r="D273" s="16" t="s">
        <v>593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56</v>
      </c>
      <c r="B274" s="16" t="s">
        <v>57</v>
      </c>
      <c r="C274" s="16" t="s">
        <v>594</v>
      </c>
      <c r="D274" s="16" t="s">
        <v>595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56</v>
      </c>
      <c r="B275" s="16" t="s">
        <v>57</v>
      </c>
      <c r="C275" s="16" t="s">
        <v>596</v>
      </c>
      <c r="D275" s="16" t="s">
        <v>597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56</v>
      </c>
      <c r="B276" s="16" t="s">
        <v>57</v>
      </c>
      <c r="C276" s="16" t="s">
        <v>598</v>
      </c>
      <c r="D276" s="16" t="s">
        <v>599</v>
      </c>
      <c r="AS276" s="16">
        <v>96.699669999999998</v>
      </c>
      <c r="AX276" s="16">
        <v>93.7</v>
      </c>
    </row>
    <row r="277" spans="1:65">
      <c r="A277" s="16" t="s">
        <v>56</v>
      </c>
      <c r="B277" s="16" t="s">
        <v>57</v>
      </c>
      <c r="C277" s="16" t="s">
        <v>600</v>
      </c>
      <c r="D277" s="16" t="s">
        <v>601</v>
      </c>
      <c r="AX277" s="16">
        <v>0.7</v>
      </c>
    </row>
    <row r="278" spans="1:65">
      <c r="A278" s="16" t="s">
        <v>56</v>
      </c>
      <c r="B278" s="16" t="s">
        <v>57</v>
      </c>
      <c r="C278" s="16" t="s">
        <v>602</v>
      </c>
      <c r="D278" s="16" t="s">
        <v>603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56</v>
      </c>
      <c r="B279" s="16" t="s">
        <v>57</v>
      </c>
      <c r="C279" s="16" t="s">
        <v>604</v>
      </c>
      <c r="D279" s="16" t="s">
        <v>605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56</v>
      </c>
      <c r="B280" s="16" t="s">
        <v>57</v>
      </c>
      <c r="C280" s="16" t="s">
        <v>606</v>
      </c>
      <c r="D280" s="16" t="s">
        <v>607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56</v>
      </c>
      <c r="B281" s="16" t="s">
        <v>57</v>
      </c>
      <c r="C281" s="16" t="s">
        <v>608</v>
      </c>
      <c r="D281" s="16" t="s">
        <v>609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56</v>
      </c>
      <c r="B282" s="16" t="s">
        <v>57</v>
      </c>
      <c r="C282" s="16" t="s">
        <v>610</v>
      </c>
      <c r="D282" s="16" t="s">
        <v>611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56</v>
      </c>
      <c r="B283" s="16" t="s">
        <v>57</v>
      </c>
      <c r="C283" s="16" t="s">
        <v>612</v>
      </c>
      <c r="D283" s="16" t="s">
        <v>613</v>
      </c>
    </row>
    <row r="284" spans="1:65">
      <c r="A284" s="16" t="s">
        <v>56</v>
      </c>
      <c r="B284" s="16" t="s">
        <v>57</v>
      </c>
      <c r="C284" s="16" t="s">
        <v>614</v>
      </c>
      <c r="D284" s="16" t="s">
        <v>615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56</v>
      </c>
      <c r="B285" s="16" t="s">
        <v>57</v>
      </c>
      <c r="C285" s="16" t="s">
        <v>616</v>
      </c>
      <c r="D285" s="16" t="s">
        <v>617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56</v>
      </c>
      <c r="B286" s="16" t="s">
        <v>57</v>
      </c>
      <c r="C286" s="16" t="s">
        <v>618</v>
      </c>
      <c r="D286" s="16" t="s">
        <v>619</v>
      </c>
    </row>
    <row r="287" spans="1:65">
      <c r="A287" s="16" t="s">
        <v>56</v>
      </c>
      <c r="B287" s="16" t="s">
        <v>57</v>
      </c>
      <c r="C287" s="16" t="s">
        <v>620</v>
      </c>
      <c r="D287" s="16" t="s">
        <v>621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56</v>
      </c>
      <c r="B288" s="16" t="s">
        <v>57</v>
      </c>
      <c r="C288" s="16" t="s">
        <v>622</v>
      </c>
      <c r="D288" s="16" t="s">
        <v>623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56</v>
      </c>
      <c r="B289" s="16" t="s">
        <v>57</v>
      </c>
      <c r="C289" s="16" t="s">
        <v>624</v>
      </c>
      <c r="D289" s="16" t="s">
        <v>625</v>
      </c>
    </row>
    <row r="290" spans="1:65">
      <c r="A290" s="16" t="s">
        <v>56</v>
      </c>
      <c r="B290" s="16" t="s">
        <v>57</v>
      </c>
      <c r="C290" s="16" t="s">
        <v>626</v>
      </c>
      <c r="D290" s="16" t="s">
        <v>627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56</v>
      </c>
      <c r="B291" s="16" t="s">
        <v>57</v>
      </c>
      <c r="C291" s="16" t="s">
        <v>628</v>
      </c>
      <c r="D291" s="16" t="s">
        <v>629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56</v>
      </c>
      <c r="B292" s="16" t="s">
        <v>57</v>
      </c>
      <c r="C292" s="16" t="s">
        <v>630</v>
      </c>
      <c r="D292" s="16" t="s">
        <v>631</v>
      </c>
    </row>
    <row r="293" spans="1:65">
      <c r="A293" s="16" t="s">
        <v>56</v>
      </c>
      <c r="B293" s="16" t="s">
        <v>57</v>
      </c>
      <c r="C293" s="16" t="s">
        <v>632</v>
      </c>
      <c r="D293" s="16" t="s">
        <v>633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56</v>
      </c>
      <c r="B294" s="16" t="s">
        <v>57</v>
      </c>
      <c r="C294" s="16" t="s">
        <v>634</v>
      </c>
      <c r="D294" s="16" t="s">
        <v>635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56</v>
      </c>
      <c r="B295" s="16" t="s">
        <v>57</v>
      </c>
      <c r="C295" s="16" t="s">
        <v>636</v>
      </c>
      <c r="D295" s="16" t="s">
        <v>637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56</v>
      </c>
      <c r="B296" s="16" t="s">
        <v>57</v>
      </c>
      <c r="C296" s="16" t="s">
        <v>638</v>
      </c>
      <c r="D296" s="16" t="s">
        <v>639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56</v>
      </c>
      <c r="B297" s="16" t="s">
        <v>57</v>
      </c>
      <c r="C297" s="16" t="s">
        <v>640</v>
      </c>
      <c r="D297" s="16" t="s">
        <v>641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56</v>
      </c>
      <c r="B298" s="16" t="s">
        <v>57</v>
      </c>
      <c r="C298" s="16" t="s">
        <v>642</v>
      </c>
      <c r="D298" s="16" t="s">
        <v>643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56</v>
      </c>
      <c r="B299" s="16" t="s">
        <v>57</v>
      </c>
      <c r="C299" s="16" t="s">
        <v>644</v>
      </c>
      <c r="D299" s="16" t="s">
        <v>645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56</v>
      </c>
      <c r="B300" s="16" t="s">
        <v>57</v>
      </c>
      <c r="C300" s="16" t="s">
        <v>646</v>
      </c>
      <c r="D300" s="16" t="s">
        <v>647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56</v>
      </c>
      <c r="B301" s="16" t="s">
        <v>57</v>
      </c>
      <c r="C301" s="16" t="s">
        <v>648</v>
      </c>
      <c r="D301" s="16" t="s">
        <v>649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56</v>
      </c>
      <c r="B302" s="16" t="s">
        <v>57</v>
      </c>
      <c r="C302" s="16" t="s">
        <v>650</v>
      </c>
      <c r="D302" s="16" t="s">
        <v>651</v>
      </c>
      <c r="BH302" s="16">
        <v>26.717932819545801</v>
      </c>
    </row>
    <row r="303" spans="1:65">
      <c r="A303" s="16" t="s">
        <v>56</v>
      </c>
      <c r="B303" s="16" t="s">
        <v>57</v>
      </c>
      <c r="C303" s="16" t="s">
        <v>652</v>
      </c>
      <c r="D303" s="16" t="s">
        <v>653</v>
      </c>
      <c r="BH303" s="16">
        <v>2.5745189703799598</v>
      </c>
    </row>
    <row r="304" spans="1:65">
      <c r="A304" s="16" t="s">
        <v>56</v>
      </c>
      <c r="B304" s="16" t="s">
        <v>57</v>
      </c>
      <c r="C304" s="16" t="s">
        <v>654</v>
      </c>
      <c r="D304" s="16" t="s">
        <v>655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56</v>
      </c>
      <c r="B305" s="16" t="s">
        <v>57</v>
      </c>
      <c r="C305" s="16" t="s">
        <v>656</v>
      </c>
      <c r="D305" s="16" t="s">
        <v>657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56</v>
      </c>
      <c r="B306" s="16" t="s">
        <v>57</v>
      </c>
      <c r="C306" s="16" t="s">
        <v>658</v>
      </c>
      <c r="D306" s="16" t="s">
        <v>659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56</v>
      </c>
      <c r="B307" s="16" t="s">
        <v>57</v>
      </c>
      <c r="C307" s="16" t="s">
        <v>660</v>
      </c>
      <c r="D307" s="16" t="s">
        <v>661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56</v>
      </c>
      <c r="B308" s="16" t="s">
        <v>57</v>
      </c>
      <c r="C308" s="16" t="s">
        <v>662</v>
      </c>
      <c r="D308" s="16" t="s">
        <v>663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56</v>
      </c>
      <c r="B309" s="16" t="s">
        <v>57</v>
      </c>
      <c r="C309" s="16" t="s">
        <v>664</v>
      </c>
      <c r="D309" s="16" t="s">
        <v>665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56</v>
      </c>
      <c r="B310" s="16" t="s">
        <v>57</v>
      </c>
      <c r="C310" s="16" t="s">
        <v>666</v>
      </c>
      <c r="D310" s="16" t="s">
        <v>667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56</v>
      </c>
      <c r="B311" s="16" t="s">
        <v>57</v>
      </c>
      <c r="C311" s="16" t="s">
        <v>668</v>
      </c>
      <c r="D311" s="16" t="s">
        <v>669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56</v>
      </c>
      <c r="B312" s="16" t="s">
        <v>57</v>
      </c>
      <c r="C312" s="16" t="s">
        <v>670</v>
      </c>
      <c r="D312" s="16" t="s">
        <v>671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56</v>
      </c>
      <c r="B313" s="16" t="s">
        <v>57</v>
      </c>
      <c r="C313" s="16" t="s">
        <v>672</v>
      </c>
      <c r="D313" s="16" t="s">
        <v>673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56</v>
      </c>
      <c r="B314" s="16" t="s">
        <v>57</v>
      </c>
      <c r="C314" s="16" t="s">
        <v>674</v>
      </c>
      <c r="D314" s="16" t="s">
        <v>675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56</v>
      </c>
      <c r="B315" s="16" t="s">
        <v>57</v>
      </c>
      <c r="C315" s="16" t="s">
        <v>676</v>
      </c>
      <c r="D315" s="16" t="s">
        <v>677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56</v>
      </c>
      <c r="B316" s="16" t="s">
        <v>57</v>
      </c>
      <c r="C316" s="16" t="s">
        <v>678</v>
      </c>
      <c r="D316" s="16" t="s">
        <v>679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56</v>
      </c>
      <c r="B317" s="16" t="s">
        <v>57</v>
      </c>
      <c r="C317" s="16" t="s">
        <v>680</v>
      </c>
      <c r="D317" s="16" t="s">
        <v>681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56</v>
      </c>
      <c r="B318" s="16" t="s">
        <v>57</v>
      </c>
      <c r="C318" s="16" t="s">
        <v>682</v>
      </c>
      <c r="D318" s="16" t="s">
        <v>683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56</v>
      </c>
      <c r="B319" s="16" t="s">
        <v>57</v>
      </c>
      <c r="C319" s="16" t="s">
        <v>684</v>
      </c>
      <c r="D319" s="16" t="s">
        <v>685</v>
      </c>
    </row>
    <row r="320" spans="1:65">
      <c r="A320" s="16" t="s">
        <v>56</v>
      </c>
      <c r="B320" s="16" t="s">
        <v>57</v>
      </c>
      <c r="C320" s="16" t="s">
        <v>686</v>
      </c>
      <c r="D320" s="16" t="s">
        <v>687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56</v>
      </c>
      <c r="B321" s="16" t="s">
        <v>57</v>
      </c>
      <c r="C321" s="16" t="s">
        <v>688</v>
      </c>
      <c r="D321" s="16" t="s">
        <v>689</v>
      </c>
      <c r="AY321" s="16">
        <v>93.4</v>
      </c>
    </row>
    <row r="322" spans="1:65">
      <c r="A322" s="16" t="s">
        <v>56</v>
      </c>
      <c r="B322" s="16" t="s">
        <v>57</v>
      </c>
      <c r="C322" s="16" t="s">
        <v>690</v>
      </c>
      <c r="D322" s="16" t="s">
        <v>691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56</v>
      </c>
      <c r="B323" s="16" t="s">
        <v>57</v>
      </c>
      <c r="C323" s="16" t="s">
        <v>692</v>
      </c>
      <c r="D323" s="16" t="s">
        <v>693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56</v>
      </c>
      <c r="B324" s="16" t="s">
        <v>57</v>
      </c>
      <c r="C324" s="16" t="s">
        <v>694</v>
      </c>
      <c r="D324" s="16" t="s">
        <v>695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56</v>
      </c>
      <c r="B325" s="16" t="s">
        <v>57</v>
      </c>
      <c r="C325" s="16" t="s">
        <v>696</v>
      </c>
      <c r="D325" s="16" t="s">
        <v>697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56</v>
      </c>
      <c r="B326" s="16" t="s">
        <v>57</v>
      </c>
      <c r="C326" s="16" t="s">
        <v>698</v>
      </c>
      <c r="D326" s="16" t="s">
        <v>699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56</v>
      </c>
      <c r="B327" s="16" t="s">
        <v>57</v>
      </c>
      <c r="C327" s="16" t="s">
        <v>700</v>
      </c>
      <c r="D327" s="16" t="s">
        <v>701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56</v>
      </c>
      <c r="B328" s="16" t="s">
        <v>57</v>
      </c>
      <c r="C328" s="16" t="s">
        <v>702</v>
      </c>
      <c r="D328" s="16" t="s">
        <v>703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56</v>
      </c>
      <c r="B329" s="16" t="s">
        <v>57</v>
      </c>
      <c r="C329" s="16" t="s">
        <v>704</v>
      </c>
      <c r="D329" s="16" t="s">
        <v>705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56</v>
      </c>
      <c r="B330" s="16" t="s">
        <v>57</v>
      </c>
      <c r="C330" s="16" t="s">
        <v>706</v>
      </c>
      <c r="D330" s="16" t="s">
        <v>707</v>
      </c>
    </row>
    <row r="331" spans="1:65">
      <c r="A331" s="16" t="s">
        <v>56</v>
      </c>
      <c r="B331" s="16" t="s">
        <v>57</v>
      </c>
      <c r="C331" s="16" t="s">
        <v>708</v>
      </c>
      <c r="D331" s="16" t="s">
        <v>709</v>
      </c>
      <c r="AS331" s="16">
        <v>5.6818179999999998</v>
      </c>
      <c r="AX331" s="16">
        <v>6.3</v>
      </c>
    </row>
    <row r="332" spans="1:65">
      <c r="A332" s="16" t="s">
        <v>56</v>
      </c>
      <c r="B332" s="16" t="s">
        <v>57</v>
      </c>
      <c r="C332" s="16" t="s">
        <v>710</v>
      </c>
      <c r="D332" s="16" t="s">
        <v>711</v>
      </c>
      <c r="AX332" s="16">
        <v>4.0999999999999996</v>
      </c>
    </row>
    <row r="333" spans="1:65">
      <c r="A333" s="16" t="s">
        <v>56</v>
      </c>
      <c r="B333" s="16" t="s">
        <v>57</v>
      </c>
      <c r="C333" s="16" t="s">
        <v>712</v>
      </c>
      <c r="D333" s="16" t="s">
        <v>713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56</v>
      </c>
      <c r="B334" s="16" t="s">
        <v>57</v>
      </c>
      <c r="C334" s="16" t="s">
        <v>714</v>
      </c>
      <c r="D334" s="16" t="s">
        <v>715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56</v>
      </c>
      <c r="B335" s="16" t="s">
        <v>57</v>
      </c>
      <c r="C335" s="16" t="s">
        <v>716</v>
      </c>
      <c r="D335" s="16" t="s">
        <v>717</v>
      </c>
    </row>
    <row r="336" spans="1:65">
      <c r="A336" s="16" t="s">
        <v>56</v>
      </c>
      <c r="B336" s="16" t="s">
        <v>57</v>
      </c>
      <c r="C336" s="16" t="s">
        <v>718</v>
      </c>
      <c r="D336" s="16" t="s">
        <v>719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56</v>
      </c>
      <c r="B337" s="16" t="s">
        <v>57</v>
      </c>
      <c r="C337" s="16" t="s">
        <v>720</v>
      </c>
      <c r="D337" s="16" t="s">
        <v>721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56</v>
      </c>
      <c r="B338" s="16" t="s">
        <v>57</v>
      </c>
      <c r="C338" s="16" t="s">
        <v>722</v>
      </c>
      <c r="D338" s="16" t="s">
        <v>723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56</v>
      </c>
      <c r="B339" s="16" t="s">
        <v>57</v>
      </c>
      <c r="C339" s="16" t="s">
        <v>724</v>
      </c>
      <c r="D339" s="16" t="s">
        <v>725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56</v>
      </c>
      <c r="B340" s="16" t="s">
        <v>57</v>
      </c>
      <c r="C340" s="16" t="s">
        <v>726</v>
      </c>
      <c r="D340" s="16" t="s">
        <v>727</v>
      </c>
    </row>
    <row r="341" spans="1:64">
      <c r="A341" s="16" t="s">
        <v>56</v>
      </c>
      <c r="B341" s="16" t="s">
        <v>57</v>
      </c>
      <c r="C341" s="16" t="s">
        <v>728</v>
      </c>
      <c r="D341" s="16" t="s">
        <v>729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56</v>
      </c>
      <c r="B342" s="16" t="s">
        <v>57</v>
      </c>
      <c r="C342" s="16" t="s">
        <v>730</v>
      </c>
      <c r="D342" s="16" t="s">
        <v>731</v>
      </c>
      <c r="BI342" s="16">
        <v>80</v>
      </c>
    </row>
    <row r="343" spans="1:64">
      <c r="A343" s="16" t="s">
        <v>56</v>
      </c>
      <c r="B343" s="16" t="s">
        <v>57</v>
      </c>
      <c r="C343" s="16" t="s">
        <v>732</v>
      </c>
      <c r="D343" s="16" t="s">
        <v>733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56</v>
      </c>
      <c r="B344" s="16" t="s">
        <v>57</v>
      </c>
      <c r="C344" s="16" t="s">
        <v>734</v>
      </c>
      <c r="D344" s="16" t="s">
        <v>735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56</v>
      </c>
      <c r="B345" s="16" t="s">
        <v>57</v>
      </c>
      <c r="C345" s="16" t="s">
        <v>736</v>
      </c>
      <c r="D345" s="16" t="s">
        <v>737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56</v>
      </c>
      <c r="B346" s="16" t="s">
        <v>57</v>
      </c>
      <c r="C346" s="16" t="s">
        <v>738</v>
      </c>
      <c r="D346" s="16" t="s">
        <v>739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56</v>
      </c>
      <c r="B347" s="16" t="s">
        <v>57</v>
      </c>
      <c r="C347" s="16" t="s">
        <v>740</v>
      </c>
      <c r="D347" s="16" t="s">
        <v>741</v>
      </c>
      <c r="BA347" s="16">
        <v>8.88889</v>
      </c>
    </row>
    <row r="348" spans="1:64">
      <c r="A348" s="16" t="s">
        <v>56</v>
      </c>
      <c r="B348" s="16" t="s">
        <v>57</v>
      </c>
      <c r="C348" s="16" t="s">
        <v>742</v>
      </c>
      <c r="D348" s="16" t="s">
        <v>743</v>
      </c>
      <c r="BH348" s="16">
        <v>99.490226745605497</v>
      </c>
      <c r="BI348" s="16">
        <v>98.336860656738295</v>
      </c>
    </row>
    <row r="349" spans="1:64">
      <c r="A349" s="16" t="s">
        <v>56</v>
      </c>
      <c r="B349" s="16" t="s">
        <v>57</v>
      </c>
      <c r="C349" s="16" t="s">
        <v>744</v>
      </c>
      <c r="D349" s="16" t="s">
        <v>745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56</v>
      </c>
      <c r="B350" s="16" t="s">
        <v>57</v>
      </c>
      <c r="C350" s="16" t="s">
        <v>746</v>
      </c>
      <c r="D350" s="16" t="s">
        <v>747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56</v>
      </c>
      <c r="B351" s="16" t="s">
        <v>57</v>
      </c>
      <c r="C351" s="16" t="s">
        <v>748</v>
      </c>
      <c r="D351" s="16" t="s">
        <v>749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56</v>
      </c>
      <c r="B352" s="16" t="s">
        <v>57</v>
      </c>
      <c r="C352" s="16" t="s">
        <v>750</v>
      </c>
      <c r="D352" s="16" t="s">
        <v>751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56</v>
      </c>
      <c r="B353" s="16" t="s">
        <v>57</v>
      </c>
      <c r="C353" s="16" t="s">
        <v>752</v>
      </c>
      <c r="D353" s="16" t="s">
        <v>753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56</v>
      </c>
      <c r="B354" s="16" t="s">
        <v>57</v>
      </c>
      <c r="C354" s="16" t="s">
        <v>754</v>
      </c>
      <c r="D354" s="16" t="s">
        <v>755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56</v>
      </c>
      <c r="B355" s="16" t="s">
        <v>57</v>
      </c>
      <c r="C355" s="16" t="s">
        <v>756</v>
      </c>
      <c r="D355" s="16" t="s">
        <v>757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56</v>
      </c>
      <c r="B356" s="16" t="s">
        <v>57</v>
      </c>
      <c r="C356" s="16" t="s">
        <v>758</v>
      </c>
      <c r="D356" s="16" t="s">
        <v>759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56</v>
      </c>
      <c r="B357" s="16" t="s">
        <v>57</v>
      </c>
      <c r="C357" s="16" t="s">
        <v>760</v>
      </c>
      <c r="D357" s="16" t="s">
        <v>761</v>
      </c>
      <c r="BH357" s="16">
        <v>15.9234863992885</v>
      </c>
    </row>
    <row r="358" spans="1:65">
      <c r="A358" s="16" t="s">
        <v>56</v>
      </c>
      <c r="B358" s="16" t="s">
        <v>57</v>
      </c>
      <c r="C358" s="16" t="s">
        <v>762</v>
      </c>
      <c r="D358" s="16" t="s">
        <v>763</v>
      </c>
    </row>
    <row r="359" spans="1:65">
      <c r="A359" s="16" t="s">
        <v>56</v>
      </c>
      <c r="B359" s="16" t="s">
        <v>57</v>
      </c>
      <c r="C359" s="16" t="s">
        <v>764</v>
      </c>
      <c r="D359" s="16" t="s">
        <v>765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56</v>
      </c>
      <c r="B360" s="16" t="s">
        <v>57</v>
      </c>
      <c r="C360" s="16" t="s">
        <v>766</v>
      </c>
      <c r="D360" s="16" t="s">
        <v>767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56</v>
      </c>
      <c r="B361" s="16" t="s">
        <v>57</v>
      </c>
      <c r="C361" s="16" t="s">
        <v>768</v>
      </c>
      <c r="D361" s="16" t="s">
        <v>769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56</v>
      </c>
      <c r="B362" s="16" t="s">
        <v>57</v>
      </c>
      <c r="C362" s="16" t="s">
        <v>770</v>
      </c>
      <c r="D362" s="16" t="s">
        <v>771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56</v>
      </c>
      <c r="B363" s="16" t="s">
        <v>57</v>
      </c>
      <c r="C363" s="16" t="s">
        <v>772</v>
      </c>
      <c r="D363" s="16" t="s">
        <v>773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56</v>
      </c>
      <c r="B364" s="16" t="s">
        <v>57</v>
      </c>
      <c r="C364" s="16" t="s">
        <v>774</v>
      </c>
      <c r="D364" s="16" t="s">
        <v>775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56</v>
      </c>
      <c r="B365" s="16" t="s">
        <v>57</v>
      </c>
      <c r="C365" s="16" t="s">
        <v>776</v>
      </c>
      <c r="D365" s="16" t="s">
        <v>777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56</v>
      </c>
      <c r="B366" s="16" t="s">
        <v>57</v>
      </c>
      <c r="C366" s="16" t="s">
        <v>778</v>
      </c>
      <c r="D366" s="16" t="s">
        <v>779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56</v>
      </c>
      <c r="B367" s="16" t="s">
        <v>57</v>
      </c>
      <c r="C367" s="16" t="s">
        <v>780</v>
      </c>
      <c r="D367" s="16" t="s">
        <v>781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56</v>
      </c>
      <c r="B368" s="16" t="s">
        <v>57</v>
      </c>
      <c r="C368" s="16" t="s">
        <v>782</v>
      </c>
      <c r="D368" s="16" t="s">
        <v>783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56</v>
      </c>
      <c r="B369" s="16" t="s">
        <v>57</v>
      </c>
      <c r="C369" s="16" t="s">
        <v>784</v>
      </c>
      <c r="D369" s="16" t="s">
        <v>785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56</v>
      </c>
      <c r="B370" s="16" t="s">
        <v>57</v>
      </c>
      <c r="C370" s="16" t="s">
        <v>786</v>
      </c>
      <c r="D370" s="16" t="s">
        <v>787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56</v>
      </c>
      <c r="B371" s="16" t="s">
        <v>57</v>
      </c>
      <c r="C371" s="16" t="s">
        <v>788</v>
      </c>
      <c r="D371" s="16" t="s">
        <v>789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56</v>
      </c>
      <c r="B372" s="16" t="s">
        <v>57</v>
      </c>
      <c r="C372" s="16" t="s">
        <v>790</v>
      </c>
      <c r="D372" s="16" t="s">
        <v>791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56</v>
      </c>
      <c r="B373" s="16" t="s">
        <v>57</v>
      </c>
      <c r="C373" s="16" t="s">
        <v>792</v>
      </c>
      <c r="D373" s="16" t="s">
        <v>793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56</v>
      </c>
      <c r="B374" s="16" t="s">
        <v>57</v>
      </c>
      <c r="C374" s="16" t="s">
        <v>794</v>
      </c>
      <c r="D374" s="16" t="s">
        <v>795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56</v>
      </c>
      <c r="B375" s="16" t="s">
        <v>57</v>
      </c>
      <c r="C375" s="16" t="s">
        <v>796</v>
      </c>
      <c r="D375" s="16" t="s">
        <v>797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56</v>
      </c>
      <c r="B376" s="16" t="s">
        <v>57</v>
      </c>
      <c r="C376" s="16" t="s">
        <v>798</v>
      </c>
      <c r="D376" s="16" t="s">
        <v>799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56</v>
      </c>
      <c r="B377" s="16" t="s">
        <v>57</v>
      </c>
      <c r="C377" s="16" t="s">
        <v>800</v>
      </c>
      <c r="D377" s="16" t="s">
        <v>801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56</v>
      </c>
      <c r="B378" s="16" t="s">
        <v>57</v>
      </c>
      <c r="C378" s="16" t="s">
        <v>802</v>
      </c>
      <c r="D378" s="16" t="s">
        <v>803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56</v>
      </c>
      <c r="B379" s="16" t="s">
        <v>57</v>
      </c>
      <c r="C379" s="16" t="s">
        <v>804</v>
      </c>
      <c r="D379" s="16" t="s">
        <v>805</v>
      </c>
    </row>
    <row r="380" spans="1:65">
      <c r="A380" s="16" t="s">
        <v>56</v>
      </c>
      <c r="B380" s="16" t="s">
        <v>57</v>
      </c>
      <c r="C380" s="16" t="s">
        <v>806</v>
      </c>
      <c r="D380" s="16" t="s">
        <v>807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56</v>
      </c>
      <c r="B381" s="16" t="s">
        <v>57</v>
      </c>
      <c r="C381" s="16" t="s">
        <v>808</v>
      </c>
      <c r="D381" s="16" t="s">
        <v>809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56</v>
      </c>
      <c r="B382" s="16" t="s">
        <v>57</v>
      </c>
      <c r="C382" s="16" t="s">
        <v>810</v>
      </c>
      <c r="D382" s="16" t="s">
        <v>811</v>
      </c>
      <c r="BB382" s="16">
        <v>52</v>
      </c>
      <c r="BF382" s="16">
        <v>16</v>
      </c>
      <c r="BL382" s="16">
        <v>12.1</v>
      </c>
    </row>
    <row r="383" spans="1:65">
      <c r="A383" s="16" t="s">
        <v>56</v>
      </c>
      <c r="B383" s="16" t="s">
        <v>57</v>
      </c>
      <c r="C383" s="16" t="s">
        <v>812</v>
      </c>
      <c r="D383" s="16" t="s">
        <v>813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56</v>
      </c>
      <c r="B384" s="16" t="s">
        <v>57</v>
      </c>
      <c r="C384" s="16" t="s">
        <v>814</v>
      </c>
      <c r="D384" s="16" t="s">
        <v>815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56</v>
      </c>
      <c r="B385" s="16" t="s">
        <v>57</v>
      </c>
      <c r="C385" s="16" t="s">
        <v>816</v>
      </c>
      <c r="D385" s="16" t="s">
        <v>817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56</v>
      </c>
      <c r="B386" s="16" t="s">
        <v>57</v>
      </c>
      <c r="C386" s="16" t="s">
        <v>818</v>
      </c>
      <c r="D386" s="16" t="s">
        <v>819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56</v>
      </c>
      <c r="B387" s="16" t="s">
        <v>57</v>
      </c>
      <c r="C387" s="16" t="s">
        <v>820</v>
      </c>
      <c r="D387" s="16" t="s">
        <v>821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56</v>
      </c>
      <c r="B388" s="16" t="s">
        <v>57</v>
      </c>
      <c r="C388" s="16" t="s">
        <v>822</v>
      </c>
      <c r="D388" s="16" t="s">
        <v>823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56</v>
      </c>
      <c r="B389" s="16" t="s">
        <v>57</v>
      </c>
      <c r="C389" s="16" t="s">
        <v>824</v>
      </c>
      <c r="D389" s="16" t="s">
        <v>825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56</v>
      </c>
      <c r="B390" s="16" t="s">
        <v>57</v>
      </c>
      <c r="C390" s="16" t="s">
        <v>826</v>
      </c>
      <c r="D390" s="16" t="s">
        <v>827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56</v>
      </c>
      <c r="B391" s="16" t="s">
        <v>57</v>
      </c>
      <c r="C391" s="16" t="s">
        <v>828</v>
      </c>
      <c r="D391" s="16" t="s">
        <v>829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56</v>
      </c>
      <c r="B392" s="16" t="s">
        <v>57</v>
      </c>
      <c r="C392" s="16" t="s">
        <v>830</v>
      </c>
      <c r="D392" s="16" t="s">
        <v>831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56</v>
      </c>
      <c r="B393" s="16" t="s">
        <v>57</v>
      </c>
      <c r="C393" s="16" t="s">
        <v>832</v>
      </c>
      <c r="D393" s="16" t="s">
        <v>833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56</v>
      </c>
      <c r="B394" s="16" t="s">
        <v>57</v>
      </c>
      <c r="C394" s="16" t="s">
        <v>834</v>
      </c>
      <c r="D394" s="16" t="s">
        <v>835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56</v>
      </c>
      <c r="B395" s="16" t="s">
        <v>57</v>
      </c>
      <c r="C395" s="16" t="s">
        <v>836</v>
      </c>
      <c r="D395" s="16" t="s">
        <v>837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56</v>
      </c>
      <c r="B396" s="16" t="s">
        <v>57</v>
      </c>
      <c r="C396" s="16" t="s">
        <v>838</v>
      </c>
      <c r="D396" s="16" t="s">
        <v>839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56</v>
      </c>
      <c r="B397" s="16" t="s">
        <v>57</v>
      </c>
      <c r="C397" s="16" t="s">
        <v>840</v>
      </c>
      <c r="D397" s="16" t="s">
        <v>841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56</v>
      </c>
      <c r="B398" s="16" t="s">
        <v>57</v>
      </c>
      <c r="C398" s="16" t="s">
        <v>842</v>
      </c>
      <c r="D398" s="16" t="s">
        <v>843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56</v>
      </c>
      <c r="B399" s="16" t="s">
        <v>57</v>
      </c>
      <c r="C399" s="16" t="s">
        <v>844</v>
      </c>
      <c r="D399" s="16" t="s">
        <v>845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56</v>
      </c>
      <c r="B400" s="16" t="s">
        <v>57</v>
      </c>
      <c r="C400" s="16" t="s">
        <v>846</v>
      </c>
      <c r="D400" s="16" t="s">
        <v>847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56</v>
      </c>
      <c r="B401" s="16" t="s">
        <v>57</v>
      </c>
      <c r="C401" s="16" t="s">
        <v>848</v>
      </c>
      <c r="D401" s="16" t="s">
        <v>849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56</v>
      </c>
      <c r="B402" s="16" t="s">
        <v>57</v>
      </c>
      <c r="C402" s="16" t="s">
        <v>850</v>
      </c>
      <c r="D402" s="16" t="s">
        <v>851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56</v>
      </c>
      <c r="B403" s="16" t="s">
        <v>57</v>
      </c>
      <c r="C403" s="16" t="s">
        <v>852</v>
      </c>
      <c r="D403" s="16" t="s">
        <v>853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56</v>
      </c>
      <c r="B404" s="16" t="s">
        <v>57</v>
      </c>
      <c r="C404" s="16" t="s">
        <v>854</v>
      </c>
      <c r="D404" s="16" t="s">
        <v>855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56</v>
      </c>
      <c r="B405" s="16" t="s">
        <v>57</v>
      </c>
      <c r="C405" s="16" t="s">
        <v>856</v>
      </c>
      <c r="D405" s="16" t="s">
        <v>857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56</v>
      </c>
      <c r="B406" s="16" t="s">
        <v>57</v>
      </c>
      <c r="C406" s="16" t="s">
        <v>858</v>
      </c>
      <c r="D406" s="16" t="s">
        <v>859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56</v>
      </c>
      <c r="B407" s="16" t="s">
        <v>57</v>
      </c>
      <c r="C407" s="16" t="s">
        <v>860</v>
      </c>
      <c r="D407" s="16" t="s">
        <v>861</v>
      </c>
    </row>
    <row r="408" spans="1:65">
      <c r="A408" s="16" t="s">
        <v>56</v>
      </c>
      <c r="B408" s="16" t="s">
        <v>57</v>
      </c>
      <c r="C408" s="16" t="s">
        <v>862</v>
      </c>
      <c r="D408" s="16" t="s">
        <v>863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56</v>
      </c>
      <c r="B409" s="16" t="s">
        <v>57</v>
      </c>
      <c r="C409" s="16" t="s">
        <v>864</v>
      </c>
      <c r="D409" s="16" t="s">
        <v>865</v>
      </c>
      <c r="AK409" s="16">
        <v>2.0092295234213201E-2</v>
      </c>
      <c r="AP409" s="41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56</v>
      </c>
      <c r="B410" s="16" t="s">
        <v>57</v>
      </c>
      <c r="C410" s="16" t="s">
        <v>866</v>
      </c>
      <c r="D410" s="16" t="s">
        <v>867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56</v>
      </c>
      <c r="B411" s="16" t="s">
        <v>57</v>
      </c>
      <c r="C411" s="16" t="s">
        <v>868</v>
      </c>
      <c r="D411" s="16" t="s">
        <v>869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56</v>
      </c>
      <c r="B412" s="16" t="s">
        <v>57</v>
      </c>
      <c r="C412" s="16" t="s">
        <v>870</v>
      </c>
      <c r="D412" s="16" t="s">
        <v>871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56</v>
      </c>
      <c r="B413" s="16" t="s">
        <v>57</v>
      </c>
      <c r="C413" s="16" t="s">
        <v>872</v>
      </c>
      <c r="D413" s="16" t="s">
        <v>873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56</v>
      </c>
      <c r="B414" s="16" t="s">
        <v>57</v>
      </c>
      <c r="C414" s="16" t="s">
        <v>874</v>
      </c>
      <c r="D414" s="16" t="s">
        <v>875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56</v>
      </c>
      <c r="B415" s="16" t="s">
        <v>57</v>
      </c>
      <c r="C415" s="16" t="s">
        <v>876</v>
      </c>
      <c r="D415" s="16" t="s">
        <v>877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56</v>
      </c>
      <c r="B416" s="16" t="s">
        <v>57</v>
      </c>
      <c r="C416" s="16" t="s">
        <v>878</v>
      </c>
      <c r="D416" s="16" t="s">
        <v>879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56</v>
      </c>
      <c r="B417" s="16" t="s">
        <v>57</v>
      </c>
      <c r="C417" s="16" t="s">
        <v>880</v>
      </c>
      <c r="D417" s="16" t="s">
        <v>881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56</v>
      </c>
      <c r="B418" s="16" t="s">
        <v>57</v>
      </c>
      <c r="C418" s="16" t="s">
        <v>882</v>
      </c>
      <c r="D418" s="16" t="s">
        <v>883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56</v>
      </c>
      <c r="B419" s="16" t="s">
        <v>57</v>
      </c>
      <c r="C419" s="16" t="s">
        <v>884</v>
      </c>
      <c r="D419" s="16" t="s">
        <v>885</v>
      </c>
      <c r="AT419" s="16">
        <v>6.8</v>
      </c>
      <c r="AY419" s="16">
        <v>6.3</v>
      </c>
    </row>
    <row r="420" spans="1:65">
      <c r="A420" s="16" t="s">
        <v>56</v>
      </c>
      <c r="B420" s="16" t="s">
        <v>57</v>
      </c>
      <c r="C420" s="16" t="s">
        <v>886</v>
      </c>
      <c r="D420" s="16" t="s">
        <v>887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56</v>
      </c>
      <c r="B421" s="16" t="s">
        <v>57</v>
      </c>
      <c r="C421" s="16" t="s">
        <v>888</v>
      </c>
      <c r="D421" s="16" t="s">
        <v>889</v>
      </c>
      <c r="AX421" s="16">
        <v>5.3</v>
      </c>
    </row>
    <row r="422" spans="1:65">
      <c r="A422" s="16" t="s">
        <v>56</v>
      </c>
      <c r="B422" s="16" t="s">
        <v>57</v>
      </c>
      <c r="C422" s="16" t="s">
        <v>890</v>
      </c>
      <c r="D422" s="16" t="s">
        <v>891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56</v>
      </c>
      <c r="B423" s="16" t="s">
        <v>57</v>
      </c>
      <c r="C423" s="16" t="s">
        <v>892</v>
      </c>
      <c r="D423" s="16" t="s">
        <v>893</v>
      </c>
    </row>
    <row r="424" spans="1:65">
      <c r="A424" s="16" t="s">
        <v>56</v>
      </c>
      <c r="B424" s="16" t="s">
        <v>57</v>
      </c>
      <c r="C424" s="16" t="s">
        <v>894</v>
      </c>
      <c r="D424" s="16" t="s">
        <v>895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56</v>
      </c>
      <c r="B425" s="16" t="s">
        <v>57</v>
      </c>
      <c r="C425" s="16" t="s">
        <v>896</v>
      </c>
      <c r="D425" s="16" t="s">
        <v>897</v>
      </c>
      <c r="AS425" s="16">
        <v>95.824640000000002</v>
      </c>
      <c r="AX425" s="16">
        <v>93.7</v>
      </c>
    </row>
    <row r="426" spans="1:65">
      <c r="A426" s="16" t="s">
        <v>56</v>
      </c>
      <c r="B426" s="16" t="s">
        <v>57</v>
      </c>
      <c r="C426" s="16" t="s">
        <v>898</v>
      </c>
      <c r="D426" s="16" t="s">
        <v>899</v>
      </c>
      <c r="AX426" s="16">
        <v>2.2000000000000002</v>
      </c>
    </row>
    <row r="427" spans="1:65">
      <c r="A427" s="16" t="s">
        <v>56</v>
      </c>
      <c r="B427" s="16" t="s">
        <v>57</v>
      </c>
      <c r="C427" s="16" t="s">
        <v>900</v>
      </c>
      <c r="D427" s="16" t="s">
        <v>901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56</v>
      </c>
      <c r="B428" s="16" t="s">
        <v>57</v>
      </c>
      <c r="C428" s="16" t="s">
        <v>902</v>
      </c>
      <c r="D428" s="16" t="s">
        <v>903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56</v>
      </c>
      <c r="B429" s="16" t="s">
        <v>57</v>
      </c>
      <c r="C429" s="16" t="s">
        <v>904</v>
      </c>
      <c r="D429" s="16" t="s">
        <v>905</v>
      </c>
    </row>
    <row r="430" spans="1:65">
      <c r="A430" s="16" t="s">
        <v>56</v>
      </c>
      <c r="B430" s="16" t="s">
        <v>57</v>
      </c>
      <c r="C430" s="16" t="s">
        <v>906</v>
      </c>
      <c r="D430" s="16" t="s">
        <v>907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56</v>
      </c>
      <c r="B431" s="16" t="s">
        <v>57</v>
      </c>
      <c r="C431" s="16" t="s">
        <v>908</v>
      </c>
      <c r="D431" s="16" t="s">
        <v>909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56</v>
      </c>
      <c r="B432" s="16" t="s">
        <v>57</v>
      </c>
      <c r="C432" s="16" t="s">
        <v>910</v>
      </c>
      <c r="D432" s="16" t="s">
        <v>911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56</v>
      </c>
      <c r="B433" s="16" t="s">
        <v>57</v>
      </c>
      <c r="C433" s="16" t="s">
        <v>912</v>
      </c>
      <c r="D433" s="16" t="s">
        <v>913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56</v>
      </c>
      <c r="B434" s="16" t="s">
        <v>57</v>
      </c>
      <c r="C434" s="16" t="s">
        <v>914</v>
      </c>
      <c r="D434" s="16" t="s">
        <v>915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56</v>
      </c>
      <c r="B435" s="16" t="s">
        <v>57</v>
      </c>
      <c r="C435" s="16" t="s">
        <v>916</v>
      </c>
      <c r="D435" s="16" t="s">
        <v>917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56</v>
      </c>
      <c r="B436" s="16" t="s">
        <v>57</v>
      </c>
      <c r="C436" s="16" t="s">
        <v>918</v>
      </c>
      <c r="D436" s="16" t="s">
        <v>919</v>
      </c>
      <c r="BH436" s="16">
        <v>1842</v>
      </c>
    </row>
    <row r="437" spans="1:65">
      <c r="A437" s="16" t="s">
        <v>56</v>
      </c>
      <c r="B437" s="16" t="s">
        <v>57</v>
      </c>
      <c r="C437" s="16" t="s">
        <v>920</v>
      </c>
      <c r="D437" s="16" t="s">
        <v>921</v>
      </c>
    </row>
    <row r="438" spans="1:65">
      <c r="A438" s="16" t="s">
        <v>56</v>
      </c>
      <c r="B438" s="16" t="s">
        <v>57</v>
      </c>
      <c r="C438" s="16" t="s">
        <v>922</v>
      </c>
      <c r="D438" s="16" t="s">
        <v>923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56</v>
      </c>
      <c r="B439" s="16" t="s">
        <v>57</v>
      </c>
      <c r="C439" s="16" t="s">
        <v>924</v>
      </c>
      <c r="D439" s="16" t="s">
        <v>925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56</v>
      </c>
      <c r="B440" s="16" t="s">
        <v>57</v>
      </c>
      <c r="C440" s="16" t="s">
        <v>926</v>
      </c>
      <c r="D440" s="16" t="s">
        <v>927</v>
      </c>
      <c r="AY440" s="16">
        <v>1.4</v>
      </c>
    </row>
    <row r="441" spans="1:65">
      <c r="A441" s="16" t="s">
        <v>56</v>
      </c>
      <c r="B441" s="16" t="s">
        <v>57</v>
      </c>
      <c r="C441" s="16" t="s">
        <v>928</v>
      </c>
      <c r="D441" s="16" t="s">
        <v>929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56</v>
      </c>
      <c r="B442" s="16" t="s">
        <v>57</v>
      </c>
      <c r="C442" s="16" t="s">
        <v>930</v>
      </c>
      <c r="D442" s="16" t="s">
        <v>931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56</v>
      </c>
      <c r="B443" s="16" t="s">
        <v>57</v>
      </c>
      <c r="C443" s="16" t="s">
        <v>932</v>
      </c>
      <c r="D443" s="16" t="s">
        <v>933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56</v>
      </c>
      <c r="B444" s="16" t="s">
        <v>57</v>
      </c>
      <c r="C444" s="16" t="s">
        <v>934</v>
      </c>
      <c r="D444" s="16" t="s">
        <v>935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56</v>
      </c>
      <c r="B445" s="16" t="s">
        <v>57</v>
      </c>
      <c r="C445" s="16" t="s">
        <v>936</v>
      </c>
      <c r="D445" s="16" t="s">
        <v>937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56</v>
      </c>
      <c r="B446" s="16" t="s">
        <v>57</v>
      </c>
      <c r="C446" s="16" t="s">
        <v>938</v>
      </c>
      <c r="D446" s="16" t="s">
        <v>939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56</v>
      </c>
      <c r="B447" s="16" t="s">
        <v>57</v>
      </c>
      <c r="C447" s="16" t="s">
        <v>940</v>
      </c>
      <c r="D447" s="16" t="s">
        <v>941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56</v>
      </c>
      <c r="B448" s="16" t="s">
        <v>57</v>
      </c>
      <c r="C448" s="16" t="s">
        <v>942</v>
      </c>
      <c r="D448" s="16" t="s">
        <v>943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56</v>
      </c>
      <c r="B449" s="16" t="s">
        <v>57</v>
      </c>
      <c r="C449" s="16" t="s">
        <v>944</v>
      </c>
      <c r="D449" s="16" t="s">
        <v>945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56</v>
      </c>
      <c r="B450" s="16" t="s">
        <v>57</v>
      </c>
      <c r="C450" s="16" t="s">
        <v>946</v>
      </c>
      <c r="D450" s="16" t="s">
        <v>947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56</v>
      </c>
      <c r="B451" s="16" t="s">
        <v>57</v>
      </c>
      <c r="C451" s="16" t="s">
        <v>948</v>
      </c>
      <c r="D451" s="16" t="s">
        <v>949</v>
      </c>
      <c r="BH451" s="16">
        <v>24.4667574123491</v>
      </c>
    </row>
    <row r="452" spans="1:65">
      <c r="A452" s="16" t="s">
        <v>56</v>
      </c>
      <c r="B452" s="16" t="s">
        <v>57</v>
      </c>
      <c r="C452" s="16" t="s">
        <v>950</v>
      </c>
      <c r="D452" s="16" t="s">
        <v>951</v>
      </c>
      <c r="BH452" s="16">
        <v>64.643615103561601</v>
      </c>
    </row>
    <row r="453" spans="1:65">
      <c r="A453" s="16" t="s">
        <v>56</v>
      </c>
      <c r="B453" s="16" t="s">
        <v>57</v>
      </c>
      <c r="C453" s="16" t="s">
        <v>952</v>
      </c>
      <c r="D453" s="16" t="s">
        <v>953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56</v>
      </c>
      <c r="B454" s="16" t="s">
        <v>57</v>
      </c>
      <c r="C454" s="16" t="s">
        <v>954</v>
      </c>
      <c r="D454" s="16" t="s">
        <v>955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56</v>
      </c>
      <c r="B455" s="16" t="s">
        <v>57</v>
      </c>
      <c r="C455" s="16" t="s">
        <v>956</v>
      </c>
      <c r="D455" s="16" t="s">
        <v>957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56</v>
      </c>
      <c r="B456" s="16" t="s">
        <v>57</v>
      </c>
      <c r="C456" s="16" t="s">
        <v>958</v>
      </c>
      <c r="D456" s="16" t="s">
        <v>959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56</v>
      </c>
      <c r="B457" s="16" t="s">
        <v>57</v>
      </c>
      <c r="C457" s="16" t="s">
        <v>960</v>
      </c>
      <c r="D457" s="16" t="s">
        <v>961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56</v>
      </c>
      <c r="B458" s="16" t="s">
        <v>57</v>
      </c>
      <c r="C458" s="16" t="s">
        <v>962</v>
      </c>
      <c r="D458" s="16" t="s">
        <v>963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56</v>
      </c>
      <c r="B459" s="16" t="s">
        <v>57</v>
      </c>
      <c r="C459" s="16" t="s">
        <v>964</v>
      </c>
      <c r="D459" s="16" t="s">
        <v>965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56</v>
      </c>
      <c r="B460" s="16" t="s">
        <v>57</v>
      </c>
      <c r="C460" s="16" t="s">
        <v>966</v>
      </c>
      <c r="D460" s="16" t="s">
        <v>967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56</v>
      </c>
      <c r="B461" s="16" t="s">
        <v>57</v>
      </c>
      <c r="C461" s="16" t="s">
        <v>968</v>
      </c>
      <c r="D461" s="16" t="s">
        <v>969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56</v>
      </c>
      <c r="B462" s="16" t="s">
        <v>57</v>
      </c>
      <c r="C462" s="16" t="s">
        <v>970</v>
      </c>
      <c r="D462" s="16" t="s">
        <v>971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56</v>
      </c>
      <c r="B463" s="16" t="s">
        <v>57</v>
      </c>
      <c r="C463" s="16" t="s">
        <v>972</v>
      </c>
      <c r="D463" s="16" t="s">
        <v>973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56</v>
      </c>
      <c r="B464" s="16" t="s">
        <v>57</v>
      </c>
      <c r="C464" s="16" t="s">
        <v>974</v>
      </c>
      <c r="D464" s="16" t="s">
        <v>975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56</v>
      </c>
      <c r="B465" s="16" t="s">
        <v>57</v>
      </c>
      <c r="C465" s="16" t="s">
        <v>976</v>
      </c>
      <c r="D465" s="16" t="s">
        <v>977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56</v>
      </c>
      <c r="B466" s="16" t="s">
        <v>57</v>
      </c>
      <c r="C466" s="16" t="s">
        <v>978</v>
      </c>
      <c r="D466" s="16" t="s">
        <v>979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56</v>
      </c>
      <c r="B467" s="16" t="s">
        <v>57</v>
      </c>
      <c r="C467" s="16" t="s">
        <v>980</v>
      </c>
      <c r="D467" s="16" t="s">
        <v>981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56</v>
      </c>
      <c r="B468" s="16" t="s">
        <v>57</v>
      </c>
      <c r="C468" s="16" t="s">
        <v>982</v>
      </c>
      <c r="D468" s="16" t="s">
        <v>983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56</v>
      </c>
      <c r="B469" s="16" t="s">
        <v>57</v>
      </c>
      <c r="C469" s="16" t="s">
        <v>984</v>
      </c>
      <c r="D469" s="16" t="s">
        <v>985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56</v>
      </c>
      <c r="B470" s="16" t="s">
        <v>57</v>
      </c>
      <c r="C470" s="16" t="s">
        <v>986</v>
      </c>
      <c r="D470" s="16" t="s">
        <v>987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56</v>
      </c>
      <c r="B471" s="16" t="s">
        <v>57</v>
      </c>
      <c r="C471" s="16" t="s">
        <v>988</v>
      </c>
      <c r="D471" s="16" t="s">
        <v>989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56</v>
      </c>
      <c r="B472" s="16" t="s">
        <v>57</v>
      </c>
      <c r="C472" s="16" t="s">
        <v>990</v>
      </c>
      <c r="D472" s="16" t="s">
        <v>991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56</v>
      </c>
      <c r="B473" s="16" t="s">
        <v>57</v>
      </c>
      <c r="C473" s="16" t="s">
        <v>992</v>
      </c>
      <c r="D473" s="16" t="s">
        <v>993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56</v>
      </c>
      <c r="B474" s="16" t="s">
        <v>57</v>
      </c>
      <c r="C474" s="16" t="s">
        <v>994</v>
      </c>
      <c r="D474" s="16" t="s">
        <v>995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56</v>
      </c>
      <c r="B475" s="16" t="s">
        <v>57</v>
      </c>
      <c r="C475" s="16" t="s">
        <v>996</v>
      </c>
      <c r="D475" s="16" t="s">
        <v>997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56</v>
      </c>
      <c r="B476" s="16" t="s">
        <v>57</v>
      </c>
      <c r="C476" s="16" t="s">
        <v>998</v>
      </c>
      <c r="D476" s="16" t="s">
        <v>999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56</v>
      </c>
      <c r="B477" s="16" t="s">
        <v>57</v>
      </c>
      <c r="C477" s="16" t="s">
        <v>1000</v>
      </c>
      <c r="D477" s="16" t="s">
        <v>1001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56</v>
      </c>
      <c r="B478" s="16" t="s">
        <v>57</v>
      </c>
      <c r="C478" s="16" t="s">
        <v>1002</v>
      </c>
      <c r="D478" s="16" t="s">
        <v>1003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56</v>
      </c>
      <c r="B479" s="16" t="s">
        <v>57</v>
      </c>
      <c r="C479" s="16" t="s">
        <v>1004</v>
      </c>
      <c r="D479" s="16" t="s">
        <v>1005</v>
      </c>
    </row>
    <row r="480" spans="1:65">
      <c r="A480" s="16" t="s">
        <v>56</v>
      </c>
      <c r="B480" s="16" t="s">
        <v>57</v>
      </c>
      <c r="C480" s="16" t="s">
        <v>1006</v>
      </c>
      <c r="D480" s="16" t="s">
        <v>1007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56</v>
      </c>
      <c r="B481" s="16" t="s">
        <v>57</v>
      </c>
      <c r="C481" s="16" t="s">
        <v>1008</v>
      </c>
      <c r="D481" s="16" t="s">
        <v>1009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56</v>
      </c>
      <c r="B482" s="16" t="s">
        <v>57</v>
      </c>
      <c r="C482" s="16" t="s">
        <v>1010</v>
      </c>
      <c r="D482" s="16" t="s">
        <v>1011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56</v>
      </c>
      <c r="B483" s="16" t="s">
        <v>57</v>
      </c>
      <c r="C483" s="16" t="s">
        <v>1012</v>
      </c>
      <c r="D483" s="16" t="s">
        <v>1013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56</v>
      </c>
      <c r="B484" s="16" t="s">
        <v>57</v>
      </c>
      <c r="C484" s="16" t="s">
        <v>1014</v>
      </c>
      <c r="D484" s="16" t="s">
        <v>1015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56</v>
      </c>
      <c r="B485" s="16" t="s">
        <v>57</v>
      </c>
      <c r="C485" s="16" t="s">
        <v>1016</v>
      </c>
      <c r="D485" s="16" t="s">
        <v>1017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56</v>
      </c>
      <c r="B486" s="16" t="s">
        <v>57</v>
      </c>
      <c r="C486" s="16" t="s">
        <v>1018</v>
      </c>
      <c r="D486" s="16" t="s">
        <v>1019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56</v>
      </c>
      <c r="B487" s="16" t="s">
        <v>57</v>
      </c>
      <c r="C487" s="16" t="s">
        <v>1020</v>
      </c>
      <c r="D487" s="16" t="s">
        <v>1021</v>
      </c>
    </row>
    <row r="488" spans="1:64">
      <c r="A488" s="16" t="s">
        <v>56</v>
      </c>
      <c r="B488" s="16" t="s">
        <v>57</v>
      </c>
      <c r="C488" s="16" t="s">
        <v>1022</v>
      </c>
      <c r="D488" s="16" t="s">
        <v>1023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56</v>
      </c>
      <c r="B489" s="16" t="s">
        <v>57</v>
      </c>
      <c r="C489" s="16" t="s">
        <v>1024</v>
      </c>
      <c r="D489" s="16" t="s">
        <v>1025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56</v>
      </c>
      <c r="B490" s="16" t="s">
        <v>57</v>
      </c>
      <c r="C490" s="16" t="s">
        <v>1026</v>
      </c>
      <c r="D490" s="16" t="s">
        <v>1027</v>
      </c>
    </row>
    <row r="491" spans="1:64">
      <c r="A491" s="16" t="s">
        <v>56</v>
      </c>
      <c r="B491" s="16" t="s">
        <v>57</v>
      </c>
      <c r="C491" s="16" t="s">
        <v>1028</v>
      </c>
      <c r="D491" s="16" t="s">
        <v>1029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56</v>
      </c>
      <c r="B492" s="16" t="s">
        <v>57</v>
      </c>
      <c r="C492" s="16" t="s">
        <v>1030</v>
      </c>
      <c r="D492" s="16" t="s">
        <v>1031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56</v>
      </c>
      <c r="B493" s="16" t="s">
        <v>57</v>
      </c>
      <c r="C493" s="16" t="s">
        <v>1032</v>
      </c>
      <c r="D493" s="16" t="s">
        <v>1033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56</v>
      </c>
      <c r="B494" s="16" t="s">
        <v>57</v>
      </c>
      <c r="C494" s="16" t="s">
        <v>1034</v>
      </c>
      <c r="D494" s="16" t="s">
        <v>1035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56</v>
      </c>
      <c r="B495" s="16" t="s">
        <v>57</v>
      </c>
      <c r="C495" s="16" t="s">
        <v>1036</v>
      </c>
      <c r="D495" s="16" t="s">
        <v>1037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56</v>
      </c>
      <c r="B496" s="16" t="s">
        <v>57</v>
      </c>
      <c r="C496" s="16" t="s">
        <v>1038</v>
      </c>
      <c r="D496" s="16" t="s">
        <v>1039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56</v>
      </c>
      <c r="B497" s="16" t="s">
        <v>57</v>
      </c>
      <c r="C497" s="16" t="s">
        <v>1040</v>
      </c>
      <c r="D497" s="16" t="s">
        <v>1041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56</v>
      </c>
      <c r="B498" s="16" t="s">
        <v>57</v>
      </c>
      <c r="C498" s="16" t="s">
        <v>1042</v>
      </c>
      <c r="D498" s="16" t="s">
        <v>1043</v>
      </c>
      <c r="AY498" s="16">
        <v>49</v>
      </c>
    </row>
    <row r="499" spans="1:65">
      <c r="A499" s="16" t="s">
        <v>56</v>
      </c>
      <c r="B499" s="16" t="s">
        <v>57</v>
      </c>
      <c r="C499" s="16" t="s">
        <v>1044</v>
      </c>
      <c r="D499" s="16" t="s">
        <v>1045</v>
      </c>
    </row>
    <row r="500" spans="1:65">
      <c r="A500" s="16" t="s">
        <v>56</v>
      </c>
      <c r="B500" s="16" t="s">
        <v>57</v>
      </c>
      <c r="C500" s="16" t="s">
        <v>1046</v>
      </c>
      <c r="D500" s="16" t="s">
        <v>1047</v>
      </c>
    </row>
    <row r="501" spans="1:65">
      <c r="A501" s="16" t="s">
        <v>56</v>
      </c>
      <c r="B501" s="16" t="s">
        <v>57</v>
      </c>
      <c r="C501" s="16" t="s">
        <v>1048</v>
      </c>
      <c r="D501" s="16" t="s">
        <v>1049</v>
      </c>
      <c r="BK501" s="16">
        <v>71.893470764160199</v>
      </c>
      <c r="BL501" s="16">
        <v>70.597473144531307</v>
      </c>
    </row>
    <row r="502" spans="1:65">
      <c r="A502" s="16" t="s">
        <v>56</v>
      </c>
      <c r="B502" s="16" t="s">
        <v>57</v>
      </c>
      <c r="C502" s="16" t="s">
        <v>1050</v>
      </c>
      <c r="D502" s="16" t="s">
        <v>1051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56</v>
      </c>
      <c r="B503" s="16" t="s">
        <v>57</v>
      </c>
      <c r="C503" s="16" t="s">
        <v>1052</v>
      </c>
      <c r="D503" s="16" t="s">
        <v>1053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56</v>
      </c>
      <c r="B504" s="16" t="s">
        <v>57</v>
      </c>
      <c r="C504" s="16" t="s">
        <v>1054</v>
      </c>
      <c r="D504" s="16" t="s">
        <v>1055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56</v>
      </c>
      <c r="B505" s="16" t="s">
        <v>57</v>
      </c>
      <c r="C505" s="16" t="s">
        <v>1056</v>
      </c>
      <c r="D505" s="16" t="s">
        <v>1057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56</v>
      </c>
      <c r="B506" s="16" t="s">
        <v>57</v>
      </c>
      <c r="C506" s="16" t="s">
        <v>1058</v>
      </c>
      <c r="D506" s="16" t="s">
        <v>1059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56</v>
      </c>
      <c r="B507" s="16" t="s">
        <v>57</v>
      </c>
      <c r="C507" s="16" t="s">
        <v>1060</v>
      </c>
      <c r="D507" s="16" t="s">
        <v>1061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56</v>
      </c>
      <c r="B508" s="16" t="s">
        <v>57</v>
      </c>
      <c r="C508" s="16" t="s">
        <v>1062</v>
      </c>
      <c r="D508" s="16" t="s">
        <v>1063</v>
      </c>
      <c r="BH508" s="16">
        <v>46.090958666889698</v>
      </c>
    </row>
    <row r="509" spans="1:65">
      <c r="A509" s="16" t="s">
        <v>56</v>
      </c>
      <c r="B509" s="16" t="s">
        <v>57</v>
      </c>
      <c r="C509" s="16" t="s">
        <v>1064</v>
      </c>
      <c r="D509" s="16" t="s">
        <v>1065</v>
      </c>
      <c r="BH509" s="16">
        <v>3.6918154977896398</v>
      </c>
    </row>
    <row r="510" spans="1:65">
      <c r="A510" s="16" t="s">
        <v>56</v>
      </c>
      <c r="B510" s="16" t="s">
        <v>57</v>
      </c>
      <c r="C510" s="16" t="s">
        <v>1066</v>
      </c>
      <c r="D510" s="16" t="s">
        <v>1067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56</v>
      </c>
      <c r="B511" s="16" t="s">
        <v>57</v>
      </c>
      <c r="C511" s="16" t="s">
        <v>1068</v>
      </c>
      <c r="D511" s="16" t="s">
        <v>1069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56</v>
      </c>
      <c r="B512" s="16" t="s">
        <v>57</v>
      </c>
      <c r="C512" s="16" t="s">
        <v>1070</v>
      </c>
      <c r="D512" s="16" t="s">
        <v>1071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56</v>
      </c>
      <c r="B513" s="16" t="s">
        <v>57</v>
      </c>
      <c r="C513" s="16" t="s">
        <v>1072</v>
      </c>
      <c r="D513" s="16" t="s">
        <v>1073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56</v>
      </c>
      <c r="B514" s="16" t="s">
        <v>57</v>
      </c>
      <c r="C514" s="16" t="s">
        <v>1074</v>
      </c>
      <c r="D514" s="16" t="s">
        <v>1075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56</v>
      </c>
      <c r="B515" s="16" t="s">
        <v>57</v>
      </c>
      <c r="C515" s="16" t="s">
        <v>1076</v>
      </c>
      <c r="D515" s="16" t="s">
        <v>1077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56</v>
      </c>
      <c r="B516" s="16" t="s">
        <v>57</v>
      </c>
      <c r="C516" s="16" t="s">
        <v>1078</v>
      </c>
      <c r="D516" s="16" t="s">
        <v>1079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56</v>
      </c>
      <c r="B517" s="16" t="s">
        <v>57</v>
      </c>
      <c r="C517" s="16" t="s">
        <v>1080</v>
      </c>
      <c r="D517" s="16" t="s">
        <v>1081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56</v>
      </c>
      <c r="B518" s="16" t="s">
        <v>57</v>
      </c>
      <c r="C518" s="16" t="s">
        <v>1082</v>
      </c>
      <c r="D518" s="16" t="s">
        <v>1083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56</v>
      </c>
      <c r="B519" s="16" t="s">
        <v>57</v>
      </c>
      <c r="C519" s="16" t="s">
        <v>1084</v>
      </c>
      <c r="D519" s="16" t="s">
        <v>1085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56</v>
      </c>
      <c r="B520" s="16" t="s">
        <v>57</v>
      </c>
      <c r="C520" s="16" t="s">
        <v>1086</v>
      </c>
      <c r="D520" s="16" t="s">
        <v>1087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56</v>
      </c>
      <c r="B521" s="16" t="s">
        <v>57</v>
      </c>
      <c r="C521" s="16" t="s">
        <v>1088</v>
      </c>
      <c r="D521" s="16" t="s">
        <v>1089</v>
      </c>
      <c r="BJ521" s="16">
        <v>83178284242.058197</v>
      </c>
    </row>
    <row r="522" spans="1:65">
      <c r="A522" s="16" t="s">
        <v>56</v>
      </c>
      <c r="B522" s="16" t="s">
        <v>57</v>
      </c>
      <c r="C522" s="16" t="s">
        <v>1090</v>
      </c>
      <c r="D522" s="16" t="s">
        <v>1091</v>
      </c>
    </row>
    <row r="523" spans="1:65">
      <c r="A523" s="16" t="s">
        <v>56</v>
      </c>
      <c r="B523" s="16" t="s">
        <v>57</v>
      </c>
      <c r="C523" s="16" t="s">
        <v>1092</v>
      </c>
      <c r="D523" s="16" t="s">
        <v>1093</v>
      </c>
      <c r="BC523" s="16">
        <v>7</v>
      </c>
      <c r="BK523" s="16">
        <v>3</v>
      </c>
    </row>
    <row r="524" spans="1:65">
      <c r="A524" s="16" t="s">
        <v>56</v>
      </c>
      <c r="B524" s="16" t="s">
        <v>57</v>
      </c>
      <c r="C524" s="16" t="s">
        <v>1094</v>
      </c>
      <c r="D524" s="16" t="s">
        <v>1095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56</v>
      </c>
      <c r="B525" s="16" t="s">
        <v>57</v>
      </c>
      <c r="C525" s="16" t="s">
        <v>1096</v>
      </c>
      <c r="D525" s="16" t="s">
        <v>1097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56</v>
      </c>
      <c r="B526" s="16" t="s">
        <v>57</v>
      </c>
      <c r="C526" s="16" t="s">
        <v>1098</v>
      </c>
      <c r="D526" s="16" t="s">
        <v>1099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56</v>
      </c>
      <c r="B527" s="16" t="s">
        <v>57</v>
      </c>
      <c r="C527" s="16" t="s">
        <v>1100</v>
      </c>
      <c r="D527" s="16" t="s">
        <v>1101</v>
      </c>
      <c r="BB527" s="16">
        <v>85.1</v>
      </c>
      <c r="BF527" s="16">
        <v>97.1</v>
      </c>
      <c r="BL527" s="16">
        <v>97.1</v>
      </c>
    </row>
    <row r="528" spans="1:65">
      <c r="A528" s="16" t="s">
        <v>56</v>
      </c>
      <c r="B528" s="16" t="s">
        <v>57</v>
      </c>
      <c r="C528" s="16" t="s">
        <v>1102</v>
      </c>
      <c r="D528" s="16" t="s">
        <v>1103</v>
      </c>
      <c r="BB528" s="16">
        <v>0.9</v>
      </c>
      <c r="BF528" s="16">
        <v>0.6</v>
      </c>
      <c r="BL528" s="16">
        <v>2.1</v>
      </c>
    </row>
    <row r="529" spans="1:65">
      <c r="A529" s="16" t="s">
        <v>56</v>
      </c>
      <c r="B529" s="16" t="s">
        <v>57</v>
      </c>
      <c r="C529" s="16" t="s">
        <v>1104</v>
      </c>
      <c r="D529" s="16" t="s">
        <v>1105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56</v>
      </c>
      <c r="B530" s="16" t="s">
        <v>57</v>
      </c>
      <c r="C530" s="16" t="s">
        <v>1106</v>
      </c>
      <c r="D530" s="16" t="s">
        <v>1107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56</v>
      </c>
      <c r="B531" s="16" t="s">
        <v>57</v>
      </c>
      <c r="C531" s="16" t="s">
        <v>1108</v>
      </c>
      <c r="D531" s="16" t="s">
        <v>1109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56</v>
      </c>
      <c r="B532" s="16" t="s">
        <v>57</v>
      </c>
      <c r="C532" s="16" t="s">
        <v>1110</v>
      </c>
      <c r="D532" s="16" t="s">
        <v>1111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56</v>
      </c>
      <c r="B533" s="16" t="s">
        <v>57</v>
      </c>
      <c r="C533" s="16" t="s">
        <v>1112</v>
      </c>
      <c r="D533" s="16" t="s">
        <v>1113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56</v>
      </c>
      <c r="B534" s="16" t="s">
        <v>57</v>
      </c>
      <c r="C534" s="16" t="s">
        <v>1114</v>
      </c>
      <c r="D534" s="16" t="s">
        <v>1115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56</v>
      </c>
      <c r="B535" s="16" t="s">
        <v>57</v>
      </c>
      <c r="C535" s="16" t="s">
        <v>1116</v>
      </c>
      <c r="D535" s="16" t="s">
        <v>1117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56</v>
      </c>
      <c r="B536" s="16" t="s">
        <v>57</v>
      </c>
      <c r="C536" s="16" t="s">
        <v>1118</v>
      </c>
      <c r="D536" s="16" t="s">
        <v>1119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56</v>
      </c>
      <c r="B537" s="16" t="s">
        <v>57</v>
      </c>
      <c r="C537" s="16" t="s">
        <v>1120</v>
      </c>
      <c r="D537" s="16" t="s">
        <v>1121</v>
      </c>
      <c r="BB537" s="16">
        <v>1.1055650666624099</v>
      </c>
    </row>
    <row r="538" spans="1:65">
      <c r="A538" s="16" t="s">
        <v>56</v>
      </c>
      <c r="B538" s="16" t="s">
        <v>57</v>
      </c>
      <c r="C538" s="16" t="s">
        <v>1122</v>
      </c>
      <c r="D538" s="16" t="s">
        <v>1123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56</v>
      </c>
      <c r="B539" s="16" t="s">
        <v>57</v>
      </c>
      <c r="C539" s="16" t="s">
        <v>1124</v>
      </c>
      <c r="D539" s="16" t="s">
        <v>1125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56</v>
      </c>
      <c r="B540" s="16" t="s">
        <v>57</v>
      </c>
      <c r="C540" s="16" t="s">
        <v>1126</v>
      </c>
      <c r="D540" s="16" t="s">
        <v>1127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56</v>
      </c>
      <c r="B541" s="16" t="s">
        <v>57</v>
      </c>
      <c r="C541" s="16" t="s">
        <v>1128</v>
      </c>
      <c r="D541" s="16" t="s">
        <v>1129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56</v>
      </c>
      <c r="B542" s="16" t="s">
        <v>57</v>
      </c>
      <c r="C542" s="16" t="s">
        <v>1130</v>
      </c>
      <c r="D542" s="16" t="s">
        <v>1131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56</v>
      </c>
      <c r="B543" s="16" t="s">
        <v>57</v>
      </c>
      <c r="C543" s="16" t="s">
        <v>1132</v>
      </c>
      <c r="D543" s="16" t="s">
        <v>1133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56</v>
      </c>
      <c r="B544" s="16" t="s">
        <v>57</v>
      </c>
      <c r="C544" s="16" t="s">
        <v>1134</v>
      </c>
      <c r="D544" s="16" t="s">
        <v>1135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56</v>
      </c>
      <c r="B545" s="16" t="s">
        <v>57</v>
      </c>
      <c r="C545" s="16" t="s">
        <v>1136</v>
      </c>
      <c r="D545" s="16" t="s">
        <v>1137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56</v>
      </c>
      <c r="B546" s="16" t="s">
        <v>57</v>
      </c>
      <c r="C546" s="16" t="s">
        <v>1138</v>
      </c>
      <c r="D546" s="16" t="s">
        <v>1139</v>
      </c>
    </row>
    <row r="547" spans="1:65">
      <c r="A547" s="16" t="s">
        <v>56</v>
      </c>
      <c r="B547" s="16" t="s">
        <v>57</v>
      </c>
      <c r="C547" s="16" t="s">
        <v>1140</v>
      </c>
      <c r="D547" s="16" t="s">
        <v>1141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56</v>
      </c>
      <c r="B548" s="16" t="s">
        <v>57</v>
      </c>
      <c r="C548" s="16" t="s">
        <v>1142</v>
      </c>
      <c r="D548" s="16" t="s">
        <v>1143</v>
      </c>
    </row>
    <row r="549" spans="1:65">
      <c r="A549" s="16" t="s">
        <v>56</v>
      </c>
      <c r="B549" s="16" t="s">
        <v>57</v>
      </c>
      <c r="C549" s="16" t="s">
        <v>1144</v>
      </c>
      <c r="D549" s="16" t="s">
        <v>1145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56</v>
      </c>
      <c r="B550" s="16" t="s">
        <v>57</v>
      </c>
      <c r="C550" s="16" t="s">
        <v>1146</v>
      </c>
      <c r="D550" s="16" t="s">
        <v>1147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56</v>
      </c>
      <c r="B551" s="16" t="s">
        <v>57</v>
      </c>
      <c r="C551" s="16" t="s">
        <v>1148</v>
      </c>
      <c r="D551" s="16" t="s">
        <v>1149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56</v>
      </c>
      <c r="B552" s="16" t="s">
        <v>57</v>
      </c>
      <c r="C552" s="16" t="s">
        <v>1150</v>
      </c>
      <c r="D552" s="16" t="s">
        <v>1151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56</v>
      </c>
      <c r="B553" s="16" t="s">
        <v>57</v>
      </c>
      <c r="C553" s="16" t="s">
        <v>1152</v>
      </c>
      <c r="D553" s="16" t="s">
        <v>1153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56</v>
      </c>
      <c r="B554" s="16" t="s">
        <v>57</v>
      </c>
      <c r="C554" s="16" t="s">
        <v>1154</v>
      </c>
      <c r="D554" s="16" t="s">
        <v>1155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56</v>
      </c>
      <c r="B555" s="16" t="s">
        <v>57</v>
      </c>
      <c r="C555" s="16" t="s">
        <v>1156</v>
      </c>
      <c r="D555" s="16" t="s">
        <v>1157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56</v>
      </c>
      <c r="B556" s="16" t="s">
        <v>57</v>
      </c>
      <c r="C556" s="16" t="s">
        <v>1158</v>
      </c>
      <c r="D556" s="16" t="s">
        <v>1159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56</v>
      </c>
      <c r="B557" s="16" t="s">
        <v>57</v>
      </c>
      <c r="C557" s="16" t="s">
        <v>1160</v>
      </c>
      <c r="D557" s="16" t="s">
        <v>1161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56</v>
      </c>
      <c r="B558" s="16" t="s">
        <v>57</v>
      </c>
      <c r="C558" s="16" t="s">
        <v>1162</v>
      </c>
      <c r="D558" s="16" t="s">
        <v>1163</v>
      </c>
      <c r="BB558" s="16">
        <v>2.4</v>
      </c>
      <c r="BF558" s="16">
        <v>2</v>
      </c>
      <c r="BL558" s="16">
        <v>1.9</v>
      </c>
    </row>
    <row r="559" spans="1:65">
      <c r="A559" s="16" t="s">
        <v>56</v>
      </c>
      <c r="B559" s="16" t="s">
        <v>57</v>
      </c>
      <c r="C559" s="16" t="s">
        <v>1164</v>
      </c>
      <c r="D559" s="16" t="s">
        <v>1165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56</v>
      </c>
      <c r="B560" s="16" t="s">
        <v>57</v>
      </c>
      <c r="C560" s="16" t="s">
        <v>1166</v>
      </c>
      <c r="D560" s="16" t="s">
        <v>1167</v>
      </c>
      <c r="BB560" s="16">
        <v>15.8</v>
      </c>
      <c r="BF560" s="16">
        <v>5</v>
      </c>
      <c r="BL560" s="16">
        <v>13.9</v>
      </c>
    </row>
    <row r="561" spans="1:65">
      <c r="A561" s="16" t="s">
        <v>56</v>
      </c>
      <c r="B561" s="16" t="s">
        <v>57</v>
      </c>
      <c r="C561" s="16" t="s">
        <v>1168</v>
      </c>
      <c r="D561" s="16" t="s">
        <v>1169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56</v>
      </c>
      <c r="B562" s="16" t="s">
        <v>57</v>
      </c>
      <c r="C562" s="16" t="s">
        <v>1170</v>
      </c>
      <c r="D562" s="16" t="s">
        <v>1171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56</v>
      </c>
      <c r="B563" s="16" t="s">
        <v>57</v>
      </c>
      <c r="C563" s="16" t="s">
        <v>1172</v>
      </c>
      <c r="D563" s="16" t="s">
        <v>1173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56</v>
      </c>
      <c r="B564" s="16" t="s">
        <v>57</v>
      </c>
      <c r="C564" s="16" t="s">
        <v>1174</v>
      </c>
      <c r="D564" s="16" t="s">
        <v>1175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56</v>
      </c>
      <c r="B565" s="16" t="s">
        <v>57</v>
      </c>
      <c r="C565" s="16" t="s">
        <v>1176</v>
      </c>
      <c r="D565" s="16" t="s">
        <v>1177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56</v>
      </c>
      <c r="B566" s="16" t="s">
        <v>57</v>
      </c>
      <c r="C566" s="16" t="s">
        <v>1178</v>
      </c>
      <c r="D566" s="16" t="s">
        <v>1179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56</v>
      </c>
      <c r="B567" s="16" t="s">
        <v>57</v>
      </c>
      <c r="C567" s="16" t="s">
        <v>1180</v>
      </c>
      <c r="D567" s="16" t="s">
        <v>1181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56</v>
      </c>
      <c r="B568" s="16" t="s">
        <v>57</v>
      </c>
      <c r="C568" s="16" t="s">
        <v>1182</v>
      </c>
      <c r="D568" s="16" t="s">
        <v>1183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56</v>
      </c>
      <c r="B569" s="16" t="s">
        <v>57</v>
      </c>
      <c r="C569" s="16" t="s">
        <v>1184</v>
      </c>
      <c r="D569" s="16" t="s">
        <v>1185</v>
      </c>
    </row>
    <row r="570" spans="1:65">
      <c r="A570" s="16" t="s">
        <v>56</v>
      </c>
      <c r="B570" s="16" t="s">
        <v>57</v>
      </c>
      <c r="C570" s="16" t="s">
        <v>1186</v>
      </c>
      <c r="D570" s="16" t="s">
        <v>1187</v>
      </c>
      <c r="BK570" s="16">
        <v>17</v>
      </c>
    </row>
    <row r="571" spans="1:65">
      <c r="A571" s="16" t="s">
        <v>56</v>
      </c>
      <c r="B571" s="16" t="s">
        <v>57</v>
      </c>
      <c r="C571" s="16" t="s">
        <v>1188</v>
      </c>
      <c r="D571" s="16" t="s">
        <v>1189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56</v>
      </c>
      <c r="B572" s="16" t="s">
        <v>57</v>
      </c>
      <c r="C572" s="16" t="s">
        <v>1190</v>
      </c>
      <c r="D572" s="16" t="s">
        <v>1191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56</v>
      </c>
      <c r="B573" s="16" t="s">
        <v>57</v>
      </c>
      <c r="C573" s="16" t="s">
        <v>1192</v>
      </c>
      <c r="D573" s="16" t="s">
        <v>1193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56</v>
      </c>
      <c r="B574" s="16" t="s">
        <v>57</v>
      </c>
      <c r="C574" s="16" t="s">
        <v>1194</v>
      </c>
      <c r="D574" s="16" t="s">
        <v>1195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56</v>
      </c>
      <c r="B575" s="16" t="s">
        <v>57</v>
      </c>
      <c r="C575" s="16" t="s">
        <v>1196</v>
      </c>
      <c r="D575" s="16" t="s">
        <v>1197</v>
      </c>
    </row>
    <row r="576" spans="1:65">
      <c r="A576" s="16" t="s">
        <v>56</v>
      </c>
      <c r="B576" s="16" t="s">
        <v>57</v>
      </c>
      <c r="C576" s="16" t="s">
        <v>1198</v>
      </c>
      <c r="D576" s="16" t="s">
        <v>1199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56</v>
      </c>
      <c r="B577" s="16" t="s">
        <v>57</v>
      </c>
      <c r="C577" s="16" t="s">
        <v>1200</v>
      </c>
      <c r="D577" s="16" t="s">
        <v>1201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56</v>
      </c>
      <c r="B578" s="16" t="s">
        <v>57</v>
      </c>
      <c r="C578" s="16" t="s">
        <v>1202</v>
      </c>
      <c r="D578" s="16" t="s">
        <v>1203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56</v>
      </c>
      <c r="B579" s="16" t="s">
        <v>57</v>
      </c>
      <c r="C579" s="16" t="s">
        <v>1204</v>
      </c>
      <c r="D579" s="16" t="s">
        <v>1205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56</v>
      </c>
      <c r="B580" s="16" t="s">
        <v>57</v>
      </c>
      <c r="C580" s="16" t="s">
        <v>1206</v>
      </c>
      <c r="D580" s="16" t="s">
        <v>1207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56</v>
      </c>
      <c r="B581" s="16" t="s">
        <v>57</v>
      </c>
      <c r="C581" s="16" t="s">
        <v>1208</v>
      </c>
      <c r="D581" s="16" t="s">
        <v>1209</v>
      </c>
      <c r="AP581" s="16">
        <v>1</v>
      </c>
      <c r="AQ581" s="16">
        <v>2</v>
      </c>
      <c r="AR581" s="16">
        <v>2</v>
      </c>
    </row>
    <row r="582" spans="1:65">
      <c r="A582" s="16" t="s">
        <v>56</v>
      </c>
      <c r="B582" s="16" t="s">
        <v>57</v>
      </c>
      <c r="C582" s="16" t="s">
        <v>1210</v>
      </c>
      <c r="D582" s="16" t="s">
        <v>1211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56</v>
      </c>
      <c r="B583" s="16" t="s">
        <v>57</v>
      </c>
      <c r="C583" s="16" t="s">
        <v>1212</v>
      </c>
      <c r="D583" s="16" t="s">
        <v>1213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56</v>
      </c>
      <c r="B584" s="16" t="s">
        <v>57</v>
      </c>
      <c r="C584" s="16" t="s">
        <v>1214</v>
      </c>
      <c r="D584" s="16" t="s">
        <v>1215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56</v>
      </c>
      <c r="B585" s="16" t="s">
        <v>57</v>
      </c>
      <c r="C585" s="16" t="s">
        <v>1216</v>
      </c>
      <c r="D585" s="16" t="s">
        <v>1217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56</v>
      </c>
      <c r="B586" s="16" t="s">
        <v>57</v>
      </c>
      <c r="C586" s="16" t="s">
        <v>1218</v>
      </c>
      <c r="D586" s="16" t="s">
        <v>1219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56</v>
      </c>
      <c r="B587" s="16" t="s">
        <v>57</v>
      </c>
      <c r="C587" s="16" t="s">
        <v>1220</v>
      </c>
      <c r="D587" s="16" t="s">
        <v>1221</v>
      </c>
      <c r="BM587" s="16">
        <v>84000</v>
      </c>
    </row>
    <row r="588" spans="1:65">
      <c r="A588" s="16" t="s">
        <v>56</v>
      </c>
      <c r="B588" s="16" t="s">
        <v>57</v>
      </c>
      <c r="C588" s="16" t="s">
        <v>1222</v>
      </c>
      <c r="D588" s="16" t="s">
        <v>1223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56</v>
      </c>
      <c r="B589" s="16" t="s">
        <v>57</v>
      </c>
      <c r="C589" s="16" t="s">
        <v>1224</v>
      </c>
      <c r="D589" s="16" t="s">
        <v>1225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56</v>
      </c>
      <c r="B590" s="16" t="s">
        <v>57</v>
      </c>
      <c r="C590" s="16" t="s">
        <v>1226</v>
      </c>
      <c r="D590" s="16" t="s">
        <v>1227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56</v>
      </c>
      <c r="B591" s="16" t="s">
        <v>57</v>
      </c>
      <c r="C591" s="16" t="s">
        <v>1228</v>
      </c>
      <c r="D591" s="16" t="s">
        <v>1229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56</v>
      </c>
      <c r="B592" s="16" t="s">
        <v>57</v>
      </c>
      <c r="C592" s="16" t="s">
        <v>1230</v>
      </c>
      <c r="D592" s="16" t="s">
        <v>1231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56</v>
      </c>
      <c r="B593" s="16" t="s">
        <v>57</v>
      </c>
      <c r="C593" s="16" t="s">
        <v>1232</v>
      </c>
      <c r="D593" s="16" t="s">
        <v>1233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56</v>
      </c>
      <c r="B594" s="16" t="s">
        <v>57</v>
      </c>
      <c r="C594" s="16" t="s">
        <v>1234</v>
      </c>
      <c r="D594" s="16" t="s">
        <v>1235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56</v>
      </c>
      <c r="B595" s="16" t="s">
        <v>57</v>
      </c>
      <c r="C595" s="16" t="s">
        <v>1236</v>
      </c>
      <c r="D595" s="16" t="s">
        <v>1237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56</v>
      </c>
      <c r="B596" s="16" t="s">
        <v>57</v>
      </c>
      <c r="C596" s="16" t="s">
        <v>1238</v>
      </c>
      <c r="D596" s="16" t="s">
        <v>1239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56</v>
      </c>
      <c r="B597" s="16" t="s">
        <v>57</v>
      </c>
      <c r="C597" s="16" t="s">
        <v>1240</v>
      </c>
      <c r="D597" s="16" t="s">
        <v>1241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56</v>
      </c>
      <c r="B598" s="16" t="s">
        <v>57</v>
      </c>
      <c r="C598" s="16" t="s">
        <v>1242</v>
      </c>
      <c r="D598" s="16" t="s">
        <v>1243</v>
      </c>
      <c r="AT598" s="16">
        <v>3.5</v>
      </c>
      <c r="AY598" s="16">
        <v>1.8</v>
      </c>
    </row>
    <row r="599" spans="1:65">
      <c r="A599" s="16" t="s">
        <v>56</v>
      </c>
      <c r="B599" s="16" t="s">
        <v>57</v>
      </c>
      <c r="C599" s="16" t="s">
        <v>1244</v>
      </c>
      <c r="D599" s="16" t="s">
        <v>1245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56</v>
      </c>
      <c r="B600" s="16" t="s">
        <v>57</v>
      </c>
      <c r="C600" s="16" t="s">
        <v>1246</v>
      </c>
      <c r="D600" s="16" t="s">
        <v>1247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56</v>
      </c>
      <c r="B601" s="16" t="s">
        <v>57</v>
      </c>
      <c r="C601" s="16" t="s">
        <v>1248</v>
      </c>
      <c r="D601" s="16" t="s">
        <v>1249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56</v>
      </c>
      <c r="B602" s="16" t="s">
        <v>57</v>
      </c>
      <c r="C602" s="16" t="s">
        <v>1250</v>
      </c>
      <c r="D602" s="16" t="s">
        <v>1251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56</v>
      </c>
      <c r="B603" s="16" t="s">
        <v>57</v>
      </c>
      <c r="C603" s="16" t="s">
        <v>1252</v>
      </c>
      <c r="D603" s="16" t="s">
        <v>1253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56</v>
      </c>
      <c r="B604" s="16" t="s">
        <v>57</v>
      </c>
      <c r="C604" s="16" t="s">
        <v>1254</v>
      </c>
      <c r="D604" s="16" t="s">
        <v>1255</v>
      </c>
      <c r="AS604" s="16">
        <v>94.318179999999998</v>
      </c>
      <c r="AX604" s="16">
        <v>93.7</v>
      </c>
    </row>
    <row r="605" spans="1:65">
      <c r="A605" s="16" t="s">
        <v>56</v>
      </c>
      <c r="B605" s="16" t="s">
        <v>57</v>
      </c>
      <c r="C605" s="16" t="s">
        <v>1256</v>
      </c>
      <c r="D605" s="16" t="s">
        <v>1257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56</v>
      </c>
      <c r="B606" s="16" t="s">
        <v>57</v>
      </c>
      <c r="C606" s="16" t="s">
        <v>1258</v>
      </c>
      <c r="D606" s="16" t="s">
        <v>1259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56</v>
      </c>
      <c r="B607" s="16" t="s">
        <v>57</v>
      </c>
      <c r="C607" s="16" t="s">
        <v>1260</v>
      </c>
      <c r="D607" s="16" t="s">
        <v>1261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56</v>
      </c>
      <c r="B608" s="16" t="s">
        <v>57</v>
      </c>
      <c r="C608" s="16" t="s">
        <v>1262</v>
      </c>
      <c r="D608" s="16" t="s">
        <v>1263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56</v>
      </c>
      <c r="B609" s="16" t="s">
        <v>57</v>
      </c>
      <c r="C609" s="16" t="s">
        <v>1264</v>
      </c>
      <c r="D609" s="16" t="s">
        <v>1265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56</v>
      </c>
      <c r="B610" s="16" t="s">
        <v>57</v>
      </c>
      <c r="C610" s="16" t="s">
        <v>1266</v>
      </c>
      <c r="D610" s="16" t="s">
        <v>1267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56</v>
      </c>
      <c r="B611" s="16" t="s">
        <v>57</v>
      </c>
      <c r="C611" s="16" t="s">
        <v>1268</v>
      </c>
      <c r="D611" s="16" t="s">
        <v>1269</v>
      </c>
    </row>
    <row r="612" spans="1:64">
      <c r="A612" s="16" t="s">
        <v>56</v>
      </c>
      <c r="B612" s="16" t="s">
        <v>57</v>
      </c>
      <c r="C612" s="16" t="s">
        <v>1270</v>
      </c>
      <c r="D612" s="16" t="s">
        <v>1271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56</v>
      </c>
      <c r="B613" s="16" t="s">
        <v>57</v>
      </c>
      <c r="C613" s="16" t="s">
        <v>1272</v>
      </c>
      <c r="D613" s="16" t="s">
        <v>1273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56</v>
      </c>
      <c r="B614" s="16" t="s">
        <v>57</v>
      </c>
      <c r="C614" s="16" t="s">
        <v>1274</v>
      </c>
      <c r="D614" s="16" t="s">
        <v>1275</v>
      </c>
      <c r="BC614" s="16">
        <v>7.5</v>
      </c>
      <c r="BL614" s="16">
        <v>6.1</v>
      </c>
    </row>
    <row r="615" spans="1:64">
      <c r="A615" s="16" t="s">
        <v>56</v>
      </c>
      <c r="B615" s="16" t="s">
        <v>57</v>
      </c>
      <c r="C615" s="16" t="s">
        <v>1276</v>
      </c>
      <c r="D615" s="16" t="s">
        <v>1277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56</v>
      </c>
      <c r="B616" s="16" t="s">
        <v>57</v>
      </c>
      <c r="C616" s="16" t="s">
        <v>1278</v>
      </c>
      <c r="D616" s="16" t="s">
        <v>1279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56</v>
      </c>
      <c r="B617" s="16" t="s">
        <v>57</v>
      </c>
      <c r="C617" s="16" t="s">
        <v>1280</v>
      </c>
      <c r="D617" s="16" t="s">
        <v>1281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56</v>
      </c>
      <c r="B618" s="16" t="s">
        <v>57</v>
      </c>
      <c r="C618" s="16" t="s">
        <v>1282</v>
      </c>
      <c r="D618" s="16" t="s">
        <v>1283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56</v>
      </c>
      <c r="B619" s="16" t="s">
        <v>57</v>
      </c>
      <c r="C619" s="16" t="s">
        <v>1284</v>
      </c>
      <c r="D619" s="16" t="s">
        <v>1285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56</v>
      </c>
      <c r="B620" s="16" t="s">
        <v>57</v>
      </c>
      <c r="C620" s="16" t="s">
        <v>1286</v>
      </c>
      <c r="D620" s="16" t="s">
        <v>1287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56</v>
      </c>
      <c r="B621" s="16" t="s">
        <v>57</v>
      </c>
      <c r="C621" s="16" t="s">
        <v>1288</v>
      </c>
      <c r="D621" s="16" t="s">
        <v>1289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56</v>
      </c>
      <c r="B622" s="16" t="s">
        <v>57</v>
      </c>
      <c r="C622" s="16" t="s">
        <v>1290</v>
      </c>
      <c r="D622" s="16" t="s">
        <v>1291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56</v>
      </c>
      <c r="B623" s="16" t="s">
        <v>57</v>
      </c>
      <c r="C623" s="16" t="s">
        <v>1292</v>
      </c>
      <c r="D623" s="16" t="s">
        <v>1293</v>
      </c>
      <c r="BK623" s="16">
        <v>88.864189999999994</v>
      </c>
    </row>
    <row r="624" spans="1:64">
      <c r="A624" s="16" t="s">
        <v>56</v>
      </c>
      <c r="B624" s="16" t="s">
        <v>57</v>
      </c>
      <c r="C624" s="16" t="s">
        <v>1294</v>
      </c>
      <c r="D624" s="16" t="s">
        <v>1295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56</v>
      </c>
      <c r="B625" s="16" t="s">
        <v>57</v>
      </c>
      <c r="C625" s="16" t="s">
        <v>1296</v>
      </c>
      <c r="D625" s="16" t="s">
        <v>1297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56</v>
      </c>
      <c r="B626" s="16" t="s">
        <v>57</v>
      </c>
      <c r="C626" s="16" t="s">
        <v>1298</v>
      </c>
      <c r="D626" s="16" t="s">
        <v>1299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56</v>
      </c>
      <c r="B627" s="16" t="s">
        <v>57</v>
      </c>
      <c r="C627" s="16" t="s">
        <v>1300</v>
      </c>
      <c r="D627" s="16" t="s">
        <v>1301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56</v>
      </c>
      <c r="B628" s="16" t="s">
        <v>57</v>
      </c>
      <c r="C628" s="16" t="s">
        <v>1302</v>
      </c>
      <c r="D628" s="16" t="s">
        <v>1303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56</v>
      </c>
      <c r="B629" s="16" t="s">
        <v>57</v>
      </c>
      <c r="C629" s="16" t="s">
        <v>1304</v>
      </c>
      <c r="D629" s="16" t="s">
        <v>1305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56</v>
      </c>
      <c r="B630" s="16" t="s">
        <v>57</v>
      </c>
      <c r="C630" s="16" t="s">
        <v>1306</v>
      </c>
      <c r="D630" s="16" t="s">
        <v>1307</v>
      </c>
      <c r="BH630" s="16">
        <v>33.367172918897403</v>
      </c>
    </row>
    <row r="631" spans="1:65">
      <c r="A631" s="16" t="s">
        <v>56</v>
      </c>
      <c r="B631" s="16" t="s">
        <v>57</v>
      </c>
      <c r="C631" s="16" t="s">
        <v>1308</v>
      </c>
      <c r="D631" s="16" t="s">
        <v>1309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56</v>
      </c>
      <c r="B632" s="16" t="s">
        <v>57</v>
      </c>
      <c r="C632" s="16" t="s">
        <v>1310</v>
      </c>
      <c r="D632" s="16" t="s">
        <v>1311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56</v>
      </c>
      <c r="B633" s="16" t="s">
        <v>57</v>
      </c>
      <c r="C633" s="16" t="s">
        <v>1312</v>
      </c>
      <c r="D633" s="16" t="s">
        <v>1313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56</v>
      </c>
      <c r="B634" s="16" t="s">
        <v>57</v>
      </c>
      <c r="C634" s="16" t="s">
        <v>1314</v>
      </c>
      <c r="D634" s="16" t="s">
        <v>1315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56</v>
      </c>
      <c r="B635" s="16" t="s">
        <v>57</v>
      </c>
      <c r="C635" s="16" t="s">
        <v>1316</v>
      </c>
      <c r="D635" s="16" t="s">
        <v>1317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56</v>
      </c>
      <c r="B636" s="16" t="s">
        <v>57</v>
      </c>
      <c r="C636" s="16" t="s">
        <v>1318</v>
      </c>
      <c r="D636" s="16" t="s">
        <v>1319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56</v>
      </c>
      <c r="B637" s="16" t="s">
        <v>57</v>
      </c>
      <c r="C637" s="16" t="s">
        <v>1320</v>
      </c>
      <c r="D637" s="16" t="s">
        <v>1321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56</v>
      </c>
      <c r="B638" s="16" t="s">
        <v>57</v>
      </c>
      <c r="C638" s="16" t="s">
        <v>1322</v>
      </c>
      <c r="D638" s="16" t="s">
        <v>1323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56</v>
      </c>
      <c r="B639" s="16" t="s">
        <v>57</v>
      </c>
      <c r="C639" s="16" t="s">
        <v>1324</v>
      </c>
      <c r="D639" s="16" t="s">
        <v>1325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56</v>
      </c>
      <c r="B640" s="16" t="s">
        <v>57</v>
      </c>
      <c r="C640" s="16" t="s">
        <v>1326</v>
      </c>
      <c r="D640" s="16" t="s">
        <v>1327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56</v>
      </c>
      <c r="B641" s="16" t="s">
        <v>57</v>
      </c>
      <c r="C641" s="16" t="s">
        <v>1328</v>
      </c>
      <c r="D641" s="16" t="s">
        <v>1329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56</v>
      </c>
      <c r="B642" s="16" t="s">
        <v>57</v>
      </c>
      <c r="C642" s="16" t="s">
        <v>1330</v>
      </c>
      <c r="D642" s="16" t="s">
        <v>1331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56</v>
      </c>
      <c r="B643" s="16" t="s">
        <v>57</v>
      </c>
      <c r="C643" s="16" t="s">
        <v>1332</v>
      </c>
      <c r="D643" s="16" t="s">
        <v>1333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56</v>
      </c>
      <c r="B644" s="16" t="s">
        <v>57</v>
      </c>
      <c r="C644" s="16" t="s">
        <v>1334</v>
      </c>
      <c r="D644" s="16" t="s">
        <v>1335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56</v>
      </c>
      <c r="B645" s="16" t="s">
        <v>57</v>
      </c>
      <c r="C645" s="16" t="s">
        <v>1336</v>
      </c>
      <c r="D645" s="16" t="s">
        <v>1337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56</v>
      </c>
      <c r="B646" s="16" t="s">
        <v>57</v>
      </c>
      <c r="C646" s="16" t="s">
        <v>1338</v>
      </c>
      <c r="D646" s="16" t="s">
        <v>1339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56</v>
      </c>
      <c r="B647" s="16" t="s">
        <v>57</v>
      </c>
      <c r="C647" s="16" t="s">
        <v>1340</v>
      </c>
      <c r="D647" s="16" t="s">
        <v>1341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56</v>
      </c>
      <c r="B648" s="16" t="s">
        <v>57</v>
      </c>
      <c r="C648" s="16" t="s">
        <v>1342</v>
      </c>
      <c r="D648" s="16" t="s">
        <v>1343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56</v>
      </c>
      <c r="B649" s="16" t="s">
        <v>57</v>
      </c>
      <c r="C649" s="16" t="s">
        <v>1344</v>
      </c>
      <c r="D649" s="16" t="s">
        <v>1345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56</v>
      </c>
      <c r="B650" s="16" t="s">
        <v>57</v>
      </c>
      <c r="C650" s="16" t="s">
        <v>1346</v>
      </c>
      <c r="D650" s="16" t="s">
        <v>1347</v>
      </c>
    </row>
    <row r="651" spans="1:65">
      <c r="A651" s="16" t="s">
        <v>56</v>
      </c>
      <c r="B651" s="16" t="s">
        <v>57</v>
      </c>
      <c r="C651" s="16" t="s">
        <v>1348</v>
      </c>
      <c r="D651" s="16" t="s">
        <v>1349</v>
      </c>
    </row>
    <row r="652" spans="1:65">
      <c r="A652" s="16" t="s">
        <v>56</v>
      </c>
      <c r="B652" s="16" t="s">
        <v>57</v>
      </c>
      <c r="C652" s="16" t="s">
        <v>1350</v>
      </c>
      <c r="D652" s="16" t="s">
        <v>1351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56</v>
      </c>
      <c r="B653" s="16" t="s">
        <v>57</v>
      </c>
      <c r="C653" s="16" t="s">
        <v>1352</v>
      </c>
      <c r="D653" s="16" t="s">
        <v>1353</v>
      </c>
    </row>
    <row r="654" spans="1:65">
      <c r="A654" s="16" t="s">
        <v>56</v>
      </c>
      <c r="B654" s="16" t="s">
        <v>57</v>
      </c>
      <c r="C654" s="16" t="s">
        <v>1354</v>
      </c>
      <c r="D654" s="16" t="s">
        <v>1355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56</v>
      </c>
      <c r="B655" s="16" t="s">
        <v>57</v>
      </c>
      <c r="C655" s="16" t="s">
        <v>1356</v>
      </c>
      <c r="D655" s="16" t="s">
        <v>1357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56</v>
      </c>
      <c r="B656" s="16" t="s">
        <v>57</v>
      </c>
      <c r="C656" s="16" t="s">
        <v>1358</v>
      </c>
      <c r="D656" s="16" t="s">
        <v>1359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56</v>
      </c>
      <c r="B657" s="16" t="s">
        <v>57</v>
      </c>
      <c r="C657" s="16" t="s">
        <v>1360</v>
      </c>
      <c r="D657" s="16" t="s">
        <v>1361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56</v>
      </c>
      <c r="B658" s="16" t="s">
        <v>57</v>
      </c>
      <c r="C658" s="16" t="s">
        <v>1362</v>
      </c>
      <c r="D658" s="16" t="s">
        <v>1363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56</v>
      </c>
      <c r="B659" s="16" t="s">
        <v>57</v>
      </c>
      <c r="C659" s="16" t="s">
        <v>1364</v>
      </c>
      <c r="D659" s="16" t="s">
        <v>1365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56</v>
      </c>
      <c r="B660" s="16" t="s">
        <v>57</v>
      </c>
      <c r="C660" s="16" t="s">
        <v>1366</v>
      </c>
      <c r="D660" s="16" t="s">
        <v>1367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56</v>
      </c>
      <c r="B661" s="16" t="s">
        <v>57</v>
      </c>
      <c r="C661" s="16" t="s">
        <v>1368</v>
      </c>
      <c r="D661" s="16" t="s">
        <v>1369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56</v>
      </c>
      <c r="B662" s="16" t="s">
        <v>57</v>
      </c>
      <c r="C662" s="16" t="s">
        <v>1370</v>
      </c>
      <c r="D662" s="16" t="s">
        <v>1371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56</v>
      </c>
      <c r="B663" s="16" t="s">
        <v>57</v>
      </c>
      <c r="C663" s="16" t="s">
        <v>1372</v>
      </c>
      <c r="D663" s="16" t="s">
        <v>1373</v>
      </c>
      <c r="AX663" s="16">
        <v>13.4</v>
      </c>
    </row>
    <row r="664" spans="1:64">
      <c r="A664" s="16" t="s">
        <v>56</v>
      </c>
      <c r="B664" s="16" t="s">
        <v>57</v>
      </c>
      <c r="C664" s="16" t="s">
        <v>1374</v>
      </c>
      <c r="D664" s="16" t="s">
        <v>1375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56</v>
      </c>
      <c r="B665" s="16" t="s">
        <v>57</v>
      </c>
      <c r="C665" s="16" t="s">
        <v>1376</v>
      </c>
      <c r="D665" s="16" t="s">
        <v>1377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56</v>
      </c>
      <c r="B666" s="16" t="s">
        <v>57</v>
      </c>
      <c r="C666" s="16" t="s">
        <v>1378</v>
      </c>
      <c r="D666" s="16" t="s">
        <v>1379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56</v>
      </c>
      <c r="B667" s="16" t="s">
        <v>57</v>
      </c>
      <c r="C667" s="16" t="s">
        <v>1380</v>
      </c>
      <c r="D667" s="16" t="s">
        <v>1381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56</v>
      </c>
      <c r="B668" s="16" t="s">
        <v>57</v>
      </c>
      <c r="C668" s="16" t="s">
        <v>1382</v>
      </c>
      <c r="D668" s="16" t="s">
        <v>1383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56</v>
      </c>
      <c r="B669" s="16" t="s">
        <v>57</v>
      </c>
      <c r="C669" s="16" t="s">
        <v>1384</v>
      </c>
      <c r="D669" s="16" t="s">
        <v>1385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56</v>
      </c>
      <c r="B670" s="16" t="s">
        <v>57</v>
      </c>
      <c r="C670" s="16" t="s">
        <v>1386</v>
      </c>
      <c r="D670" s="16" t="s">
        <v>1387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56</v>
      </c>
      <c r="B671" s="16" t="s">
        <v>57</v>
      </c>
      <c r="C671" s="16" t="s">
        <v>1388</v>
      </c>
      <c r="D671" s="16" t="s">
        <v>1389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56</v>
      </c>
      <c r="B672" s="16" t="s">
        <v>57</v>
      </c>
      <c r="C672" s="16" t="s">
        <v>1390</v>
      </c>
      <c r="D672" s="16" t="s">
        <v>1391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56</v>
      </c>
      <c r="B673" s="16" t="s">
        <v>57</v>
      </c>
      <c r="C673" s="16" t="s">
        <v>1392</v>
      </c>
      <c r="D673" s="16" t="s">
        <v>1393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56</v>
      </c>
      <c r="B674" s="16" t="s">
        <v>57</v>
      </c>
      <c r="C674" s="16" t="s">
        <v>1394</v>
      </c>
      <c r="D674" s="16" t="s">
        <v>1395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56</v>
      </c>
      <c r="B675" s="16" t="s">
        <v>57</v>
      </c>
      <c r="C675" s="16" t="s">
        <v>1396</v>
      </c>
      <c r="D675" s="16" t="s">
        <v>1397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56</v>
      </c>
      <c r="B676" s="16" t="s">
        <v>57</v>
      </c>
      <c r="C676" s="16" t="s">
        <v>1398</v>
      </c>
      <c r="D676" s="16" t="s">
        <v>1399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56</v>
      </c>
      <c r="B677" s="16" t="s">
        <v>57</v>
      </c>
      <c r="C677" s="16" t="s">
        <v>1400</v>
      </c>
      <c r="D677" s="16" t="s">
        <v>1401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56</v>
      </c>
      <c r="B678" s="16" t="s">
        <v>57</v>
      </c>
      <c r="C678" s="16" t="s">
        <v>1402</v>
      </c>
      <c r="D678" s="16" t="s">
        <v>1403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56</v>
      </c>
      <c r="B679" s="16" t="s">
        <v>57</v>
      </c>
      <c r="C679" s="16" t="s">
        <v>1404</v>
      </c>
      <c r="D679" s="16" t="s">
        <v>1405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56</v>
      </c>
      <c r="B680" s="16" t="s">
        <v>57</v>
      </c>
      <c r="C680" s="16" t="s">
        <v>1406</v>
      </c>
      <c r="D680" s="16" t="s">
        <v>1407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56</v>
      </c>
      <c r="B681" s="16" t="s">
        <v>57</v>
      </c>
      <c r="C681" s="16" t="s">
        <v>1408</v>
      </c>
      <c r="D681" s="16" t="s">
        <v>1409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56</v>
      </c>
      <c r="B682" s="16" t="s">
        <v>57</v>
      </c>
      <c r="C682" s="16" t="s">
        <v>1410</v>
      </c>
      <c r="D682" s="16" t="s">
        <v>1411</v>
      </c>
      <c r="BK682" s="16">
        <v>88.154160000000005</v>
      </c>
    </row>
    <row r="683" spans="1:64">
      <c r="A683" s="16" t="s">
        <v>56</v>
      </c>
      <c r="B683" s="16" t="s">
        <v>57</v>
      </c>
      <c r="C683" s="16" t="s">
        <v>1412</v>
      </c>
      <c r="D683" s="16" t="s">
        <v>1413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56</v>
      </c>
      <c r="B684" s="16" t="s">
        <v>57</v>
      </c>
      <c r="C684" s="16" t="s">
        <v>1414</v>
      </c>
      <c r="D684" s="16" t="s">
        <v>1415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56</v>
      </c>
      <c r="B685" s="16" t="s">
        <v>57</v>
      </c>
      <c r="C685" s="16" t="s">
        <v>1416</v>
      </c>
      <c r="D685" s="16" t="s">
        <v>1417</v>
      </c>
    </row>
    <row r="686" spans="1:64">
      <c r="A686" s="16" t="s">
        <v>56</v>
      </c>
      <c r="B686" s="16" t="s">
        <v>57</v>
      </c>
      <c r="C686" s="16" t="s">
        <v>1418</v>
      </c>
      <c r="D686" s="16" t="s">
        <v>1419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56</v>
      </c>
      <c r="B687" s="16" t="s">
        <v>57</v>
      </c>
      <c r="C687" s="16" t="s">
        <v>1420</v>
      </c>
      <c r="D687" s="16" t="s">
        <v>1421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56</v>
      </c>
      <c r="B688" s="16" t="s">
        <v>57</v>
      </c>
      <c r="C688" s="16" t="s">
        <v>1422</v>
      </c>
      <c r="D688" s="16" t="s">
        <v>1423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56</v>
      </c>
      <c r="B689" s="16" t="s">
        <v>57</v>
      </c>
      <c r="C689" s="16" t="s">
        <v>1424</v>
      </c>
      <c r="D689" s="16" t="s">
        <v>1425</v>
      </c>
      <c r="BH689" s="16">
        <v>26.9149292187284</v>
      </c>
    </row>
    <row r="690" spans="1:65">
      <c r="A690" s="16" t="s">
        <v>56</v>
      </c>
      <c r="B690" s="16" t="s">
        <v>57</v>
      </c>
      <c r="C690" s="16" t="s">
        <v>1426</v>
      </c>
      <c r="D690" s="16" t="s">
        <v>1427</v>
      </c>
      <c r="AI690" s="41">
        <v>7.6408398881504504E-6</v>
      </c>
      <c r="AJ690" s="41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56</v>
      </c>
      <c r="B691" s="16" t="s">
        <v>57</v>
      </c>
      <c r="C691" s="16" t="s">
        <v>1428</v>
      </c>
      <c r="D691" s="16" t="s">
        <v>1429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56</v>
      </c>
      <c r="B692" s="16" t="s">
        <v>57</v>
      </c>
      <c r="C692" s="16" t="s">
        <v>1430</v>
      </c>
      <c r="D692" s="16" t="s">
        <v>1431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56</v>
      </c>
      <c r="B693" s="16" t="s">
        <v>57</v>
      </c>
      <c r="C693" s="16" t="s">
        <v>1432</v>
      </c>
      <c r="D693" s="16" t="s">
        <v>1433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56</v>
      </c>
      <c r="B694" s="16" t="s">
        <v>57</v>
      </c>
      <c r="C694" s="16" t="s">
        <v>1434</v>
      </c>
      <c r="D694" s="16" t="s">
        <v>1435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56</v>
      </c>
      <c r="B695" s="16" t="s">
        <v>57</v>
      </c>
      <c r="C695" s="16" t="s">
        <v>1436</v>
      </c>
      <c r="D695" s="16" t="s">
        <v>1437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56</v>
      </c>
      <c r="B696" s="16" t="s">
        <v>57</v>
      </c>
      <c r="C696" s="16" t="s">
        <v>1438</v>
      </c>
      <c r="D696" s="16" t="s">
        <v>1439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56</v>
      </c>
      <c r="B697" s="16" t="s">
        <v>57</v>
      </c>
      <c r="C697" s="16" t="s">
        <v>1440</v>
      </c>
      <c r="D697" s="16" t="s">
        <v>1441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56</v>
      </c>
      <c r="B698" s="16" t="s">
        <v>57</v>
      </c>
      <c r="C698" s="16" t="s">
        <v>1442</v>
      </c>
      <c r="D698" s="16" t="s">
        <v>1443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56</v>
      </c>
      <c r="B699" s="16" t="s">
        <v>57</v>
      </c>
      <c r="C699" s="16" t="s">
        <v>1444</v>
      </c>
      <c r="D699" s="16" t="s">
        <v>1445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56</v>
      </c>
      <c r="B700" s="16" t="s">
        <v>57</v>
      </c>
      <c r="C700" s="16" t="s">
        <v>1446</v>
      </c>
      <c r="D700" s="16" t="s">
        <v>1447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56</v>
      </c>
      <c r="B701" s="16" t="s">
        <v>57</v>
      </c>
      <c r="C701" s="16" t="s">
        <v>1448</v>
      </c>
      <c r="D701" s="16" t="s">
        <v>1449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56</v>
      </c>
      <c r="B702" s="16" t="s">
        <v>57</v>
      </c>
      <c r="C702" s="16" t="s">
        <v>1450</v>
      </c>
      <c r="D702" s="16" t="s">
        <v>1451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56</v>
      </c>
      <c r="B703" s="16" t="s">
        <v>57</v>
      </c>
      <c r="C703" s="16" t="s">
        <v>1452</v>
      </c>
      <c r="D703" s="16" t="s">
        <v>1453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56</v>
      </c>
      <c r="B704" s="16" t="s">
        <v>57</v>
      </c>
      <c r="C704" s="16" t="s">
        <v>1454</v>
      </c>
      <c r="D704" s="16" t="s">
        <v>1455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56</v>
      </c>
      <c r="B705" s="16" t="s">
        <v>57</v>
      </c>
      <c r="C705" s="16" t="s">
        <v>1456</v>
      </c>
      <c r="D705" s="16" t="s">
        <v>1457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56</v>
      </c>
      <c r="B706" s="16" t="s">
        <v>57</v>
      </c>
      <c r="C706" s="16" t="s">
        <v>1458</v>
      </c>
      <c r="D706" s="16" t="s">
        <v>1459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56</v>
      </c>
      <c r="B707" s="16" t="s">
        <v>57</v>
      </c>
      <c r="C707" s="16" t="s">
        <v>1460</v>
      </c>
      <c r="D707" s="16" t="s">
        <v>1461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56</v>
      </c>
      <c r="B708" s="16" t="s">
        <v>57</v>
      </c>
      <c r="C708" s="16" t="s">
        <v>1462</v>
      </c>
      <c r="D708" s="16" t="s">
        <v>1463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56</v>
      </c>
      <c r="B709" s="16" t="s">
        <v>57</v>
      </c>
      <c r="C709" s="16" t="s">
        <v>1464</v>
      </c>
      <c r="D709" s="16" t="s">
        <v>1465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56</v>
      </c>
      <c r="B710" s="16" t="s">
        <v>57</v>
      </c>
      <c r="C710" s="16" t="s">
        <v>1466</v>
      </c>
      <c r="D710" s="16" t="s">
        <v>1467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56</v>
      </c>
      <c r="B711" s="16" t="s">
        <v>57</v>
      </c>
      <c r="C711" s="16" t="s">
        <v>1468</v>
      </c>
      <c r="D711" s="16" t="s">
        <v>1469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56</v>
      </c>
      <c r="B712" s="16" t="s">
        <v>57</v>
      </c>
      <c r="C712" s="16" t="s">
        <v>1470</v>
      </c>
      <c r="D712" s="16" t="s">
        <v>1471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56</v>
      </c>
      <c r="B713" s="16" t="s">
        <v>57</v>
      </c>
      <c r="C713" s="16" t="s">
        <v>1472</v>
      </c>
      <c r="D713" s="16" t="s">
        <v>1473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56</v>
      </c>
      <c r="B714" s="16" t="s">
        <v>57</v>
      </c>
      <c r="C714" s="16" t="s">
        <v>1474</v>
      </c>
      <c r="D714" s="16" t="s">
        <v>1475</v>
      </c>
      <c r="AY714" s="16">
        <v>12.2</v>
      </c>
      <c r="BD714" s="16">
        <v>11</v>
      </c>
    </row>
    <row r="715" spans="1:65">
      <c r="A715" s="16" t="s">
        <v>56</v>
      </c>
      <c r="B715" s="16" t="s">
        <v>57</v>
      </c>
      <c r="C715" s="16" t="s">
        <v>1476</v>
      </c>
      <c r="D715" s="16" t="s">
        <v>1477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56</v>
      </c>
      <c r="B716" s="16" t="s">
        <v>57</v>
      </c>
      <c r="C716" s="16" t="s">
        <v>1478</v>
      </c>
      <c r="D716" s="16" t="s">
        <v>1479</v>
      </c>
      <c r="AX716" s="16">
        <v>1.6</v>
      </c>
    </row>
    <row r="717" spans="1:65">
      <c r="A717" s="16" t="s">
        <v>56</v>
      </c>
      <c r="B717" s="16" t="s">
        <v>57</v>
      </c>
      <c r="C717" s="16" t="s">
        <v>1480</v>
      </c>
      <c r="D717" s="16" t="s">
        <v>1481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56</v>
      </c>
      <c r="B718" s="16" t="s">
        <v>57</v>
      </c>
      <c r="C718" s="16" t="s">
        <v>1482</v>
      </c>
      <c r="D718" s="16" t="s">
        <v>1483</v>
      </c>
    </row>
    <row r="719" spans="1:65">
      <c r="A719" s="16" t="s">
        <v>56</v>
      </c>
      <c r="B719" s="16" t="s">
        <v>57</v>
      </c>
      <c r="C719" s="16" t="s">
        <v>1484</v>
      </c>
      <c r="D719" s="16" t="s">
        <v>1485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56</v>
      </c>
      <c r="B720" s="16" t="s">
        <v>57</v>
      </c>
      <c r="C720" s="16" t="s">
        <v>1486</v>
      </c>
      <c r="D720" s="16" t="s">
        <v>1487</v>
      </c>
      <c r="AX720" s="16">
        <v>14</v>
      </c>
    </row>
    <row r="721" spans="1:65">
      <c r="A721" s="16" t="s">
        <v>56</v>
      </c>
      <c r="B721" s="16" t="s">
        <v>57</v>
      </c>
      <c r="C721" s="16" t="s">
        <v>1488</v>
      </c>
      <c r="D721" s="16" t="s">
        <v>1489</v>
      </c>
      <c r="AX721" s="16">
        <v>0.7</v>
      </c>
    </row>
    <row r="722" spans="1:65">
      <c r="A722" s="16" t="s">
        <v>56</v>
      </c>
      <c r="B722" s="16" t="s">
        <v>57</v>
      </c>
      <c r="C722" s="16" t="s">
        <v>1490</v>
      </c>
      <c r="D722" s="16" t="s">
        <v>1491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56</v>
      </c>
      <c r="B723" s="16" t="s">
        <v>57</v>
      </c>
      <c r="C723" s="16" t="s">
        <v>1492</v>
      </c>
      <c r="D723" s="16" t="s">
        <v>1493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56</v>
      </c>
      <c r="B724" s="16" t="s">
        <v>57</v>
      </c>
      <c r="C724" s="16" t="s">
        <v>1494</v>
      </c>
      <c r="D724" s="16" t="s">
        <v>1495</v>
      </c>
    </row>
    <row r="725" spans="1:65">
      <c r="A725" s="16" t="s">
        <v>56</v>
      </c>
      <c r="B725" s="16" t="s">
        <v>57</v>
      </c>
      <c r="C725" s="16" t="s">
        <v>1496</v>
      </c>
      <c r="D725" s="16" t="s">
        <v>1497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56</v>
      </c>
      <c r="B726" s="16" t="s">
        <v>57</v>
      </c>
      <c r="C726" s="16" t="s">
        <v>1498</v>
      </c>
      <c r="D726" s="16" t="s">
        <v>1499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56</v>
      </c>
      <c r="B727" s="16" t="s">
        <v>57</v>
      </c>
      <c r="C727" s="16" t="s">
        <v>1500</v>
      </c>
      <c r="D727" s="16" t="s">
        <v>1501</v>
      </c>
    </row>
    <row r="728" spans="1:65">
      <c r="A728" s="16" t="s">
        <v>56</v>
      </c>
      <c r="B728" s="16" t="s">
        <v>57</v>
      </c>
      <c r="C728" s="16" t="s">
        <v>1502</v>
      </c>
      <c r="D728" s="16" t="s">
        <v>1503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56</v>
      </c>
      <c r="B729" s="16" t="s">
        <v>57</v>
      </c>
      <c r="C729" s="16" t="s">
        <v>1504</v>
      </c>
      <c r="D729" s="16" t="s">
        <v>1505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56</v>
      </c>
      <c r="B730" s="16" t="s">
        <v>57</v>
      </c>
      <c r="C730" s="16" t="s">
        <v>1506</v>
      </c>
      <c r="D730" s="16" t="s">
        <v>1507</v>
      </c>
    </row>
    <row r="731" spans="1:65">
      <c r="A731" s="16" t="s">
        <v>56</v>
      </c>
      <c r="B731" s="16" t="s">
        <v>57</v>
      </c>
      <c r="C731" s="16" t="s">
        <v>1508</v>
      </c>
      <c r="D731" s="16" t="s">
        <v>1509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56</v>
      </c>
      <c r="B732" s="16" t="s">
        <v>57</v>
      </c>
      <c r="C732" s="16" t="s">
        <v>1510</v>
      </c>
      <c r="D732" s="16" t="s">
        <v>1511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56</v>
      </c>
      <c r="B733" s="16" t="s">
        <v>57</v>
      </c>
      <c r="C733" s="16" t="s">
        <v>1512</v>
      </c>
      <c r="D733" s="16" t="s">
        <v>1513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56</v>
      </c>
      <c r="B734" s="16" t="s">
        <v>57</v>
      </c>
      <c r="C734" s="16" t="s">
        <v>1514</v>
      </c>
      <c r="D734" s="16" t="s">
        <v>1515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56</v>
      </c>
      <c r="B735" s="16" t="s">
        <v>57</v>
      </c>
      <c r="C735" s="16" t="s">
        <v>1516</v>
      </c>
      <c r="D735" s="16" t="s">
        <v>1517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56</v>
      </c>
      <c r="B736" s="16" t="s">
        <v>57</v>
      </c>
      <c r="C736" s="16" t="s">
        <v>1518</v>
      </c>
      <c r="D736" s="16" t="s">
        <v>1519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56</v>
      </c>
      <c r="B737" s="16" t="s">
        <v>57</v>
      </c>
      <c r="C737" s="16" t="s">
        <v>1520</v>
      </c>
      <c r="D737" s="16" t="s">
        <v>1521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56</v>
      </c>
      <c r="B738" s="16" t="s">
        <v>57</v>
      </c>
      <c r="C738" s="16" t="s">
        <v>1522</v>
      </c>
      <c r="D738" s="16" t="s">
        <v>1523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56</v>
      </c>
      <c r="B739" s="16" t="s">
        <v>57</v>
      </c>
      <c r="C739" s="16" t="s">
        <v>1524</v>
      </c>
      <c r="D739" s="16" t="s">
        <v>1525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56</v>
      </c>
      <c r="B740" s="16" t="s">
        <v>57</v>
      </c>
      <c r="C740" s="16" t="s">
        <v>1526</v>
      </c>
      <c r="D740" s="16" t="s">
        <v>1527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56</v>
      </c>
      <c r="B741" s="16" t="s">
        <v>57</v>
      </c>
      <c r="C741" s="16" t="s">
        <v>1528</v>
      </c>
      <c r="D741" s="16" t="s">
        <v>1529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56</v>
      </c>
      <c r="B742" s="16" t="s">
        <v>57</v>
      </c>
      <c r="C742" s="16" t="s">
        <v>1530</v>
      </c>
      <c r="D742" s="16" t="s">
        <v>1531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56</v>
      </c>
      <c r="B743" s="16" t="s">
        <v>57</v>
      </c>
      <c r="C743" s="16" t="s">
        <v>1532</v>
      </c>
      <c r="D743" s="16" t="s">
        <v>1533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56</v>
      </c>
      <c r="B744" s="16" t="s">
        <v>57</v>
      </c>
      <c r="C744" s="16" t="s">
        <v>1534</v>
      </c>
      <c r="D744" s="16" t="s">
        <v>1535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56</v>
      </c>
      <c r="B745" s="16" t="s">
        <v>57</v>
      </c>
      <c r="C745" s="16" t="s">
        <v>1536</v>
      </c>
      <c r="D745" s="16" t="s">
        <v>1537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56</v>
      </c>
      <c r="B746" s="16" t="s">
        <v>57</v>
      </c>
      <c r="C746" s="16" t="s">
        <v>1538</v>
      </c>
      <c r="D746" s="16" t="s">
        <v>1539</v>
      </c>
      <c r="BH746" s="16">
        <v>24.9080579570048</v>
      </c>
    </row>
    <row r="747" spans="1:65">
      <c r="A747" s="16" t="s">
        <v>56</v>
      </c>
      <c r="B747" s="16" t="s">
        <v>57</v>
      </c>
      <c r="C747" s="16" t="s">
        <v>1540</v>
      </c>
      <c r="D747" s="16" t="s">
        <v>1541</v>
      </c>
      <c r="BH747" s="16">
        <v>17.269340909790301</v>
      </c>
    </row>
    <row r="748" spans="1:65">
      <c r="A748" s="16" t="s">
        <v>56</v>
      </c>
      <c r="B748" s="16" t="s">
        <v>57</v>
      </c>
      <c r="C748" s="16" t="s">
        <v>1542</v>
      </c>
      <c r="D748" s="16" t="s">
        <v>1543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56</v>
      </c>
      <c r="B749" s="16" t="s">
        <v>57</v>
      </c>
      <c r="C749" s="16" t="s">
        <v>1544</v>
      </c>
      <c r="D749" s="16" t="s">
        <v>1545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56</v>
      </c>
      <c r="B750" s="16" t="s">
        <v>57</v>
      </c>
      <c r="C750" s="16" t="s">
        <v>1546</v>
      </c>
      <c r="D750" s="16" t="s">
        <v>1547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56</v>
      </c>
      <c r="B751" s="16" t="s">
        <v>57</v>
      </c>
      <c r="C751" s="16" t="s">
        <v>1548</v>
      </c>
      <c r="D751" s="16" t="s">
        <v>1549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56</v>
      </c>
      <c r="B752" s="16" t="s">
        <v>57</v>
      </c>
      <c r="C752" s="16" t="s">
        <v>1550</v>
      </c>
      <c r="D752" s="16" t="s">
        <v>1551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56</v>
      </c>
      <c r="B753" s="16" t="s">
        <v>57</v>
      </c>
      <c r="C753" s="16" t="s">
        <v>1552</v>
      </c>
      <c r="D753" s="16" t="s">
        <v>1553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56</v>
      </c>
      <c r="B754" s="16" t="s">
        <v>57</v>
      </c>
      <c r="C754" s="16" t="s">
        <v>1554</v>
      </c>
      <c r="D754" s="16" t="s">
        <v>1555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56</v>
      </c>
      <c r="B755" s="16" t="s">
        <v>57</v>
      </c>
      <c r="C755" s="16" t="s">
        <v>1556</v>
      </c>
      <c r="D755" s="16" t="s">
        <v>1557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56</v>
      </c>
      <c r="B756" s="16" t="s">
        <v>57</v>
      </c>
      <c r="C756" s="16" t="s">
        <v>1558</v>
      </c>
      <c r="D756" s="16" t="s">
        <v>1559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56</v>
      </c>
      <c r="B757" s="16" t="s">
        <v>57</v>
      </c>
      <c r="C757" s="16" t="s">
        <v>1560</v>
      </c>
      <c r="D757" s="16" t="s">
        <v>1561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56</v>
      </c>
      <c r="B758" s="16" t="s">
        <v>57</v>
      </c>
      <c r="C758" s="16" t="s">
        <v>1562</v>
      </c>
      <c r="D758" s="16" t="s">
        <v>1563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56</v>
      </c>
      <c r="B759" s="16" t="s">
        <v>57</v>
      </c>
      <c r="C759" s="16" t="s">
        <v>1564</v>
      </c>
      <c r="D759" s="16" t="s">
        <v>1565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56</v>
      </c>
      <c r="B760" s="16" t="s">
        <v>57</v>
      </c>
      <c r="C760" s="16" t="s">
        <v>1566</v>
      </c>
      <c r="D760" s="16" t="s">
        <v>1567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56</v>
      </c>
      <c r="B761" s="16" t="s">
        <v>57</v>
      </c>
      <c r="C761" s="16" t="s">
        <v>1568</v>
      </c>
      <c r="D761" s="16" t="s">
        <v>1569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56</v>
      </c>
      <c r="B762" s="16" t="s">
        <v>57</v>
      </c>
      <c r="C762" s="16" t="s">
        <v>1570</v>
      </c>
      <c r="D762" s="16" t="s">
        <v>1571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56</v>
      </c>
      <c r="B763" s="16" t="s">
        <v>57</v>
      </c>
      <c r="C763" s="16" t="s">
        <v>1572</v>
      </c>
      <c r="D763" s="16" t="s">
        <v>1573</v>
      </c>
    </row>
    <row r="764" spans="1:65">
      <c r="A764" s="16" t="s">
        <v>56</v>
      </c>
      <c r="B764" s="16" t="s">
        <v>57</v>
      </c>
      <c r="C764" s="16" t="s">
        <v>1574</v>
      </c>
      <c r="D764" s="16" t="s">
        <v>1575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56</v>
      </c>
      <c r="B765" s="16" t="s">
        <v>57</v>
      </c>
      <c r="C765" s="16" t="s">
        <v>1576</v>
      </c>
      <c r="D765" s="16" t="s">
        <v>1577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56</v>
      </c>
      <c r="B766" s="16" t="s">
        <v>57</v>
      </c>
      <c r="C766" s="16" t="s">
        <v>1578</v>
      </c>
      <c r="D766" s="16" t="s">
        <v>1579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56</v>
      </c>
      <c r="B767" s="16" t="s">
        <v>57</v>
      </c>
      <c r="C767" s="16" t="s">
        <v>1580</v>
      </c>
      <c r="D767" s="16" t="s">
        <v>1581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56</v>
      </c>
      <c r="B768" s="16" t="s">
        <v>57</v>
      </c>
      <c r="C768" s="16" t="s">
        <v>1582</v>
      </c>
      <c r="D768" s="16" t="s">
        <v>1583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56</v>
      </c>
      <c r="B769" s="16" t="s">
        <v>57</v>
      </c>
      <c r="C769" s="16" t="s">
        <v>1584</v>
      </c>
      <c r="D769" s="16" t="s">
        <v>1585</v>
      </c>
      <c r="BB769" s="16">
        <v>10.8</v>
      </c>
      <c r="BF769" s="16">
        <v>2.9</v>
      </c>
    </row>
    <row r="770" spans="1:65">
      <c r="A770" s="16" t="s">
        <v>56</v>
      </c>
      <c r="B770" s="16" t="s">
        <v>57</v>
      </c>
      <c r="C770" s="16" t="s">
        <v>1586</v>
      </c>
      <c r="D770" s="16" t="s">
        <v>1587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56</v>
      </c>
      <c r="B771" s="16" t="s">
        <v>57</v>
      </c>
      <c r="C771" s="16" t="s">
        <v>1588</v>
      </c>
      <c r="D771" s="16" t="s">
        <v>1589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56</v>
      </c>
      <c r="B772" s="16" t="s">
        <v>57</v>
      </c>
      <c r="C772" s="16" t="s">
        <v>1590</v>
      </c>
      <c r="D772" s="16" t="s">
        <v>1591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56</v>
      </c>
      <c r="B773" s="16" t="s">
        <v>57</v>
      </c>
      <c r="C773" s="16" t="s">
        <v>1592</v>
      </c>
      <c r="D773" s="16" t="s">
        <v>1593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56</v>
      </c>
      <c r="B774" s="16" t="s">
        <v>57</v>
      </c>
      <c r="C774" s="16" t="s">
        <v>1594</v>
      </c>
      <c r="D774" s="16" t="s">
        <v>1595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56</v>
      </c>
      <c r="B775" s="16" t="s">
        <v>57</v>
      </c>
      <c r="C775" s="16" t="s">
        <v>1596</v>
      </c>
      <c r="D775" s="16" t="s">
        <v>1597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56</v>
      </c>
      <c r="B776" s="16" t="s">
        <v>57</v>
      </c>
      <c r="C776" s="16" t="s">
        <v>1598</v>
      </c>
      <c r="D776" s="16" t="s">
        <v>1599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56</v>
      </c>
      <c r="B777" s="16" t="s">
        <v>57</v>
      </c>
      <c r="C777" s="16" t="s">
        <v>1600</v>
      </c>
      <c r="D777" s="16" t="s">
        <v>1601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56</v>
      </c>
      <c r="B778" s="16" t="s">
        <v>57</v>
      </c>
      <c r="C778" s="16" t="s">
        <v>1602</v>
      </c>
      <c r="D778" s="16" t="s">
        <v>1603</v>
      </c>
    </row>
    <row r="779" spans="1:65">
      <c r="A779" s="16" t="s">
        <v>56</v>
      </c>
      <c r="B779" s="16" t="s">
        <v>57</v>
      </c>
      <c r="C779" s="16" t="s">
        <v>1604</v>
      </c>
      <c r="D779" s="16" t="s">
        <v>1605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56</v>
      </c>
      <c r="B780" s="16" t="s">
        <v>57</v>
      </c>
      <c r="C780" s="16" t="s">
        <v>1606</v>
      </c>
      <c r="D780" s="16" t="s">
        <v>1607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56</v>
      </c>
      <c r="B781" s="16" t="s">
        <v>57</v>
      </c>
      <c r="C781" s="16" t="s">
        <v>1608</v>
      </c>
      <c r="D781" s="16" t="s">
        <v>1609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56</v>
      </c>
      <c r="B782" s="16" t="s">
        <v>57</v>
      </c>
      <c r="C782" s="16" t="s">
        <v>1610</v>
      </c>
      <c r="D782" s="16" t="s">
        <v>1611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56</v>
      </c>
      <c r="B783" s="16" t="s">
        <v>57</v>
      </c>
      <c r="C783" s="16" t="s">
        <v>1612</v>
      </c>
      <c r="D783" s="16" t="s">
        <v>1613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56</v>
      </c>
      <c r="B784" s="16" t="s">
        <v>57</v>
      </c>
      <c r="C784" s="16" t="s">
        <v>1614</v>
      </c>
      <c r="D784" s="16" t="s">
        <v>1615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56</v>
      </c>
      <c r="B785" s="16" t="s">
        <v>57</v>
      </c>
      <c r="C785" s="16" t="s">
        <v>1616</v>
      </c>
      <c r="D785" s="16" t="s">
        <v>1617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56</v>
      </c>
      <c r="B786" s="16" t="s">
        <v>57</v>
      </c>
      <c r="C786" s="16" t="s">
        <v>1618</v>
      </c>
      <c r="D786" s="16" t="s">
        <v>1619</v>
      </c>
    </row>
    <row r="787" spans="1:65">
      <c r="A787" s="16" t="s">
        <v>56</v>
      </c>
      <c r="B787" s="16" t="s">
        <v>57</v>
      </c>
      <c r="C787" s="16" t="s">
        <v>1620</v>
      </c>
      <c r="D787" s="16" t="s">
        <v>1621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56</v>
      </c>
      <c r="B788" s="16" t="s">
        <v>57</v>
      </c>
      <c r="C788" s="16" t="s">
        <v>1622</v>
      </c>
      <c r="D788" s="16" t="s">
        <v>1623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56</v>
      </c>
      <c r="B789" s="16" t="s">
        <v>57</v>
      </c>
      <c r="C789" s="16" t="s">
        <v>1624</v>
      </c>
      <c r="D789" s="16" t="s">
        <v>1625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56</v>
      </c>
      <c r="B790" s="16" t="s">
        <v>57</v>
      </c>
      <c r="C790" s="16" t="s">
        <v>1626</v>
      </c>
      <c r="D790" s="16" t="s">
        <v>1627</v>
      </c>
      <c r="AQ790" s="16">
        <v>6.8370400511538698E-2</v>
      </c>
      <c r="AR790" s="16">
        <v>7.0283701094010706E-2</v>
      </c>
    </row>
    <row r="791" spans="1:65">
      <c r="A791" s="16" t="s">
        <v>56</v>
      </c>
      <c r="B791" s="16" t="s">
        <v>57</v>
      </c>
      <c r="C791" s="16" t="s">
        <v>1628</v>
      </c>
      <c r="D791" s="16" t="s">
        <v>1629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56</v>
      </c>
      <c r="B792" s="16" t="s">
        <v>57</v>
      </c>
      <c r="C792" s="16" t="s">
        <v>1630</v>
      </c>
      <c r="D792" s="16" t="s">
        <v>1631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56</v>
      </c>
      <c r="B793" s="16" t="s">
        <v>57</v>
      </c>
      <c r="C793" s="16" t="s">
        <v>1632</v>
      </c>
      <c r="D793" s="16" t="s">
        <v>1633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56</v>
      </c>
      <c r="B794" s="16" t="s">
        <v>57</v>
      </c>
      <c r="C794" s="16" t="s">
        <v>1634</v>
      </c>
      <c r="D794" s="16" t="s">
        <v>1635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56</v>
      </c>
      <c r="B795" s="16" t="s">
        <v>57</v>
      </c>
      <c r="C795" s="16" t="s">
        <v>1636</v>
      </c>
      <c r="D795" s="16" t="s">
        <v>1637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56</v>
      </c>
      <c r="B796" s="16" t="s">
        <v>57</v>
      </c>
      <c r="C796" s="16" t="s">
        <v>1638</v>
      </c>
      <c r="D796" s="16" t="s">
        <v>1639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56</v>
      </c>
      <c r="B797" s="16" t="s">
        <v>57</v>
      </c>
      <c r="C797" s="16" t="s">
        <v>1640</v>
      </c>
      <c r="D797" s="16" t="s">
        <v>1641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56</v>
      </c>
      <c r="B798" s="16" t="s">
        <v>57</v>
      </c>
      <c r="C798" s="16" t="s">
        <v>1642</v>
      </c>
      <c r="D798" s="16" t="s">
        <v>1643</v>
      </c>
      <c r="BC798" s="16">
        <v>3</v>
      </c>
      <c r="BK798" s="16">
        <v>2</v>
      </c>
    </row>
    <row r="799" spans="1:65">
      <c r="A799" s="16" t="s">
        <v>56</v>
      </c>
      <c r="B799" s="16" t="s">
        <v>57</v>
      </c>
      <c r="C799" s="16" t="s">
        <v>1644</v>
      </c>
      <c r="D799" s="16" t="s">
        <v>1645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56</v>
      </c>
      <c r="B800" s="16" t="s">
        <v>57</v>
      </c>
      <c r="C800" s="16" t="s">
        <v>1646</v>
      </c>
      <c r="D800" s="16" t="s">
        <v>1647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56</v>
      </c>
      <c r="B801" s="16" t="s">
        <v>57</v>
      </c>
      <c r="C801" s="16" t="s">
        <v>1648</v>
      </c>
      <c r="D801" s="16" t="s">
        <v>1649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56</v>
      </c>
      <c r="B802" s="16" t="s">
        <v>57</v>
      </c>
      <c r="C802" s="16" t="s">
        <v>1650</v>
      </c>
      <c r="D802" s="16" t="s">
        <v>1651</v>
      </c>
    </row>
    <row r="803" spans="1:65">
      <c r="A803" s="16" t="s">
        <v>56</v>
      </c>
      <c r="B803" s="16" t="s">
        <v>57</v>
      </c>
      <c r="C803" s="16" t="s">
        <v>1652</v>
      </c>
      <c r="D803" s="16" t="s">
        <v>1653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56</v>
      </c>
      <c r="B804" s="16" t="s">
        <v>57</v>
      </c>
      <c r="C804" s="16" t="s">
        <v>1654</v>
      </c>
      <c r="D804" s="16" t="s">
        <v>1655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56</v>
      </c>
      <c r="B805" s="16" t="s">
        <v>57</v>
      </c>
      <c r="C805" s="16" t="s">
        <v>1656</v>
      </c>
      <c r="D805" s="16" t="s">
        <v>1657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56</v>
      </c>
      <c r="B806" s="16" t="s">
        <v>57</v>
      </c>
      <c r="C806" s="16" t="s">
        <v>1658</v>
      </c>
      <c r="D806" s="16" t="s">
        <v>1659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56</v>
      </c>
      <c r="B807" s="16" t="s">
        <v>57</v>
      </c>
      <c r="C807" s="16" t="s">
        <v>1660</v>
      </c>
      <c r="D807" s="16" t="s">
        <v>1661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56</v>
      </c>
      <c r="B808" s="16" t="s">
        <v>57</v>
      </c>
      <c r="C808" s="16" t="s">
        <v>1662</v>
      </c>
      <c r="D808" s="16" t="s">
        <v>1663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56</v>
      </c>
      <c r="B809" s="16" t="s">
        <v>57</v>
      </c>
      <c r="C809" s="16" t="s">
        <v>1664</v>
      </c>
      <c r="D809" s="16" t="s">
        <v>1665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56</v>
      </c>
      <c r="B810" s="16" t="s">
        <v>57</v>
      </c>
      <c r="C810" s="16" t="s">
        <v>1666</v>
      </c>
      <c r="D810" s="16" t="s">
        <v>1667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56</v>
      </c>
      <c r="B811" s="16" t="s">
        <v>57</v>
      </c>
      <c r="C811" s="16" t="s">
        <v>1668</v>
      </c>
      <c r="D811" s="16" t="s">
        <v>1669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56</v>
      </c>
      <c r="B812" s="16" t="s">
        <v>57</v>
      </c>
      <c r="C812" s="16" t="s">
        <v>1670</v>
      </c>
      <c r="D812" s="16" t="s">
        <v>1671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56</v>
      </c>
      <c r="B813" s="16" t="s">
        <v>57</v>
      </c>
      <c r="C813" s="16" t="s">
        <v>1672</v>
      </c>
      <c r="D813" s="16" t="s">
        <v>1673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56</v>
      </c>
      <c r="B814" s="16" t="s">
        <v>57</v>
      </c>
      <c r="C814" s="16" t="s">
        <v>1674</v>
      </c>
      <c r="D814" s="16" t="s">
        <v>1675</v>
      </c>
      <c r="BK814" s="16">
        <v>44</v>
      </c>
    </row>
    <row r="815" spans="1:65">
      <c r="A815" s="16" t="s">
        <v>56</v>
      </c>
      <c r="B815" s="16" t="s">
        <v>57</v>
      </c>
      <c r="C815" s="16" t="s">
        <v>1676</v>
      </c>
      <c r="D815" s="16" t="s">
        <v>1677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56</v>
      </c>
      <c r="B816" s="16" t="s">
        <v>57</v>
      </c>
      <c r="C816" s="16" t="s">
        <v>1678</v>
      </c>
      <c r="D816" s="16" t="s">
        <v>1679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56</v>
      </c>
      <c r="B817" s="16" t="s">
        <v>57</v>
      </c>
      <c r="C817" s="16" t="s">
        <v>1680</v>
      </c>
      <c r="D817" s="16" t="s">
        <v>1681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56</v>
      </c>
      <c r="B818" s="16" t="s">
        <v>57</v>
      </c>
      <c r="C818" s="16" t="s">
        <v>1682</v>
      </c>
      <c r="D818" s="16" t="s">
        <v>1683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56</v>
      </c>
      <c r="B819" s="16" t="s">
        <v>57</v>
      </c>
      <c r="C819" s="16" t="s">
        <v>1684</v>
      </c>
      <c r="D819" s="16" t="s">
        <v>1685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56</v>
      </c>
      <c r="B820" s="16" t="s">
        <v>57</v>
      </c>
      <c r="C820" s="16" t="s">
        <v>1686</v>
      </c>
      <c r="D820" s="16" t="s">
        <v>1687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56</v>
      </c>
      <c r="B821" s="16" t="s">
        <v>57</v>
      </c>
      <c r="C821" s="16" t="s">
        <v>1688</v>
      </c>
      <c r="D821" s="16" t="s">
        <v>1689</v>
      </c>
    </row>
    <row r="822" spans="1:65">
      <c r="A822" s="16" t="s">
        <v>56</v>
      </c>
      <c r="B822" s="16" t="s">
        <v>57</v>
      </c>
      <c r="C822" s="16" t="s">
        <v>1690</v>
      </c>
      <c r="D822" s="16" t="s">
        <v>1691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56</v>
      </c>
      <c r="B823" s="16" t="s">
        <v>57</v>
      </c>
      <c r="C823" s="16" t="s">
        <v>1692</v>
      </c>
      <c r="D823" s="16" t="s">
        <v>1693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56</v>
      </c>
      <c r="B824" s="16" t="s">
        <v>57</v>
      </c>
      <c r="C824" s="16" t="s">
        <v>1694</v>
      </c>
      <c r="D824" s="16" t="s">
        <v>1695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56</v>
      </c>
      <c r="B825" s="16" t="s">
        <v>57</v>
      </c>
      <c r="C825" s="16" t="s">
        <v>1696</v>
      </c>
      <c r="D825" s="16" t="s">
        <v>1697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56</v>
      </c>
      <c r="B826" s="16" t="s">
        <v>57</v>
      </c>
      <c r="C826" s="16" t="s">
        <v>1698</v>
      </c>
      <c r="D826" s="16" t="s">
        <v>1699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56</v>
      </c>
      <c r="B827" s="16" t="s">
        <v>57</v>
      </c>
      <c r="C827" s="16" t="s">
        <v>1700</v>
      </c>
      <c r="D827" s="16" t="s">
        <v>1701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56</v>
      </c>
      <c r="B828" s="16" t="s">
        <v>57</v>
      </c>
      <c r="C828" s="16" t="s">
        <v>1702</v>
      </c>
      <c r="D828" s="16" t="s">
        <v>1703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56</v>
      </c>
      <c r="B829" s="16" t="s">
        <v>57</v>
      </c>
      <c r="C829" s="16" t="s">
        <v>1704</v>
      </c>
      <c r="D829" s="16" t="s">
        <v>1705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56</v>
      </c>
      <c r="B830" s="16" t="s">
        <v>57</v>
      </c>
      <c r="C830" s="16" t="s">
        <v>1706</v>
      </c>
      <c r="D830" s="16" t="s">
        <v>1707</v>
      </c>
    </row>
    <row r="831" spans="1:65">
      <c r="A831" s="16" t="s">
        <v>56</v>
      </c>
      <c r="B831" s="16" t="s">
        <v>57</v>
      </c>
      <c r="C831" s="16" t="s">
        <v>1708</v>
      </c>
      <c r="D831" s="16" t="s">
        <v>1709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56</v>
      </c>
      <c r="B832" s="16" t="s">
        <v>57</v>
      </c>
      <c r="C832" s="16" t="s">
        <v>1710</v>
      </c>
      <c r="D832" s="16" t="s">
        <v>1711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56</v>
      </c>
      <c r="B833" s="16" t="s">
        <v>57</v>
      </c>
      <c r="C833" s="16" t="s">
        <v>1712</v>
      </c>
      <c r="D833" s="16" t="s">
        <v>1713</v>
      </c>
    </row>
    <row r="834" spans="1:65">
      <c r="A834" s="16" t="s">
        <v>56</v>
      </c>
      <c r="B834" s="16" t="s">
        <v>57</v>
      </c>
      <c r="C834" s="16" t="s">
        <v>1714</v>
      </c>
      <c r="D834" s="16" t="s">
        <v>1715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56</v>
      </c>
      <c r="B835" s="16" t="s">
        <v>57</v>
      </c>
      <c r="C835" s="16" t="s">
        <v>1716</v>
      </c>
      <c r="D835" s="16" t="s">
        <v>1717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56</v>
      </c>
      <c r="B836" s="16" t="s">
        <v>57</v>
      </c>
      <c r="C836" s="16" t="s">
        <v>1718</v>
      </c>
      <c r="D836" s="16" t="s">
        <v>1719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56</v>
      </c>
      <c r="B837" s="16" t="s">
        <v>57</v>
      </c>
      <c r="C837" s="16" t="s">
        <v>1720</v>
      </c>
      <c r="D837" s="16" t="s">
        <v>1721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56</v>
      </c>
      <c r="B838" s="16" t="s">
        <v>57</v>
      </c>
      <c r="C838" s="16" t="s">
        <v>1722</v>
      </c>
      <c r="D838" s="16" t="s">
        <v>1723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56</v>
      </c>
      <c r="B839" s="16" t="s">
        <v>57</v>
      </c>
      <c r="C839" s="16" t="s">
        <v>1724</v>
      </c>
      <c r="D839" s="16" t="s">
        <v>1725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56</v>
      </c>
      <c r="B840" s="16" t="s">
        <v>57</v>
      </c>
      <c r="C840" s="16" t="s">
        <v>1726</v>
      </c>
      <c r="D840" s="16" t="s">
        <v>1727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56</v>
      </c>
      <c r="B841" s="16" t="s">
        <v>57</v>
      </c>
      <c r="C841" s="16" t="s">
        <v>1728</v>
      </c>
      <c r="D841" s="16" t="s">
        <v>1729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56</v>
      </c>
      <c r="B842" s="16" t="s">
        <v>57</v>
      </c>
      <c r="C842" s="16" t="s">
        <v>1730</v>
      </c>
      <c r="D842" s="16" t="s">
        <v>1731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56</v>
      </c>
      <c r="B843" s="16" t="s">
        <v>57</v>
      </c>
      <c r="C843" s="16" t="s">
        <v>1732</v>
      </c>
      <c r="D843" s="16" t="s">
        <v>1733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56</v>
      </c>
      <c r="B844" s="16" t="s">
        <v>57</v>
      </c>
      <c r="C844" s="16" t="s">
        <v>1734</v>
      </c>
      <c r="D844" s="16" t="s">
        <v>1735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56</v>
      </c>
      <c r="B845" s="16" t="s">
        <v>57</v>
      </c>
      <c r="C845" s="16" t="s">
        <v>1736</v>
      </c>
      <c r="D845" s="16" t="s">
        <v>1737</v>
      </c>
    </row>
    <row r="846" spans="1:65">
      <c r="A846" s="16" t="s">
        <v>56</v>
      </c>
      <c r="B846" s="16" t="s">
        <v>57</v>
      </c>
      <c r="C846" s="16" t="s">
        <v>1738</v>
      </c>
      <c r="D846" s="16" t="s">
        <v>1739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56</v>
      </c>
      <c r="B847" s="16" t="s">
        <v>57</v>
      </c>
      <c r="C847" s="16" t="s">
        <v>1740</v>
      </c>
      <c r="D847" s="16" t="s">
        <v>1741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56</v>
      </c>
      <c r="B848" s="16" t="s">
        <v>57</v>
      </c>
      <c r="C848" s="16" t="s">
        <v>1742</v>
      </c>
      <c r="D848" s="16" t="s">
        <v>1743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56</v>
      </c>
      <c r="B849" s="16" t="s">
        <v>57</v>
      </c>
      <c r="C849" s="16" t="s">
        <v>1744</v>
      </c>
      <c r="D849" s="16" t="s">
        <v>1745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56</v>
      </c>
      <c r="B850" s="16" t="s">
        <v>57</v>
      </c>
      <c r="C850" s="16" t="s">
        <v>1746</v>
      </c>
      <c r="D850" s="16" t="s">
        <v>1747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56</v>
      </c>
      <c r="B851" s="16" t="s">
        <v>57</v>
      </c>
      <c r="C851" s="16" t="s">
        <v>1748</v>
      </c>
      <c r="D851" s="16" t="s">
        <v>1749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56</v>
      </c>
      <c r="B852" s="16" t="s">
        <v>57</v>
      </c>
      <c r="C852" s="16" t="s">
        <v>1750</v>
      </c>
      <c r="D852" s="16" t="s">
        <v>1751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56</v>
      </c>
      <c r="B853" s="16" t="s">
        <v>57</v>
      </c>
      <c r="C853" s="16" t="s">
        <v>1752</v>
      </c>
      <c r="D853" s="16" t="s">
        <v>1753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56</v>
      </c>
      <c r="B854" s="16" t="s">
        <v>57</v>
      </c>
      <c r="C854" s="16" t="s">
        <v>1754</v>
      </c>
      <c r="D854" s="16" t="s">
        <v>1755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56</v>
      </c>
      <c r="B855" s="16" t="s">
        <v>57</v>
      </c>
      <c r="C855" s="16" t="s">
        <v>1756</v>
      </c>
      <c r="D855" s="16" t="s">
        <v>1757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56</v>
      </c>
      <c r="B856" s="16" t="s">
        <v>57</v>
      </c>
      <c r="C856" s="16" t="s">
        <v>1758</v>
      </c>
      <c r="D856" s="16" t="s">
        <v>1759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56</v>
      </c>
      <c r="B857" s="16" t="s">
        <v>57</v>
      </c>
      <c r="C857" s="16" t="s">
        <v>1760</v>
      </c>
      <c r="D857" s="16" t="s">
        <v>1761</v>
      </c>
    </row>
    <row r="858" spans="1:65">
      <c r="A858" s="16" t="s">
        <v>56</v>
      </c>
      <c r="B858" s="16" t="s">
        <v>57</v>
      </c>
      <c r="C858" s="16" t="s">
        <v>1762</v>
      </c>
      <c r="D858" s="16" t="s">
        <v>1763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56</v>
      </c>
      <c r="B859" s="16" t="s">
        <v>57</v>
      </c>
      <c r="C859" s="16" t="s">
        <v>1764</v>
      </c>
      <c r="D859" s="16" t="s">
        <v>1765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56</v>
      </c>
      <c r="B860" s="16" t="s">
        <v>57</v>
      </c>
      <c r="C860" s="16" t="s">
        <v>1766</v>
      </c>
      <c r="D860" s="16" t="s">
        <v>1767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56</v>
      </c>
      <c r="B861" s="16" t="s">
        <v>57</v>
      </c>
      <c r="C861" s="16" t="s">
        <v>1768</v>
      </c>
      <c r="D861" s="16" t="s">
        <v>1769</v>
      </c>
    </row>
    <row r="862" spans="1:65">
      <c r="A862" s="16" t="s">
        <v>56</v>
      </c>
      <c r="B862" s="16" t="s">
        <v>57</v>
      </c>
      <c r="C862" s="16" t="s">
        <v>1770</v>
      </c>
      <c r="D862" s="16" t="s">
        <v>1771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56</v>
      </c>
      <c r="B863" s="16" t="s">
        <v>57</v>
      </c>
      <c r="C863" s="16" t="s">
        <v>1772</v>
      </c>
      <c r="D863" s="16" t="s">
        <v>1773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56</v>
      </c>
      <c r="B864" s="16" t="s">
        <v>57</v>
      </c>
      <c r="C864" s="16" t="s">
        <v>1774</v>
      </c>
      <c r="D864" s="16" t="s">
        <v>1775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56</v>
      </c>
      <c r="B865" s="16" t="s">
        <v>57</v>
      </c>
      <c r="C865" s="16" t="s">
        <v>1776</v>
      </c>
      <c r="D865" s="16" t="s">
        <v>1777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56</v>
      </c>
      <c r="B866" s="16" t="s">
        <v>57</v>
      </c>
      <c r="C866" s="16" t="s">
        <v>1778</v>
      </c>
      <c r="D866" s="16" t="s">
        <v>1779</v>
      </c>
      <c r="AM866" s="16">
        <v>14000000</v>
      </c>
    </row>
    <row r="867" spans="1:65">
      <c r="A867" s="16" t="s">
        <v>56</v>
      </c>
      <c r="B867" s="16" t="s">
        <v>57</v>
      </c>
      <c r="C867" s="16" t="s">
        <v>1780</v>
      </c>
      <c r="D867" s="16" t="s">
        <v>1781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56</v>
      </c>
      <c r="B868" s="16" t="s">
        <v>57</v>
      </c>
      <c r="C868" s="16" t="s">
        <v>1782</v>
      </c>
      <c r="D868" s="16" t="s">
        <v>1783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56</v>
      </c>
      <c r="B869" s="16" t="s">
        <v>57</v>
      </c>
      <c r="C869" s="16" t="s">
        <v>1784</v>
      </c>
      <c r="D869" s="16" t="s">
        <v>1785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56</v>
      </c>
      <c r="B870" s="16" t="s">
        <v>57</v>
      </c>
      <c r="C870" s="16" t="s">
        <v>1786</v>
      </c>
      <c r="D870" s="16" t="s">
        <v>1787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56</v>
      </c>
      <c r="B871" s="16" t="s">
        <v>57</v>
      </c>
      <c r="C871" s="16" t="s">
        <v>1788</v>
      </c>
      <c r="D871" s="16" t="s">
        <v>1789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56</v>
      </c>
      <c r="B872" s="16" t="s">
        <v>57</v>
      </c>
      <c r="C872" s="16" t="s">
        <v>1790</v>
      </c>
      <c r="D872" s="16" t="s">
        <v>1791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56</v>
      </c>
      <c r="B873" s="16" t="s">
        <v>57</v>
      </c>
      <c r="C873" s="16" t="s">
        <v>1792</v>
      </c>
      <c r="D873" s="16" t="s">
        <v>1793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56</v>
      </c>
      <c r="B874" s="16" t="s">
        <v>57</v>
      </c>
      <c r="C874" s="16" t="s">
        <v>1794</v>
      </c>
      <c r="D874" s="16" t="s">
        <v>1795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56</v>
      </c>
      <c r="B875" s="16" t="s">
        <v>57</v>
      </c>
      <c r="C875" s="16" t="s">
        <v>1796</v>
      </c>
      <c r="D875" s="16" t="s">
        <v>1797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56</v>
      </c>
      <c r="B876" s="16" t="s">
        <v>57</v>
      </c>
      <c r="C876" s="16" t="s">
        <v>1798</v>
      </c>
      <c r="D876" s="16" t="s">
        <v>1799</v>
      </c>
    </row>
    <row r="877" spans="1:65">
      <c r="A877" s="16" t="s">
        <v>56</v>
      </c>
      <c r="B877" s="16" t="s">
        <v>57</v>
      </c>
      <c r="C877" s="16" t="s">
        <v>1800</v>
      </c>
      <c r="D877" s="16" t="s">
        <v>1801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56</v>
      </c>
      <c r="B878" s="16" t="s">
        <v>57</v>
      </c>
      <c r="C878" s="16" t="s">
        <v>1802</v>
      </c>
      <c r="D878" s="16" t="s">
        <v>1803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56</v>
      </c>
      <c r="B879" s="16" t="s">
        <v>57</v>
      </c>
      <c r="C879" s="16" t="s">
        <v>1804</v>
      </c>
      <c r="D879" s="16" t="s">
        <v>1805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56</v>
      </c>
      <c r="B880" s="16" t="s">
        <v>57</v>
      </c>
      <c r="C880" s="16" t="s">
        <v>1806</v>
      </c>
      <c r="D880" s="16" t="s">
        <v>1807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56</v>
      </c>
      <c r="B881" s="16" t="s">
        <v>57</v>
      </c>
      <c r="C881" s="16" t="s">
        <v>1808</v>
      </c>
      <c r="D881" s="16" t="s">
        <v>1809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56</v>
      </c>
      <c r="B882" s="16" t="s">
        <v>57</v>
      </c>
      <c r="C882" s="16" t="s">
        <v>1810</v>
      </c>
      <c r="D882" s="16" t="s">
        <v>1811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56</v>
      </c>
      <c r="B883" s="16" t="s">
        <v>57</v>
      </c>
      <c r="C883" s="16" t="s">
        <v>1812</v>
      </c>
      <c r="D883" s="16" t="s">
        <v>1813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56</v>
      </c>
      <c r="B884" s="16" t="s">
        <v>57</v>
      </c>
      <c r="C884" s="16" t="s">
        <v>1814</v>
      </c>
      <c r="D884" s="16" t="s">
        <v>1815</v>
      </c>
    </row>
    <row r="885" spans="1:65">
      <c r="A885" s="16" t="s">
        <v>56</v>
      </c>
      <c r="B885" s="16" t="s">
        <v>57</v>
      </c>
      <c r="C885" s="16" t="s">
        <v>1816</v>
      </c>
      <c r="D885" s="16" t="s">
        <v>1817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56</v>
      </c>
      <c r="B886" s="16" t="s">
        <v>57</v>
      </c>
      <c r="C886" s="16" t="s">
        <v>1818</v>
      </c>
      <c r="D886" s="16" t="s">
        <v>1819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56</v>
      </c>
      <c r="B887" s="16" t="s">
        <v>57</v>
      </c>
      <c r="C887" s="16" t="s">
        <v>1820</v>
      </c>
      <c r="D887" s="16" t="s">
        <v>1821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56</v>
      </c>
      <c r="B888" s="16" t="s">
        <v>57</v>
      </c>
      <c r="C888" s="16" t="s">
        <v>1822</v>
      </c>
      <c r="D888" s="16" t="s">
        <v>1823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56</v>
      </c>
      <c r="B889" s="16" t="s">
        <v>57</v>
      </c>
      <c r="C889" s="16" t="s">
        <v>1824</v>
      </c>
      <c r="D889" s="16" t="s">
        <v>1825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56</v>
      </c>
      <c r="B890" s="16" t="s">
        <v>57</v>
      </c>
      <c r="C890" s="16" t="s">
        <v>1826</v>
      </c>
      <c r="D890" s="16" t="s">
        <v>1827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56</v>
      </c>
      <c r="B891" s="16" t="s">
        <v>57</v>
      </c>
      <c r="C891" s="16" t="s">
        <v>1828</v>
      </c>
      <c r="D891" s="16" t="s">
        <v>1829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56</v>
      </c>
      <c r="B892" s="16" t="s">
        <v>57</v>
      </c>
      <c r="C892" s="16" t="s">
        <v>1830</v>
      </c>
      <c r="D892" s="16" t="s">
        <v>1831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56</v>
      </c>
      <c r="B893" s="16" t="s">
        <v>57</v>
      </c>
      <c r="C893" s="16" t="s">
        <v>1832</v>
      </c>
      <c r="D893" s="16" t="s">
        <v>1833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56</v>
      </c>
      <c r="B894" s="16" t="s">
        <v>57</v>
      </c>
      <c r="C894" s="16" t="s">
        <v>1834</v>
      </c>
      <c r="D894" s="16" t="s">
        <v>1835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56</v>
      </c>
      <c r="B895" s="16" t="s">
        <v>57</v>
      </c>
      <c r="C895" s="16" t="s">
        <v>1836</v>
      </c>
      <c r="D895" s="16" t="s">
        <v>1837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56</v>
      </c>
      <c r="B896" s="16" t="s">
        <v>57</v>
      </c>
      <c r="C896" s="16" t="s">
        <v>1838</v>
      </c>
      <c r="D896" s="16" t="s">
        <v>1839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56</v>
      </c>
      <c r="B897" s="16" t="s">
        <v>57</v>
      </c>
      <c r="C897" s="16" t="s">
        <v>1840</v>
      </c>
      <c r="D897" s="16" t="s">
        <v>1841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56</v>
      </c>
      <c r="B898" s="16" t="s">
        <v>57</v>
      </c>
      <c r="C898" s="16" t="s">
        <v>1842</v>
      </c>
      <c r="D898" s="16" t="s">
        <v>1843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56</v>
      </c>
      <c r="B899" s="16" t="s">
        <v>57</v>
      </c>
      <c r="C899" s="16" t="s">
        <v>1844</v>
      </c>
      <c r="D899" s="16" t="s">
        <v>1845</v>
      </c>
    </row>
    <row r="900" spans="1:65">
      <c r="A900" s="16" t="s">
        <v>56</v>
      </c>
      <c r="B900" s="16" t="s">
        <v>57</v>
      </c>
      <c r="C900" s="16" t="s">
        <v>1846</v>
      </c>
      <c r="D900" s="16" t="s">
        <v>1847</v>
      </c>
    </row>
    <row r="901" spans="1:65">
      <c r="A901" s="16" t="s">
        <v>56</v>
      </c>
      <c r="B901" s="16" t="s">
        <v>57</v>
      </c>
      <c r="C901" s="16" t="s">
        <v>1848</v>
      </c>
      <c r="D901" s="16" t="s">
        <v>1849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56</v>
      </c>
      <c r="B902" s="16" t="s">
        <v>57</v>
      </c>
      <c r="C902" s="16" t="s">
        <v>1850</v>
      </c>
      <c r="D902" s="16" t="s">
        <v>1851</v>
      </c>
    </row>
    <row r="903" spans="1:65">
      <c r="A903" s="16" t="s">
        <v>56</v>
      </c>
      <c r="B903" s="16" t="s">
        <v>57</v>
      </c>
      <c r="C903" s="16" t="s">
        <v>1852</v>
      </c>
      <c r="D903" s="16" t="s">
        <v>1853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56</v>
      </c>
      <c r="B904" s="16" t="s">
        <v>57</v>
      </c>
      <c r="C904" s="16" t="s">
        <v>1854</v>
      </c>
      <c r="D904" s="16" t="s">
        <v>1855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56</v>
      </c>
      <c r="B905" s="16" t="s">
        <v>57</v>
      </c>
      <c r="C905" s="16" t="s">
        <v>1856</v>
      </c>
      <c r="D905" s="16" t="s">
        <v>1857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56</v>
      </c>
      <c r="B906" s="16" t="s">
        <v>57</v>
      </c>
      <c r="C906" s="16" t="s">
        <v>1858</v>
      </c>
      <c r="D906" s="16" t="s">
        <v>1859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56</v>
      </c>
      <c r="B907" s="16" t="s">
        <v>57</v>
      </c>
      <c r="C907" s="16" t="s">
        <v>1860</v>
      </c>
      <c r="D907" s="16" t="s">
        <v>1861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56</v>
      </c>
      <c r="B908" s="16" t="s">
        <v>57</v>
      </c>
      <c r="C908" s="16" t="s">
        <v>1862</v>
      </c>
      <c r="D908" s="16" t="s">
        <v>1863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56</v>
      </c>
      <c r="B909" s="16" t="s">
        <v>57</v>
      </c>
      <c r="C909" s="16" t="s">
        <v>1864</v>
      </c>
      <c r="D909" s="16" t="s">
        <v>1865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56</v>
      </c>
      <c r="B910" s="16" t="s">
        <v>57</v>
      </c>
      <c r="C910" s="16" t="s">
        <v>1866</v>
      </c>
      <c r="D910" s="16" t="s">
        <v>1867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56</v>
      </c>
      <c r="B911" s="16" t="s">
        <v>57</v>
      </c>
      <c r="C911" s="16" t="s">
        <v>1868</v>
      </c>
      <c r="D911" s="16" t="s">
        <v>1869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56</v>
      </c>
      <c r="B912" s="16" t="s">
        <v>57</v>
      </c>
      <c r="C912" s="16" t="s">
        <v>1870</v>
      </c>
      <c r="D912" s="16" t="s">
        <v>1871</v>
      </c>
      <c r="AS912" s="16">
        <v>12.01427</v>
      </c>
      <c r="AX912" s="16">
        <v>5.8</v>
      </c>
    </row>
    <row r="913" spans="1:64">
      <c r="A913" s="16" t="s">
        <v>56</v>
      </c>
      <c r="B913" s="16" t="s">
        <v>57</v>
      </c>
      <c r="C913" s="16" t="s">
        <v>1872</v>
      </c>
      <c r="D913" s="16" t="s">
        <v>1873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56</v>
      </c>
      <c r="B914" s="16" t="s">
        <v>57</v>
      </c>
      <c r="C914" s="16" t="s">
        <v>1874</v>
      </c>
      <c r="D914" s="16" t="s">
        <v>1875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56</v>
      </c>
      <c r="B915" s="16" t="s">
        <v>57</v>
      </c>
      <c r="C915" s="16" t="s">
        <v>1876</v>
      </c>
      <c r="D915" s="16" t="s">
        <v>1877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56</v>
      </c>
      <c r="B916" s="16" t="s">
        <v>57</v>
      </c>
      <c r="C916" s="16" t="s">
        <v>1878</v>
      </c>
      <c r="D916" s="16" t="s">
        <v>1879</v>
      </c>
    </row>
    <row r="917" spans="1:64">
      <c r="A917" s="16" t="s">
        <v>56</v>
      </c>
      <c r="B917" s="16" t="s">
        <v>57</v>
      </c>
      <c r="C917" s="16" t="s">
        <v>1880</v>
      </c>
      <c r="D917" s="16" t="s">
        <v>1881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56</v>
      </c>
      <c r="B918" s="16" t="s">
        <v>57</v>
      </c>
      <c r="C918" s="16" t="s">
        <v>1882</v>
      </c>
      <c r="D918" s="16" t="s">
        <v>1883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56</v>
      </c>
      <c r="B919" s="16" t="s">
        <v>57</v>
      </c>
      <c r="C919" s="16" t="s">
        <v>1884</v>
      </c>
      <c r="D919" s="16" t="s">
        <v>1885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56</v>
      </c>
      <c r="B920" s="16" t="s">
        <v>57</v>
      </c>
      <c r="C920" s="16" t="s">
        <v>1886</v>
      </c>
      <c r="D920" s="16" t="s">
        <v>1887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56</v>
      </c>
      <c r="B921" s="16" t="s">
        <v>57</v>
      </c>
      <c r="C921" s="16" t="s">
        <v>1888</v>
      </c>
      <c r="D921" s="16" t="s">
        <v>1889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56</v>
      </c>
      <c r="B922" s="16" t="s">
        <v>57</v>
      </c>
      <c r="C922" s="16" t="s">
        <v>1890</v>
      </c>
      <c r="D922" s="16" t="s">
        <v>1891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56</v>
      </c>
      <c r="B923" s="16" t="s">
        <v>57</v>
      </c>
      <c r="C923" s="16" t="s">
        <v>1892</v>
      </c>
      <c r="D923" s="16" t="s">
        <v>1893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56</v>
      </c>
      <c r="B924" s="16" t="s">
        <v>57</v>
      </c>
      <c r="C924" s="16" t="s">
        <v>1894</v>
      </c>
      <c r="D924" s="16" t="s">
        <v>1895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56</v>
      </c>
      <c r="B925" s="16" t="s">
        <v>57</v>
      </c>
      <c r="C925" s="16" t="s">
        <v>1896</v>
      </c>
      <c r="D925" s="16" t="s">
        <v>1897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56</v>
      </c>
      <c r="B926" s="16" t="s">
        <v>57</v>
      </c>
      <c r="C926" s="16" t="s">
        <v>1898</v>
      </c>
      <c r="D926" s="16" t="s">
        <v>1899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56</v>
      </c>
      <c r="B927" s="16" t="s">
        <v>57</v>
      </c>
      <c r="C927" s="16" t="s">
        <v>1900</v>
      </c>
      <c r="D927" s="16" t="s">
        <v>1901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56</v>
      </c>
      <c r="B928" s="16" t="s">
        <v>57</v>
      </c>
      <c r="C928" s="16" t="s">
        <v>1902</v>
      </c>
      <c r="D928" s="16" t="s">
        <v>1903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56</v>
      </c>
      <c r="B929" s="16" t="s">
        <v>57</v>
      </c>
      <c r="C929" s="16" t="s">
        <v>1904</v>
      </c>
      <c r="D929" s="16" t="s">
        <v>1905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56</v>
      </c>
      <c r="B930" s="16" t="s">
        <v>57</v>
      </c>
      <c r="C930" s="16" t="s">
        <v>1906</v>
      </c>
      <c r="D930" s="16" t="s">
        <v>1907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56</v>
      </c>
      <c r="B931" s="16" t="s">
        <v>57</v>
      </c>
      <c r="C931" s="16" t="s">
        <v>1908</v>
      </c>
      <c r="D931" s="16" t="s">
        <v>1909</v>
      </c>
      <c r="BK931" s="16">
        <v>88.532560000000004</v>
      </c>
    </row>
    <row r="932" spans="1:65">
      <c r="A932" s="16" t="s">
        <v>56</v>
      </c>
      <c r="B932" s="16" t="s">
        <v>57</v>
      </c>
      <c r="C932" s="16" t="s">
        <v>1910</v>
      </c>
      <c r="D932" s="16" t="s">
        <v>1911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56</v>
      </c>
      <c r="B933" s="16" t="s">
        <v>57</v>
      </c>
      <c r="C933" s="16" t="s">
        <v>1912</v>
      </c>
      <c r="D933" s="16" t="s">
        <v>1913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56</v>
      </c>
      <c r="B934" s="16" t="s">
        <v>57</v>
      </c>
      <c r="C934" s="16" t="s">
        <v>1914</v>
      </c>
      <c r="D934" s="16" t="s">
        <v>1915</v>
      </c>
    </row>
    <row r="935" spans="1:65">
      <c r="A935" s="16" t="s">
        <v>56</v>
      </c>
      <c r="B935" s="16" t="s">
        <v>57</v>
      </c>
      <c r="C935" s="16" t="s">
        <v>1916</v>
      </c>
      <c r="D935" s="16" t="s">
        <v>1917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56</v>
      </c>
      <c r="B936" s="16" t="s">
        <v>57</v>
      </c>
      <c r="C936" s="16" t="s">
        <v>1918</v>
      </c>
      <c r="D936" s="16" t="s">
        <v>1919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56</v>
      </c>
      <c r="B937" s="16" t="s">
        <v>57</v>
      </c>
      <c r="C937" s="16" t="s">
        <v>1920</v>
      </c>
      <c r="D937" s="16" t="s">
        <v>1921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56</v>
      </c>
      <c r="B938" s="16" t="s">
        <v>57</v>
      </c>
      <c r="C938" s="16" t="s">
        <v>1922</v>
      </c>
      <c r="D938" s="16" t="s">
        <v>1923</v>
      </c>
      <c r="BH938" s="16">
        <v>17.3805729739952</v>
      </c>
    </row>
    <row r="939" spans="1:65">
      <c r="A939" s="16" t="s">
        <v>56</v>
      </c>
      <c r="B939" s="16" t="s">
        <v>57</v>
      </c>
      <c r="C939" s="16" t="s">
        <v>1924</v>
      </c>
      <c r="D939" s="16" t="s">
        <v>1925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56</v>
      </c>
      <c r="B940" s="16" t="s">
        <v>57</v>
      </c>
      <c r="C940" s="16" t="s">
        <v>1926</v>
      </c>
      <c r="D940" s="16" t="s">
        <v>1927</v>
      </c>
      <c r="BJ940" s="16">
        <v>13513.397268115399</v>
      </c>
    </row>
    <row r="941" spans="1:65">
      <c r="A941" s="16" t="s">
        <v>56</v>
      </c>
      <c r="B941" s="16" t="s">
        <v>57</v>
      </c>
      <c r="C941" s="16" t="s">
        <v>1928</v>
      </c>
      <c r="D941" s="16" t="s">
        <v>1929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56</v>
      </c>
      <c r="B942" s="16" t="s">
        <v>57</v>
      </c>
      <c r="C942" s="16" t="s">
        <v>1930</v>
      </c>
      <c r="D942" s="16" t="s">
        <v>1931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56</v>
      </c>
      <c r="B943" s="16" t="s">
        <v>57</v>
      </c>
      <c r="C943" s="16" t="s">
        <v>1932</v>
      </c>
      <c r="D943" s="16" t="s">
        <v>1933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56</v>
      </c>
      <c r="B944" s="16" t="s">
        <v>57</v>
      </c>
      <c r="C944" s="16" t="s">
        <v>1934</v>
      </c>
      <c r="D944" s="16" t="s">
        <v>1935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56</v>
      </c>
      <c r="B945" s="16" t="s">
        <v>57</v>
      </c>
      <c r="C945" s="16" t="s">
        <v>1936</v>
      </c>
      <c r="D945" s="16" t="s">
        <v>1937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56</v>
      </c>
      <c r="B946" s="16" t="s">
        <v>57</v>
      </c>
      <c r="C946" s="16" t="s">
        <v>1938</v>
      </c>
      <c r="D946" s="16" t="s">
        <v>1939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56</v>
      </c>
      <c r="B947" s="16" t="s">
        <v>57</v>
      </c>
      <c r="C947" s="16" t="s">
        <v>1940</v>
      </c>
      <c r="D947" s="16" t="s">
        <v>1941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56</v>
      </c>
      <c r="B948" s="16" t="s">
        <v>57</v>
      </c>
      <c r="C948" s="16" t="s">
        <v>1942</v>
      </c>
      <c r="D948" s="16" t="s">
        <v>1943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56</v>
      </c>
      <c r="B949" s="16" t="s">
        <v>57</v>
      </c>
      <c r="C949" s="16" t="s">
        <v>1944</v>
      </c>
      <c r="D949" s="16" t="s">
        <v>1945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56</v>
      </c>
      <c r="B950" s="16" t="s">
        <v>57</v>
      </c>
      <c r="C950" s="16" t="s">
        <v>1946</v>
      </c>
      <c r="D950" s="16" t="s">
        <v>1947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56</v>
      </c>
      <c r="B951" s="16" t="s">
        <v>57</v>
      </c>
      <c r="C951" s="16" t="s">
        <v>1948</v>
      </c>
      <c r="D951" s="16" t="s">
        <v>1949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56</v>
      </c>
      <c r="B952" s="16" t="s">
        <v>57</v>
      </c>
      <c r="C952" s="16" t="s">
        <v>1950</v>
      </c>
      <c r="D952" s="16" t="s">
        <v>1951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56</v>
      </c>
      <c r="B953" s="16" t="s">
        <v>57</v>
      </c>
      <c r="C953" s="16" t="s">
        <v>1952</v>
      </c>
      <c r="D953" s="16" t="s">
        <v>1953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56</v>
      </c>
      <c r="B954" s="16" t="s">
        <v>57</v>
      </c>
      <c r="C954" s="16" t="s">
        <v>1954</v>
      </c>
      <c r="D954" s="16" t="s">
        <v>1955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56</v>
      </c>
      <c r="B955" s="16" t="s">
        <v>57</v>
      </c>
      <c r="C955" s="16" t="s">
        <v>1956</v>
      </c>
      <c r="D955" s="16" t="s">
        <v>1957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56</v>
      </c>
      <c r="B956" s="16" t="s">
        <v>57</v>
      </c>
      <c r="C956" s="16" t="s">
        <v>1958</v>
      </c>
      <c r="D956" s="16" t="s">
        <v>1959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56</v>
      </c>
      <c r="B957" s="16" t="s">
        <v>57</v>
      </c>
      <c r="C957" s="16" t="s">
        <v>1960</v>
      </c>
      <c r="D957" s="16" t="s">
        <v>1961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56</v>
      </c>
      <c r="B958" s="16" t="s">
        <v>57</v>
      </c>
      <c r="C958" s="16" t="s">
        <v>1962</v>
      </c>
      <c r="D958" s="16" t="s">
        <v>1963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56</v>
      </c>
      <c r="B959" s="16" t="s">
        <v>57</v>
      </c>
      <c r="C959" s="16" t="s">
        <v>1964</v>
      </c>
      <c r="D959" s="16" t="s">
        <v>1965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56</v>
      </c>
      <c r="B960" s="16" t="s">
        <v>57</v>
      </c>
      <c r="C960" s="16" t="s">
        <v>1966</v>
      </c>
      <c r="D960" s="16" t="s">
        <v>1967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56</v>
      </c>
      <c r="B961" s="16" t="s">
        <v>57</v>
      </c>
      <c r="C961" s="16" t="s">
        <v>1968</v>
      </c>
      <c r="D961" s="16" t="s">
        <v>1969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56</v>
      </c>
      <c r="B962" s="16" t="s">
        <v>57</v>
      </c>
      <c r="C962" s="16" t="s">
        <v>1970</v>
      </c>
      <c r="D962" s="16" t="s">
        <v>1971</v>
      </c>
      <c r="AY962" s="16">
        <v>93.6</v>
      </c>
    </row>
    <row r="963" spans="1:65">
      <c r="A963" s="16" t="s">
        <v>56</v>
      </c>
      <c r="B963" s="16" t="s">
        <v>57</v>
      </c>
      <c r="C963" s="16" t="s">
        <v>1972</v>
      </c>
      <c r="D963" s="16" t="s">
        <v>1973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56</v>
      </c>
      <c r="B964" s="16" t="s">
        <v>57</v>
      </c>
      <c r="C964" s="16" t="s">
        <v>1974</v>
      </c>
      <c r="D964" s="16" t="s">
        <v>1975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56</v>
      </c>
      <c r="B965" s="16" t="s">
        <v>57</v>
      </c>
      <c r="C965" s="16" t="s">
        <v>1976</v>
      </c>
      <c r="D965" s="16" t="s">
        <v>1977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56</v>
      </c>
      <c r="B966" s="16" t="s">
        <v>57</v>
      </c>
      <c r="C966" s="16" t="s">
        <v>1978</v>
      </c>
      <c r="D966" s="16" t="s">
        <v>1979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56</v>
      </c>
      <c r="B967" s="16" t="s">
        <v>57</v>
      </c>
      <c r="C967" s="16" t="s">
        <v>1980</v>
      </c>
      <c r="D967" s="16" t="s">
        <v>1981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56</v>
      </c>
      <c r="B968" s="16" t="s">
        <v>57</v>
      </c>
      <c r="C968" s="16" t="s">
        <v>1982</v>
      </c>
      <c r="D968" s="16" t="s">
        <v>1983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56</v>
      </c>
      <c r="B969" s="16" t="s">
        <v>57</v>
      </c>
      <c r="C969" s="16" t="s">
        <v>1984</v>
      </c>
      <c r="D969" s="16" t="s">
        <v>1985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56</v>
      </c>
      <c r="B970" s="16" t="s">
        <v>57</v>
      </c>
      <c r="C970" s="16" t="s">
        <v>1986</v>
      </c>
      <c r="D970" s="16" t="s">
        <v>1987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56</v>
      </c>
      <c r="B971" s="16" t="s">
        <v>57</v>
      </c>
      <c r="C971" s="16" t="s">
        <v>1988</v>
      </c>
      <c r="D971" s="16" t="s">
        <v>1989</v>
      </c>
    </row>
    <row r="972" spans="1:65">
      <c r="A972" s="16" t="s">
        <v>56</v>
      </c>
      <c r="B972" s="16" t="s">
        <v>57</v>
      </c>
      <c r="C972" s="16" t="s">
        <v>1990</v>
      </c>
      <c r="D972" s="16" t="s">
        <v>1991</v>
      </c>
      <c r="AX972" s="16">
        <v>16.399999999999999</v>
      </c>
    </row>
    <row r="973" spans="1:65">
      <c r="A973" s="16" t="s">
        <v>56</v>
      </c>
      <c r="B973" s="16" t="s">
        <v>57</v>
      </c>
      <c r="C973" s="16" t="s">
        <v>1992</v>
      </c>
      <c r="D973" s="16" t="s">
        <v>1993</v>
      </c>
      <c r="AX973" s="16">
        <v>7.4</v>
      </c>
    </row>
    <row r="974" spans="1:65">
      <c r="A974" s="16" t="s">
        <v>56</v>
      </c>
      <c r="B974" s="16" t="s">
        <v>57</v>
      </c>
      <c r="C974" s="16" t="s">
        <v>1994</v>
      </c>
      <c r="D974" s="16" t="s">
        <v>1995</v>
      </c>
      <c r="AX974" s="16">
        <v>92.1</v>
      </c>
    </row>
    <row r="975" spans="1:65">
      <c r="A975" s="16" t="s">
        <v>56</v>
      </c>
      <c r="B975" s="16" t="s">
        <v>57</v>
      </c>
      <c r="C975" s="16" t="s">
        <v>1996</v>
      </c>
      <c r="D975" s="16" t="s">
        <v>1997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56</v>
      </c>
      <c r="B976" s="16" t="s">
        <v>57</v>
      </c>
      <c r="C976" s="16" t="s">
        <v>1998</v>
      </c>
      <c r="D976" s="16" t="s">
        <v>1999</v>
      </c>
      <c r="AX976" s="16">
        <v>91.9</v>
      </c>
    </row>
    <row r="977" spans="1:64">
      <c r="A977" s="16" t="s">
        <v>56</v>
      </c>
      <c r="B977" s="16" t="s">
        <v>57</v>
      </c>
      <c r="C977" s="16" t="s">
        <v>2000</v>
      </c>
      <c r="D977" s="16" t="s">
        <v>2001</v>
      </c>
    </row>
    <row r="978" spans="1:64">
      <c r="A978" s="16" t="s">
        <v>56</v>
      </c>
      <c r="B978" s="16" t="s">
        <v>57</v>
      </c>
      <c r="C978" s="16" t="s">
        <v>2002</v>
      </c>
      <c r="D978" s="16" t="s">
        <v>2003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56</v>
      </c>
      <c r="B979" s="16" t="s">
        <v>57</v>
      </c>
      <c r="C979" s="16" t="s">
        <v>2004</v>
      </c>
      <c r="D979" s="16" t="s">
        <v>2005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56</v>
      </c>
      <c r="B980" s="16" t="s">
        <v>57</v>
      </c>
      <c r="C980" s="16" t="s">
        <v>2006</v>
      </c>
      <c r="D980" s="16" t="s">
        <v>2007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56</v>
      </c>
      <c r="B981" s="16" t="s">
        <v>57</v>
      </c>
      <c r="C981" s="16" t="s">
        <v>2008</v>
      </c>
      <c r="D981" s="16" t="s">
        <v>2009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56</v>
      </c>
      <c r="B982" s="16" t="s">
        <v>57</v>
      </c>
      <c r="C982" s="16" t="s">
        <v>2010</v>
      </c>
      <c r="D982" s="16" t="s">
        <v>2011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56</v>
      </c>
      <c r="B983" s="16" t="s">
        <v>57</v>
      </c>
      <c r="C983" s="16" t="s">
        <v>2012</v>
      </c>
      <c r="D983" s="16" t="s">
        <v>2013</v>
      </c>
      <c r="AS983" s="16">
        <v>36</v>
      </c>
      <c r="AY983" s="16">
        <v>32.9</v>
      </c>
    </row>
    <row r="984" spans="1:64">
      <c r="A984" s="16" t="s">
        <v>56</v>
      </c>
      <c r="B984" s="16" t="s">
        <v>57</v>
      </c>
      <c r="C984" s="16" t="s">
        <v>2014</v>
      </c>
      <c r="D984" s="16" t="s">
        <v>2015</v>
      </c>
      <c r="AS984" s="16">
        <v>1</v>
      </c>
    </row>
    <row r="985" spans="1:64">
      <c r="A985" s="16" t="s">
        <v>56</v>
      </c>
      <c r="B985" s="16" t="s">
        <v>57</v>
      </c>
      <c r="C985" s="16" t="s">
        <v>2016</v>
      </c>
      <c r="D985" s="16" t="s">
        <v>2017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56</v>
      </c>
      <c r="B986" s="16" t="s">
        <v>57</v>
      </c>
      <c r="C986" s="16" t="s">
        <v>2018</v>
      </c>
      <c r="D986" s="16" t="s">
        <v>2019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56</v>
      </c>
      <c r="B987" s="16" t="s">
        <v>57</v>
      </c>
      <c r="C987" s="16" t="s">
        <v>2020</v>
      </c>
      <c r="D987" s="16" t="s">
        <v>2021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56</v>
      </c>
      <c r="B988" s="16" t="s">
        <v>57</v>
      </c>
      <c r="C988" s="16" t="s">
        <v>2022</v>
      </c>
      <c r="D988" s="16" t="s">
        <v>2023</v>
      </c>
      <c r="AY988" s="16">
        <v>12.1</v>
      </c>
    </row>
    <row r="989" spans="1:64">
      <c r="A989" s="16" t="s">
        <v>56</v>
      </c>
      <c r="B989" s="16" t="s">
        <v>57</v>
      </c>
      <c r="C989" s="16" t="s">
        <v>2024</v>
      </c>
      <c r="D989" s="16" t="s">
        <v>2025</v>
      </c>
    </row>
    <row r="990" spans="1:64">
      <c r="A990" s="16" t="s">
        <v>56</v>
      </c>
      <c r="B990" s="16" t="s">
        <v>57</v>
      </c>
      <c r="C990" s="16" t="s">
        <v>2026</v>
      </c>
      <c r="D990" s="16" t="s">
        <v>2027</v>
      </c>
      <c r="BF990" s="16">
        <v>0</v>
      </c>
      <c r="BG990" s="16">
        <v>0</v>
      </c>
      <c r="BH990" s="16">
        <v>0</v>
      </c>
    </row>
    <row r="991" spans="1:64">
      <c r="A991" s="16" t="s">
        <v>56</v>
      </c>
      <c r="B991" s="16" t="s">
        <v>57</v>
      </c>
      <c r="C991" s="16" t="s">
        <v>2028</v>
      </c>
      <c r="D991" s="16" t="s">
        <v>2029</v>
      </c>
    </row>
    <row r="992" spans="1:64">
      <c r="A992" s="16" t="s">
        <v>56</v>
      </c>
      <c r="B992" s="16" t="s">
        <v>57</v>
      </c>
      <c r="C992" s="16" t="s">
        <v>2030</v>
      </c>
      <c r="D992" s="16" t="s">
        <v>2031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56</v>
      </c>
      <c r="B993" s="16" t="s">
        <v>57</v>
      </c>
      <c r="C993" s="16" t="s">
        <v>2032</v>
      </c>
      <c r="D993" s="16" t="s">
        <v>2033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56</v>
      </c>
      <c r="B994" s="16" t="s">
        <v>57</v>
      </c>
      <c r="C994" s="16" t="s">
        <v>2034</v>
      </c>
      <c r="D994" s="16" t="s">
        <v>2035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56</v>
      </c>
      <c r="B995" s="16" t="s">
        <v>57</v>
      </c>
      <c r="C995" s="16" t="s">
        <v>2036</v>
      </c>
      <c r="D995" s="16" t="s">
        <v>2037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56</v>
      </c>
      <c r="B996" s="16" t="s">
        <v>57</v>
      </c>
      <c r="C996" s="16" t="s">
        <v>2038</v>
      </c>
      <c r="D996" s="16" t="s">
        <v>2039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56</v>
      </c>
      <c r="B997" s="16" t="s">
        <v>57</v>
      </c>
      <c r="C997" s="16" t="s">
        <v>2040</v>
      </c>
      <c r="D997" s="16" t="s">
        <v>2041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56</v>
      </c>
      <c r="B998" s="16" t="s">
        <v>57</v>
      </c>
      <c r="C998" s="16" t="s">
        <v>2042</v>
      </c>
      <c r="D998" s="16" t="s">
        <v>2043</v>
      </c>
      <c r="BH998" s="16">
        <v>53.574143041739298</v>
      </c>
    </row>
    <row r="999" spans="1:65">
      <c r="A999" s="16" t="s">
        <v>56</v>
      </c>
      <c r="B999" s="16" t="s">
        <v>57</v>
      </c>
      <c r="C999" s="16" t="s">
        <v>2044</v>
      </c>
      <c r="D999" s="16" t="s">
        <v>2045</v>
      </c>
      <c r="BH999" s="16">
        <v>3.5194395297096102</v>
      </c>
    </row>
    <row r="1000" spans="1:65">
      <c r="A1000" s="16" t="s">
        <v>56</v>
      </c>
      <c r="B1000" s="16" t="s">
        <v>57</v>
      </c>
      <c r="C1000" s="16" t="s">
        <v>2046</v>
      </c>
      <c r="D1000" s="16" t="s">
        <v>2047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56</v>
      </c>
      <c r="B1001" s="16" t="s">
        <v>57</v>
      </c>
      <c r="C1001" s="16" t="s">
        <v>2048</v>
      </c>
      <c r="D1001" s="16" t="s">
        <v>2049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56</v>
      </c>
      <c r="B1002" s="16" t="s">
        <v>57</v>
      </c>
      <c r="C1002" s="16" t="s">
        <v>2050</v>
      </c>
      <c r="D1002" s="16" t="s">
        <v>2051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56</v>
      </c>
      <c r="B1003" s="16" t="s">
        <v>57</v>
      </c>
      <c r="C1003" s="16" t="s">
        <v>2052</v>
      </c>
      <c r="D1003" s="16" t="s">
        <v>2053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56</v>
      </c>
      <c r="B1004" s="16" t="s">
        <v>57</v>
      </c>
      <c r="C1004" s="16" t="s">
        <v>2054</v>
      </c>
      <c r="D1004" s="16" t="s">
        <v>2055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56</v>
      </c>
      <c r="B1005" s="16" t="s">
        <v>57</v>
      </c>
      <c r="C1005" s="16" t="s">
        <v>2056</v>
      </c>
      <c r="D1005" s="16" t="s">
        <v>2057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56</v>
      </c>
      <c r="B1006" s="16" t="s">
        <v>57</v>
      </c>
      <c r="C1006" s="16" t="s">
        <v>2058</v>
      </c>
      <c r="D1006" s="16" t="s">
        <v>2059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56</v>
      </c>
      <c r="B1007" s="16" t="s">
        <v>57</v>
      </c>
      <c r="C1007" s="16" t="s">
        <v>2060</v>
      </c>
      <c r="D1007" s="16" t="s">
        <v>2061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56</v>
      </c>
      <c r="B1008" s="16" t="s">
        <v>57</v>
      </c>
      <c r="C1008" s="16" t="s">
        <v>2062</v>
      </c>
      <c r="D1008" s="16" t="s">
        <v>2063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56</v>
      </c>
      <c r="B1009" s="16" t="s">
        <v>57</v>
      </c>
      <c r="C1009" s="16" t="s">
        <v>2064</v>
      </c>
      <c r="D1009" s="16" t="s">
        <v>2065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56</v>
      </c>
      <c r="B1010" s="16" t="s">
        <v>57</v>
      </c>
      <c r="C1010" s="16" t="s">
        <v>2066</v>
      </c>
      <c r="D1010" s="16" t="s">
        <v>2067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56</v>
      </c>
      <c r="B1011" s="16" t="s">
        <v>57</v>
      </c>
      <c r="C1011" s="16" t="s">
        <v>2068</v>
      </c>
      <c r="D1011" s="16" t="s">
        <v>2069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56</v>
      </c>
      <c r="B1012" s="16" t="s">
        <v>57</v>
      </c>
      <c r="C1012" s="16" t="s">
        <v>2070</v>
      </c>
      <c r="D1012" s="16" t="s">
        <v>2071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56</v>
      </c>
      <c r="B1013" s="16" t="s">
        <v>57</v>
      </c>
      <c r="C1013" s="16" t="s">
        <v>2072</v>
      </c>
      <c r="D1013" s="16" t="s">
        <v>2073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56</v>
      </c>
      <c r="B1014" s="16" t="s">
        <v>57</v>
      </c>
      <c r="C1014" s="16" t="s">
        <v>2074</v>
      </c>
      <c r="D1014" s="16" t="s">
        <v>2075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56</v>
      </c>
      <c r="B1015" s="16" t="s">
        <v>57</v>
      </c>
      <c r="C1015" s="16" t="s">
        <v>2076</v>
      </c>
      <c r="D1015" s="16" t="s">
        <v>2077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56</v>
      </c>
      <c r="B1016" s="16" t="s">
        <v>57</v>
      </c>
      <c r="C1016" s="16" t="s">
        <v>2078</v>
      </c>
      <c r="D1016" s="16" t="s">
        <v>2079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56</v>
      </c>
      <c r="B1017" s="16" t="s">
        <v>57</v>
      </c>
      <c r="C1017" s="16" t="s">
        <v>2080</v>
      </c>
      <c r="D1017" s="16" t="s">
        <v>2081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56</v>
      </c>
      <c r="B1018" s="16" t="s">
        <v>57</v>
      </c>
      <c r="C1018" s="16" t="s">
        <v>2082</v>
      </c>
      <c r="D1018" s="16" t="s">
        <v>2083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56</v>
      </c>
      <c r="B1019" s="16" t="s">
        <v>57</v>
      </c>
      <c r="C1019" s="16" t="s">
        <v>2084</v>
      </c>
      <c r="D1019" s="16" t="s">
        <v>2085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56</v>
      </c>
      <c r="B1020" s="16" t="s">
        <v>57</v>
      </c>
      <c r="C1020" s="16" t="s">
        <v>2086</v>
      </c>
      <c r="D1020" s="16" t="s">
        <v>2087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56</v>
      </c>
      <c r="B1021" s="16" t="s">
        <v>57</v>
      </c>
      <c r="C1021" s="16" t="s">
        <v>2088</v>
      </c>
      <c r="D1021" s="16" t="s">
        <v>2089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56</v>
      </c>
      <c r="B1022" s="16" t="s">
        <v>57</v>
      </c>
      <c r="C1022" s="16" t="s">
        <v>2090</v>
      </c>
      <c r="D1022" s="16" t="s">
        <v>2091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56</v>
      </c>
      <c r="B1023" s="16" t="s">
        <v>57</v>
      </c>
      <c r="C1023" s="16" t="s">
        <v>2092</v>
      </c>
      <c r="D1023" s="16" t="s">
        <v>2093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56</v>
      </c>
      <c r="B1024" s="16" t="s">
        <v>57</v>
      </c>
      <c r="C1024" s="16" t="s">
        <v>2094</v>
      </c>
      <c r="D1024" s="16" t="s">
        <v>2095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56</v>
      </c>
      <c r="B1025" s="16" t="s">
        <v>57</v>
      </c>
      <c r="C1025" s="16" t="s">
        <v>2096</v>
      </c>
      <c r="D1025" s="16" t="s">
        <v>2097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56</v>
      </c>
      <c r="B1026" s="16" t="s">
        <v>57</v>
      </c>
      <c r="C1026" s="16" t="s">
        <v>2098</v>
      </c>
      <c r="D1026" s="16" t="s">
        <v>2099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56</v>
      </c>
      <c r="B1027" s="16" t="s">
        <v>57</v>
      </c>
      <c r="C1027" s="16" t="s">
        <v>2100</v>
      </c>
      <c r="D1027" s="16" t="s">
        <v>2101</v>
      </c>
    </row>
    <row r="1028" spans="1:65">
      <c r="A1028" s="16" t="s">
        <v>56</v>
      </c>
      <c r="B1028" s="16" t="s">
        <v>57</v>
      </c>
      <c r="C1028" s="16" t="s">
        <v>2102</v>
      </c>
      <c r="D1028" s="16" t="s">
        <v>2103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56</v>
      </c>
      <c r="B1029" s="16" t="s">
        <v>57</v>
      </c>
      <c r="C1029" s="16" t="s">
        <v>2104</v>
      </c>
      <c r="D1029" s="16" t="s">
        <v>2105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56</v>
      </c>
      <c r="B1030" s="16" t="s">
        <v>57</v>
      </c>
      <c r="C1030" s="16" t="s">
        <v>2106</v>
      </c>
      <c r="D1030" s="16" t="s">
        <v>2107</v>
      </c>
      <c r="AS1030" s="16">
        <v>9.7298390000000001</v>
      </c>
      <c r="AX1030" s="16">
        <v>5.2</v>
      </c>
    </row>
    <row r="1031" spans="1:65">
      <c r="A1031" s="16" t="s">
        <v>56</v>
      </c>
      <c r="B1031" s="16" t="s">
        <v>57</v>
      </c>
      <c r="C1031" s="16" t="s">
        <v>2108</v>
      </c>
      <c r="D1031" s="16" t="s">
        <v>2109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56</v>
      </c>
      <c r="B1032" s="16" t="s">
        <v>57</v>
      </c>
      <c r="C1032" s="16" t="s">
        <v>2110</v>
      </c>
      <c r="D1032" s="16" t="s">
        <v>2111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56</v>
      </c>
      <c r="B1033" s="16" t="s">
        <v>57</v>
      </c>
      <c r="C1033" s="16" t="s">
        <v>2112</v>
      </c>
      <c r="D1033" s="16" t="s">
        <v>2113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56</v>
      </c>
      <c r="B1034" s="16" t="s">
        <v>57</v>
      </c>
      <c r="C1034" s="16" t="s">
        <v>2114</v>
      </c>
      <c r="D1034" s="16" t="s">
        <v>2115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56</v>
      </c>
      <c r="B1035" s="16" t="s">
        <v>57</v>
      </c>
      <c r="C1035" s="16" t="s">
        <v>2116</v>
      </c>
      <c r="D1035" s="16" t="s">
        <v>2117</v>
      </c>
    </row>
    <row r="1036" spans="1:65">
      <c r="A1036" s="16" t="s">
        <v>56</v>
      </c>
      <c r="B1036" s="16" t="s">
        <v>57</v>
      </c>
      <c r="C1036" s="16" t="s">
        <v>2118</v>
      </c>
      <c r="D1036" s="16" t="s">
        <v>2119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56</v>
      </c>
      <c r="B1037" s="16" t="s">
        <v>57</v>
      </c>
      <c r="C1037" s="16" t="s">
        <v>2120</v>
      </c>
      <c r="D1037" s="16" t="s">
        <v>2121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56</v>
      </c>
      <c r="B1038" s="16" t="s">
        <v>57</v>
      </c>
      <c r="C1038" s="16" t="s">
        <v>2122</v>
      </c>
      <c r="D1038" s="16" t="s">
        <v>2123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56</v>
      </c>
      <c r="B1039" s="16" t="s">
        <v>57</v>
      </c>
      <c r="C1039" s="16" t="s">
        <v>2124</v>
      </c>
      <c r="D1039" s="16" t="s">
        <v>2125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56</v>
      </c>
      <c r="B1040" s="16" t="s">
        <v>57</v>
      </c>
      <c r="C1040" s="16" t="s">
        <v>2126</v>
      </c>
      <c r="D1040" s="16" t="s">
        <v>2127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56</v>
      </c>
      <c r="B1041" s="16" t="s">
        <v>57</v>
      </c>
      <c r="C1041" s="16" t="s">
        <v>2128</v>
      </c>
      <c r="D1041" s="16" t="s">
        <v>2129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56</v>
      </c>
      <c r="B1042" s="16" t="s">
        <v>57</v>
      </c>
      <c r="C1042" s="16" t="s">
        <v>2130</v>
      </c>
      <c r="D1042" s="16" t="s">
        <v>2131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56</v>
      </c>
      <c r="B1043" s="16" t="s">
        <v>57</v>
      </c>
      <c r="C1043" s="16" t="s">
        <v>2132</v>
      </c>
      <c r="D1043" s="16" t="s">
        <v>2133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56</v>
      </c>
      <c r="B1044" s="16" t="s">
        <v>57</v>
      </c>
      <c r="C1044" s="16" t="s">
        <v>2134</v>
      </c>
      <c r="D1044" s="16" t="s">
        <v>2135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56</v>
      </c>
      <c r="B1045" s="16" t="s">
        <v>57</v>
      </c>
      <c r="C1045" s="16" t="s">
        <v>2136</v>
      </c>
      <c r="D1045" s="16" t="s">
        <v>2137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56</v>
      </c>
      <c r="B1046" s="16" t="s">
        <v>57</v>
      </c>
      <c r="C1046" s="16" t="s">
        <v>2138</v>
      </c>
      <c r="D1046" s="16" t="s">
        <v>2139</v>
      </c>
      <c r="AY1046" s="16">
        <v>34.6</v>
      </c>
    </row>
    <row r="1047" spans="1:64">
      <c r="A1047" s="16" t="s">
        <v>56</v>
      </c>
      <c r="B1047" s="16" t="s">
        <v>57</v>
      </c>
      <c r="C1047" s="16" t="s">
        <v>2140</v>
      </c>
      <c r="D1047" s="16" t="s">
        <v>2141</v>
      </c>
    </row>
    <row r="1048" spans="1:64">
      <c r="A1048" s="16" t="s">
        <v>56</v>
      </c>
      <c r="B1048" s="16" t="s">
        <v>57</v>
      </c>
      <c r="C1048" s="16" t="s">
        <v>2142</v>
      </c>
      <c r="D1048" s="16" t="s">
        <v>2143</v>
      </c>
    </row>
    <row r="1049" spans="1:64">
      <c r="A1049" s="16" t="s">
        <v>56</v>
      </c>
      <c r="B1049" s="16" t="s">
        <v>57</v>
      </c>
      <c r="C1049" s="16" t="s">
        <v>2144</v>
      </c>
      <c r="D1049" s="16" t="s">
        <v>2145</v>
      </c>
      <c r="BK1049" s="16">
        <v>65.517601013183594</v>
      </c>
      <c r="BL1049" s="16">
        <v>63.1739501953125</v>
      </c>
    </row>
    <row r="1050" spans="1:64">
      <c r="A1050" s="16" t="s">
        <v>56</v>
      </c>
      <c r="B1050" s="16" t="s">
        <v>57</v>
      </c>
      <c r="C1050" s="16" t="s">
        <v>2146</v>
      </c>
      <c r="D1050" s="16" t="s">
        <v>2147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56</v>
      </c>
      <c r="B1051" s="16" t="s">
        <v>57</v>
      </c>
      <c r="C1051" s="16" t="s">
        <v>2148</v>
      </c>
      <c r="D1051" s="16" t="s">
        <v>2149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56</v>
      </c>
      <c r="B1052" s="16" t="s">
        <v>57</v>
      </c>
      <c r="C1052" s="16" t="s">
        <v>2150</v>
      </c>
      <c r="D1052" s="16" t="s">
        <v>2151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56</v>
      </c>
      <c r="B1053" s="16" t="s">
        <v>57</v>
      </c>
      <c r="C1053" s="16" t="s">
        <v>2152</v>
      </c>
      <c r="D1053" s="16" t="s">
        <v>2153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56</v>
      </c>
      <c r="B1054" s="16" t="s">
        <v>57</v>
      </c>
      <c r="C1054" s="16" t="s">
        <v>2154</v>
      </c>
      <c r="D1054" s="16" t="s">
        <v>2155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56</v>
      </c>
      <c r="B1055" s="16" t="s">
        <v>57</v>
      </c>
      <c r="C1055" s="16" t="s">
        <v>2156</v>
      </c>
      <c r="D1055" s="16" t="s">
        <v>2157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56</v>
      </c>
      <c r="B1056" s="16" t="s">
        <v>57</v>
      </c>
      <c r="C1056" s="16" t="s">
        <v>2158</v>
      </c>
      <c r="D1056" s="16" t="s">
        <v>2159</v>
      </c>
      <c r="BH1056" s="16">
        <v>46.835575112907001</v>
      </c>
    </row>
    <row r="1057" spans="1:65">
      <c r="A1057" s="16" t="s">
        <v>56</v>
      </c>
      <c r="B1057" s="16" t="s">
        <v>57</v>
      </c>
      <c r="C1057" s="16" t="s">
        <v>2160</v>
      </c>
      <c r="D1057" s="16" t="s">
        <v>2161</v>
      </c>
      <c r="BH1057" s="16">
        <v>3.28266656747943</v>
      </c>
    </row>
    <row r="1058" spans="1:65">
      <c r="A1058" s="16" t="s">
        <v>56</v>
      </c>
      <c r="B1058" s="16" t="s">
        <v>57</v>
      </c>
      <c r="C1058" s="16" t="s">
        <v>2162</v>
      </c>
      <c r="D1058" s="16" t="s">
        <v>2163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56</v>
      </c>
      <c r="B1059" s="16" t="s">
        <v>57</v>
      </c>
      <c r="C1059" s="16" t="s">
        <v>2164</v>
      </c>
      <c r="D1059" s="16" t="s">
        <v>2165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56</v>
      </c>
      <c r="B1060" s="16" t="s">
        <v>57</v>
      </c>
      <c r="C1060" s="16" t="s">
        <v>2166</v>
      </c>
      <c r="D1060" s="16" t="s">
        <v>2167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56</v>
      </c>
      <c r="B1061" s="16" t="s">
        <v>57</v>
      </c>
      <c r="C1061" s="16" t="s">
        <v>2168</v>
      </c>
      <c r="D1061" s="16" t="s">
        <v>2169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56</v>
      </c>
      <c r="B1062" s="16" t="s">
        <v>57</v>
      </c>
      <c r="C1062" s="16" t="s">
        <v>2170</v>
      </c>
      <c r="D1062" s="16" t="s">
        <v>2171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56</v>
      </c>
      <c r="B1063" s="16" t="s">
        <v>57</v>
      </c>
      <c r="C1063" s="16" t="s">
        <v>2172</v>
      </c>
      <c r="D1063" s="16" t="s">
        <v>2173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56</v>
      </c>
      <c r="B1064" s="16" t="s">
        <v>57</v>
      </c>
      <c r="C1064" s="16" t="s">
        <v>2174</v>
      </c>
      <c r="D1064" s="16" t="s">
        <v>2175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56</v>
      </c>
      <c r="B1065" s="16" t="s">
        <v>57</v>
      </c>
      <c r="C1065" s="16" t="s">
        <v>2176</v>
      </c>
      <c r="D1065" s="16" t="s">
        <v>2177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56</v>
      </c>
      <c r="B1066" s="16" t="s">
        <v>57</v>
      </c>
      <c r="C1066" s="16" t="s">
        <v>2178</v>
      </c>
      <c r="D1066" s="16" t="s">
        <v>2179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56</v>
      </c>
      <c r="B1067" s="16" t="s">
        <v>57</v>
      </c>
      <c r="C1067" s="16" t="s">
        <v>2180</v>
      </c>
      <c r="D1067" s="16" t="s">
        <v>2181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56</v>
      </c>
      <c r="B1068" s="16" t="s">
        <v>57</v>
      </c>
      <c r="C1068" s="16" t="s">
        <v>2182</v>
      </c>
      <c r="D1068" s="16" t="s">
        <v>2183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56</v>
      </c>
      <c r="B1069" s="16" t="s">
        <v>57</v>
      </c>
      <c r="C1069" s="16" t="s">
        <v>2184</v>
      </c>
      <c r="D1069" s="16" t="s">
        <v>2185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56</v>
      </c>
      <c r="B1070" s="16" t="s">
        <v>57</v>
      </c>
      <c r="C1070" s="16" t="s">
        <v>2186</v>
      </c>
      <c r="D1070" s="16" t="s">
        <v>2187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56</v>
      </c>
      <c r="B1071" s="16" t="s">
        <v>57</v>
      </c>
      <c r="C1071" s="16" t="s">
        <v>2188</v>
      </c>
      <c r="D1071" s="16" t="s">
        <v>2189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56</v>
      </c>
      <c r="B1072" s="16" t="s">
        <v>57</v>
      </c>
      <c r="C1072" s="16" t="s">
        <v>2190</v>
      </c>
      <c r="D1072" s="16" t="s">
        <v>2191</v>
      </c>
    </row>
    <row r="1073" spans="1:65">
      <c r="A1073" s="16" t="s">
        <v>56</v>
      </c>
      <c r="B1073" s="16" t="s">
        <v>57</v>
      </c>
      <c r="C1073" s="16" t="s">
        <v>2192</v>
      </c>
      <c r="D1073" s="16" t="s">
        <v>2193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56</v>
      </c>
      <c r="B1074" s="16" t="s">
        <v>57</v>
      </c>
      <c r="C1074" s="16" t="s">
        <v>2194</v>
      </c>
      <c r="D1074" s="16" t="s">
        <v>2195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56</v>
      </c>
      <c r="B1075" s="16" t="s">
        <v>57</v>
      </c>
      <c r="C1075" s="16" t="s">
        <v>2196</v>
      </c>
      <c r="D1075" s="16" t="s">
        <v>2197</v>
      </c>
    </row>
    <row r="1076" spans="1:65">
      <c r="A1076" s="16" t="s">
        <v>56</v>
      </c>
      <c r="B1076" s="16" t="s">
        <v>57</v>
      </c>
      <c r="C1076" s="16" t="s">
        <v>2198</v>
      </c>
      <c r="D1076" s="16" t="s">
        <v>2199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56</v>
      </c>
      <c r="B1077" s="16" t="s">
        <v>57</v>
      </c>
      <c r="C1077" s="16" t="s">
        <v>2200</v>
      </c>
      <c r="D1077" s="16" t="s">
        <v>2201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56</v>
      </c>
      <c r="B1078" s="16" t="s">
        <v>57</v>
      </c>
      <c r="C1078" s="16" t="s">
        <v>2202</v>
      </c>
      <c r="D1078" s="16" t="s">
        <v>2203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56</v>
      </c>
      <c r="B1079" s="16" t="s">
        <v>57</v>
      </c>
      <c r="C1079" s="16" t="s">
        <v>2204</v>
      </c>
      <c r="D1079" s="16" t="s">
        <v>2205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56</v>
      </c>
      <c r="B1080" s="16" t="s">
        <v>57</v>
      </c>
      <c r="C1080" s="16" t="s">
        <v>2206</v>
      </c>
      <c r="D1080" s="16" t="s">
        <v>2207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56</v>
      </c>
      <c r="B1081" s="16" t="s">
        <v>57</v>
      </c>
      <c r="C1081" s="16" t="s">
        <v>2208</v>
      </c>
      <c r="D1081" s="16" t="s">
        <v>2209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56</v>
      </c>
      <c r="B1082" s="16" t="s">
        <v>57</v>
      </c>
      <c r="C1082" s="16" t="s">
        <v>2210</v>
      </c>
      <c r="D1082" s="16" t="s">
        <v>2211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56</v>
      </c>
      <c r="B1083" s="16" t="s">
        <v>57</v>
      </c>
      <c r="C1083" s="16" t="s">
        <v>2212</v>
      </c>
      <c r="D1083" s="16" t="s">
        <v>2213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56</v>
      </c>
      <c r="B1084" s="16" t="s">
        <v>57</v>
      </c>
      <c r="C1084" s="16" t="s">
        <v>2214</v>
      </c>
      <c r="D1084" s="16" t="s">
        <v>2215</v>
      </c>
    </row>
    <row r="1085" spans="1:65">
      <c r="A1085" s="16" t="s">
        <v>56</v>
      </c>
      <c r="B1085" s="16" t="s">
        <v>57</v>
      </c>
      <c r="C1085" s="16" t="s">
        <v>2216</v>
      </c>
      <c r="D1085" s="16" t="s">
        <v>2217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56</v>
      </c>
      <c r="B1086" s="16" t="s">
        <v>57</v>
      </c>
      <c r="C1086" s="16" t="s">
        <v>2218</v>
      </c>
      <c r="D1086" s="16" t="s">
        <v>2219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56</v>
      </c>
      <c r="B1087" s="16" t="s">
        <v>57</v>
      </c>
      <c r="C1087" s="16" t="s">
        <v>2220</v>
      </c>
      <c r="D1087" s="16" t="s">
        <v>2221</v>
      </c>
    </row>
    <row r="1088" spans="1:65">
      <c r="A1088" s="16" t="s">
        <v>56</v>
      </c>
      <c r="B1088" s="16" t="s">
        <v>57</v>
      </c>
      <c r="C1088" s="16" t="s">
        <v>2222</v>
      </c>
      <c r="D1088" s="16" t="s">
        <v>2223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56</v>
      </c>
      <c r="B1089" s="16" t="s">
        <v>57</v>
      </c>
      <c r="C1089" s="16" t="s">
        <v>2224</v>
      </c>
      <c r="D1089" s="16" t="s">
        <v>2225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56</v>
      </c>
      <c r="B1090" s="16" t="s">
        <v>57</v>
      </c>
      <c r="C1090" s="16" t="s">
        <v>2226</v>
      </c>
      <c r="D1090" s="16" t="s">
        <v>2227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56</v>
      </c>
      <c r="B1091" s="16" t="s">
        <v>57</v>
      </c>
      <c r="C1091" s="16" t="s">
        <v>2228</v>
      </c>
      <c r="D1091" s="16" t="s">
        <v>2229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56</v>
      </c>
      <c r="B1092" s="16" t="s">
        <v>57</v>
      </c>
      <c r="C1092" s="16" t="s">
        <v>2230</v>
      </c>
      <c r="D1092" s="16" t="s">
        <v>2231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56</v>
      </c>
      <c r="B1093" s="16" t="s">
        <v>57</v>
      </c>
      <c r="C1093" s="16" t="s">
        <v>2232</v>
      </c>
      <c r="D1093" s="16" t="s">
        <v>2233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56</v>
      </c>
      <c r="B1094" s="16" t="s">
        <v>57</v>
      </c>
      <c r="C1094" s="16" t="s">
        <v>2234</v>
      </c>
      <c r="D1094" s="16" t="s">
        <v>2235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56</v>
      </c>
      <c r="B1095" s="16" t="s">
        <v>57</v>
      </c>
      <c r="C1095" s="16" t="s">
        <v>2236</v>
      </c>
      <c r="D1095" s="16" t="s">
        <v>2237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56</v>
      </c>
      <c r="B1096" s="16" t="s">
        <v>57</v>
      </c>
      <c r="C1096" s="16" t="s">
        <v>2238</v>
      </c>
      <c r="D1096" s="16" t="s">
        <v>2239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56</v>
      </c>
      <c r="B1097" s="16" t="s">
        <v>57</v>
      </c>
      <c r="C1097" s="16" t="s">
        <v>2240</v>
      </c>
      <c r="D1097" s="16" t="s">
        <v>2241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56</v>
      </c>
      <c r="B1098" s="16" t="s">
        <v>57</v>
      </c>
      <c r="C1098" s="16" t="s">
        <v>2242</v>
      </c>
      <c r="D1098" s="16" t="s">
        <v>2243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56</v>
      </c>
      <c r="B1099" s="16" t="s">
        <v>57</v>
      </c>
      <c r="C1099" s="16" t="s">
        <v>2244</v>
      </c>
      <c r="D1099" s="16" t="s">
        <v>2245</v>
      </c>
      <c r="AQ1099" s="16">
        <v>3040000</v>
      </c>
      <c r="AR1099" s="16">
        <v>3220000</v>
      </c>
    </row>
    <row r="1100" spans="1:65">
      <c r="A1100" s="16" t="s">
        <v>56</v>
      </c>
      <c r="B1100" s="16" t="s">
        <v>57</v>
      </c>
      <c r="C1100" s="16" t="s">
        <v>2246</v>
      </c>
      <c r="D1100" s="16" t="s">
        <v>2247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56</v>
      </c>
      <c r="B1101" s="16" t="s">
        <v>57</v>
      </c>
      <c r="C1101" s="16" t="s">
        <v>2248</v>
      </c>
      <c r="D1101" s="16" t="s">
        <v>2249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56</v>
      </c>
      <c r="B1102" s="16" t="s">
        <v>57</v>
      </c>
      <c r="C1102" s="16" t="s">
        <v>2250</v>
      </c>
      <c r="D1102" s="16" t="s">
        <v>2251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56</v>
      </c>
      <c r="B1103" s="16" t="s">
        <v>57</v>
      </c>
      <c r="C1103" s="16" t="s">
        <v>2252</v>
      </c>
      <c r="D1103" s="16" t="s">
        <v>2253</v>
      </c>
    </row>
    <row r="1104" spans="1:65">
      <c r="A1104" s="16" t="s">
        <v>56</v>
      </c>
      <c r="B1104" s="16" t="s">
        <v>57</v>
      </c>
      <c r="C1104" s="16" t="s">
        <v>2254</v>
      </c>
      <c r="D1104" s="16" t="s">
        <v>2255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56</v>
      </c>
      <c r="B1105" s="16" t="s">
        <v>57</v>
      </c>
      <c r="C1105" s="16" t="s">
        <v>2256</v>
      </c>
      <c r="D1105" s="16" t="s">
        <v>2257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56</v>
      </c>
      <c r="B1106" s="16" t="s">
        <v>57</v>
      </c>
      <c r="C1106" s="16" t="s">
        <v>2258</v>
      </c>
      <c r="D1106" s="16" t="s">
        <v>2259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56</v>
      </c>
      <c r="B1107" s="16" t="s">
        <v>57</v>
      </c>
      <c r="C1107" s="16" t="s">
        <v>2260</v>
      </c>
      <c r="D1107" s="16" t="s">
        <v>2261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56</v>
      </c>
      <c r="B1108" s="16" t="s">
        <v>57</v>
      </c>
      <c r="C1108" s="16" t="s">
        <v>2262</v>
      </c>
      <c r="D1108" s="16" t="s">
        <v>2263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56</v>
      </c>
      <c r="B1109" s="16" t="s">
        <v>57</v>
      </c>
      <c r="C1109" s="16" t="s">
        <v>2264</v>
      </c>
      <c r="D1109" s="16" t="s">
        <v>2265</v>
      </c>
      <c r="BB1109" s="16">
        <v>1.8</v>
      </c>
      <c r="BF1109" s="16">
        <v>1</v>
      </c>
      <c r="BL1109" s="16">
        <v>1.5</v>
      </c>
    </row>
    <row r="1110" spans="1:65">
      <c r="A1110" s="16" t="s">
        <v>56</v>
      </c>
      <c r="B1110" s="16" t="s">
        <v>57</v>
      </c>
      <c r="C1110" s="16" t="s">
        <v>2266</v>
      </c>
      <c r="D1110" s="16" t="s">
        <v>2267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56</v>
      </c>
      <c r="B1111" s="16" t="s">
        <v>57</v>
      </c>
      <c r="C1111" s="16" t="s">
        <v>2268</v>
      </c>
      <c r="D1111" s="16" t="s">
        <v>2269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56</v>
      </c>
      <c r="B1112" s="16" t="s">
        <v>57</v>
      </c>
      <c r="C1112" s="16" t="s">
        <v>2270</v>
      </c>
      <c r="D1112" s="16" t="s">
        <v>2271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56</v>
      </c>
      <c r="B1113" s="16" t="s">
        <v>57</v>
      </c>
      <c r="C1113" s="16" t="s">
        <v>2272</v>
      </c>
      <c r="D1113" s="16" t="s">
        <v>2273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56</v>
      </c>
      <c r="B1114" s="16" t="s">
        <v>57</v>
      </c>
      <c r="C1114" s="16" t="s">
        <v>2274</v>
      </c>
      <c r="D1114" s="16" t="s">
        <v>2275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56</v>
      </c>
      <c r="B1115" s="16" t="s">
        <v>57</v>
      </c>
      <c r="C1115" s="16" t="s">
        <v>2276</v>
      </c>
      <c r="D1115" s="16" t="s">
        <v>2277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56</v>
      </c>
      <c r="B1116" s="16" t="s">
        <v>57</v>
      </c>
      <c r="C1116" s="16" t="s">
        <v>2278</v>
      </c>
      <c r="D1116" s="16" t="s">
        <v>2279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56</v>
      </c>
      <c r="B1117" s="16" t="s">
        <v>57</v>
      </c>
      <c r="C1117" s="16" t="s">
        <v>2280</v>
      </c>
      <c r="D1117" s="16" t="s">
        <v>2281</v>
      </c>
    </row>
    <row r="1118" spans="1:65">
      <c r="A1118" s="16" t="s">
        <v>56</v>
      </c>
      <c r="B1118" s="16" t="s">
        <v>57</v>
      </c>
      <c r="C1118" s="16" t="s">
        <v>2282</v>
      </c>
      <c r="D1118" s="16" t="s">
        <v>2283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56</v>
      </c>
      <c r="B1119" s="16" t="s">
        <v>57</v>
      </c>
      <c r="C1119" s="16" t="s">
        <v>2284</v>
      </c>
      <c r="D1119" s="16" t="s">
        <v>2285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56</v>
      </c>
      <c r="B1120" s="16" t="s">
        <v>57</v>
      </c>
      <c r="C1120" s="16" t="s">
        <v>2286</v>
      </c>
      <c r="D1120" s="16" t="s">
        <v>2287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56</v>
      </c>
      <c r="B1121" s="16" t="s">
        <v>57</v>
      </c>
      <c r="C1121" s="16" t="s">
        <v>2288</v>
      </c>
      <c r="D1121" s="16" t="s">
        <v>2289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56</v>
      </c>
      <c r="B1122" s="16" t="s">
        <v>57</v>
      </c>
      <c r="C1122" s="16" t="s">
        <v>2290</v>
      </c>
      <c r="D1122" s="16" t="s">
        <v>2291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56</v>
      </c>
      <c r="B1123" s="16" t="s">
        <v>57</v>
      </c>
      <c r="C1123" s="16" t="s">
        <v>2292</v>
      </c>
      <c r="D1123" s="16" t="s">
        <v>2293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56</v>
      </c>
      <c r="B1124" s="16" t="s">
        <v>57</v>
      </c>
      <c r="C1124" s="16" t="s">
        <v>2294</v>
      </c>
      <c r="D1124" s="16" t="s">
        <v>2295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56</v>
      </c>
      <c r="B1125" s="16" t="s">
        <v>57</v>
      </c>
      <c r="C1125" s="16" t="s">
        <v>2296</v>
      </c>
      <c r="D1125" s="16" t="s">
        <v>2297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56</v>
      </c>
      <c r="B1126" s="16" t="s">
        <v>57</v>
      </c>
      <c r="C1126" s="16" t="s">
        <v>2298</v>
      </c>
      <c r="D1126" s="16" t="s">
        <v>2299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56</v>
      </c>
      <c r="B1127" s="16" t="s">
        <v>57</v>
      </c>
      <c r="C1127" s="16" t="s">
        <v>2300</v>
      </c>
      <c r="D1127" s="16" t="s">
        <v>2301</v>
      </c>
      <c r="BL1127" s="16">
        <v>56.883792351100197</v>
      </c>
    </row>
    <row r="1128" spans="1:65">
      <c r="A1128" s="16" t="s">
        <v>56</v>
      </c>
      <c r="B1128" s="16" t="s">
        <v>57</v>
      </c>
      <c r="C1128" s="16" t="s">
        <v>2302</v>
      </c>
      <c r="D1128" s="16" t="s">
        <v>2303</v>
      </c>
    </row>
    <row r="1129" spans="1:65">
      <c r="A1129" s="16" t="s">
        <v>56</v>
      </c>
      <c r="B1129" s="16" t="s">
        <v>57</v>
      </c>
      <c r="C1129" s="16" t="s">
        <v>2304</v>
      </c>
      <c r="D1129" s="16" t="s">
        <v>2305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56</v>
      </c>
      <c r="B1130" s="16" t="s">
        <v>57</v>
      </c>
      <c r="C1130" s="16" t="s">
        <v>2306</v>
      </c>
      <c r="D1130" s="16" t="s">
        <v>2307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56</v>
      </c>
      <c r="B1131" s="16" t="s">
        <v>57</v>
      </c>
      <c r="C1131" s="16" t="s">
        <v>2308</v>
      </c>
      <c r="D1131" s="16" t="s">
        <v>2309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56</v>
      </c>
      <c r="B1132" s="16" t="s">
        <v>57</v>
      </c>
      <c r="C1132" s="16" t="s">
        <v>2310</v>
      </c>
      <c r="D1132" s="16" t="s">
        <v>2311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56</v>
      </c>
      <c r="B1133" s="16" t="s">
        <v>57</v>
      </c>
      <c r="C1133" s="16" t="s">
        <v>2312</v>
      </c>
      <c r="D1133" s="16" t="s">
        <v>2313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56</v>
      </c>
      <c r="B1134" s="16" t="s">
        <v>57</v>
      </c>
      <c r="C1134" s="16" t="s">
        <v>2314</v>
      </c>
      <c r="D1134" s="16" t="s">
        <v>2315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56</v>
      </c>
      <c r="B1135" s="16" t="s">
        <v>57</v>
      </c>
      <c r="C1135" s="16" t="s">
        <v>2316</v>
      </c>
      <c r="D1135" s="16" t="s">
        <v>2317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56</v>
      </c>
      <c r="B1136" s="16" t="s">
        <v>57</v>
      </c>
      <c r="C1136" s="16" t="s">
        <v>2318</v>
      </c>
      <c r="D1136" s="16" t="s">
        <v>2319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56</v>
      </c>
      <c r="B1137" s="16" t="s">
        <v>57</v>
      </c>
      <c r="C1137" s="16" t="s">
        <v>2320</v>
      </c>
      <c r="D1137" s="16" t="s">
        <v>2321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56</v>
      </c>
      <c r="B1138" s="16" t="s">
        <v>57</v>
      </c>
      <c r="C1138" s="16" t="s">
        <v>2322</v>
      </c>
      <c r="D1138" s="16" t="s">
        <v>2323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56</v>
      </c>
      <c r="B1139" s="16" t="s">
        <v>57</v>
      </c>
      <c r="C1139" s="16" t="s">
        <v>2324</v>
      </c>
      <c r="D1139" s="16" t="s">
        <v>2325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56</v>
      </c>
      <c r="B1140" s="16" t="s">
        <v>57</v>
      </c>
      <c r="C1140" s="16" t="s">
        <v>2326</v>
      </c>
      <c r="D1140" s="16" t="s">
        <v>2327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56</v>
      </c>
      <c r="B1141" s="16" t="s">
        <v>57</v>
      </c>
      <c r="C1141" s="16" t="s">
        <v>2328</v>
      </c>
      <c r="D1141" s="16" t="s">
        <v>2329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56</v>
      </c>
      <c r="B1142" s="16" t="s">
        <v>57</v>
      </c>
      <c r="C1142" s="16" t="s">
        <v>2330</v>
      </c>
      <c r="D1142" s="16" t="s">
        <v>2331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56</v>
      </c>
      <c r="B1143" s="16" t="s">
        <v>57</v>
      </c>
      <c r="C1143" s="16" t="s">
        <v>2332</v>
      </c>
      <c r="D1143" s="16" t="s">
        <v>2333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56</v>
      </c>
      <c r="B1144" s="16" t="s">
        <v>57</v>
      </c>
      <c r="C1144" s="16" t="s">
        <v>2334</v>
      </c>
      <c r="D1144" s="16" t="s">
        <v>2335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56</v>
      </c>
      <c r="B1145" s="16" t="s">
        <v>57</v>
      </c>
      <c r="C1145" s="16" t="s">
        <v>2336</v>
      </c>
      <c r="D1145" s="16" t="s">
        <v>2337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56</v>
      </c>
      <c r="B1146" s="16" t="s">
        <v>57</v>
      </c>
      <c r="C1146" s="16" t="s">
        <v>2338</v>
      </c>
      <c r="D1146" s="16" t="s">
        <v>2339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56</v>
      </c>
      <c r="B1147" s="16" t="s">
        <v>57</v>
      </c>
      <c r="C1147" s="16" t="s">
        <v>2340</v>
      </c>
      <c r="D1147" s="16" t="s">
        <v>2341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56</v>
      </c>
      <c r="B1148" s="16" t="s">
        <v>57</v>
      </c>
      <c r="C1148" s="16" t="s">
        <v>2342</v>
      </c>
      <c r="D1148" s="16" t="s">
        <v>2343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56</v>
      </c>
      <c r="B1149" s="16" t="s">
        <v>57</v>
      </c>
      <c r="C1149" s="16" t="s">
        <v>2344</v>
      </c>
      <c r="D1149" s="16" t="s">
        <v>2345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56</v>
      </c>
      <c r="B1150" s="16" t="s">
        <v>57</v>
      </c>
      <c r="C1150" s="16" t="s">
        <v>2346</v>
      </c>
      <c r="D1150" s="16" t="s">
        <v>2347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56</v>
      </c>
      <c r="B1151" s="16" t="s">
        <v>57</v>
      </c>
      <c r="C1151" s="16" t="s">
        <v>2348</v>
      </c>
      <c r="D1151" s="16" t="s">
        <v>2349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56</v>
      </c>
      <c r="B1152" s="16" t="s">
        <v>57</v>
      </c>
      <c r="C1152" s="16" t="s">
        <v>2350</v>
      </c>
      <c r="D1152" s="16" t="s">
        <v>2351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56</v>
      </c>
      <c r="B1153" s="16" t="s">
        <v>57</v>
      </c>
      <c r="C1153" s="16" t="s">
        <v>2352</v>
      </c>
      <c r="D1153" s="16" t="s">
        <v>2353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56</v>
      </c>
      <c r="B1154" s="16" t="s">
        <v>57</v>
      </c>
      <c r="C1154" s="16" t="s">
        <v>2354</v>
      </c>
      <c r="D1154" s="16" t="s">
        <v>2355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56</v>
      </c>
      <c r="B1155" s="16" t="s">
        <v>57</v>
      </c>
      <c r="C1155" s="16" t="s">
        <v>2356</v>
      </c>
      <c r="D1155" s="16" t="s">
        <v>2357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56</v>
      </c>
      <c r="B1156" s="16" t="s">
        <v>57</v>
      </c>
      <c r="C1156" s="16" t="s">
        <v>2358</v>
      </c>
      <c r="D1156" s="16" t="s">
        <v>2359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56</v>
      </c>
      <c r="B1157" s="16" t="s">
        <v>57</v>
      </c>
      <c r="C1157" s="16" t="s">
        <v>2360</v>
      </c>
      <c r="D1157" s="16" t="s">
        <v>2361</v>
      </c>
      <c r="AM1157" s="16">
        <v>-1.075</v>
      </c>
    </row>
    <row r="1158" spans="1:65">
      <c r="A1158" s="16" t="s">
        <v>56</v>
      </c>
      <c r="B1158" s="16" t="s">
        <v>57</v>
      </c>
      <c r="C1158" s="16" t="s">
        <v>2362</v>
      </c>
      <c r="D1158" s="16" t="s">
        <v>2363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56</v>
      </c>
      <c r="B1159" s="16" t="s">
        <v>57</v>
      </c>
      <c r="C1159" s="16" t="s">
        <v>2364</v>
      </c>
      <c r="D1159" s="16" t="s">
        <v>2365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56</v>
      </c>
      <c r="B1160" s="16" t="s">
        <v>57</v>
      </c>
      <c r="C1160" s="16" t="s">
        <v>2366</v>
      </c>
      <c r="D1160" s="16" t="s">
        <v>2367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56</v>
      </c>
      <c r="B1161" s="16" t="s">
        <v>57</v>
      </c>
      <c r="C1161" s="16" t="s">
        <v>2368</v>
      </c>
      <c r="D1161" s="16" t="s">
        <v>2369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56</v>
      </c>
      <c r="B1162" s="16" t="s">
        <v>57</v>
      </c>
      <c r="C1162" s="16" t="s">
        <v>2370</v>
      </c>
      <c r="D1162" s="16" t="s">
        <v>2371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56</v>
      </c>
      <c r="B1163" s="16" t="s">
        <v>57</v>
      </c>
      <c r="C1163" s="16" t="s">
        <v>2372</v>
      </c>
      <c r="D1163" s="16" t="s">
        <v>2373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56</v>
      </c>
      <c r="B1164" s="16" t="s">
        <v>57</v>
      </c>
      <c r="C1164" s="16" t="s">
        <v>2374</v>
      </c>
      <c r="D1164" s="16" t="s">
        <v>2375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56</v>
      </c>
      <c r="B1165" s="16" t="s">
        <v>57</v>
      </c>
      <c r="C1165" s="16" t="s">
        <v>2376</v>
      </c>
      <c r="D1165" s="16" t="s">
        <v>2377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56</v>
      </c>
      <c r="B1166" s="16" t="s">
        <v>57</v>
      </c>
      <c r="C1166" s="16" t="s">
        <v>2378</v>
      </c>
      <c r="D1166" s="16" t="s">
        <v>2379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56</v>
      </c>
      <c r="B1167" s="16" t="s">
        <v>57</v>
      </c>
      <c r="C1167" s="16" t="s">
        <v>2380</v>
      </c>
      <c r="D1167" s="16" t="s">
        <v>2381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56</v>
      </c>
      <c r="B1168" s="16" t="s">
        <v>57</v>
      </c>
      <c r="C1168" s="16" t="s">
        <v>2382</v>
      </c>
      <c r="D1168" s="16" t="s">
        <v>2383</v>
      </c>
    </row>
    <row r="1169" spans="1:65">
      <c r="A1169" s="16" t="s">
        <v>56</v>
      </c>
      <c r="B1169" s="16" t="s">
        <v>57</v>
      </c>
      <c r="C1169" s="16" t="s">
        <v>2384</v>
      </c>
      <c r="D1169" s="16" t="s">
        <v>2385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56</v>
      </c>
      <c r="B1170" s="16" t="s">
        <v>57</v>
      </c>
      <c r="C1170" s="16" t="s">
        <v>2386</v>
      </c>
      <c r="D1170" s="16" t="s">
        <v>2387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56</v>
      </c>
      <c r="B1171" s="16" t="s">
        <v>57</v>
      </c>
      <c r="C1171" s="16" t="s">
        <v>2388</v>
      </c>
      <c r="D1171" s="16" t="s">
        <v>2389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56</v>
      </c>
      <c r="B1172" s="16" t="s">
        <v>57</v>
      </c>
      <c r="C1172" s="16" t="s">
        <v>2390</v>
      </c>
      <c r="D1172" s="16" t="s">
        <v>2391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56</v>
      </c>
      <c r="B1173" s="16" t="s">
        <v>57</v>
      </c>
      <c r="C1173" s="16" t="s">
        <v>2392</v>
      </c>
      <c r="D1173" s="16" t="s">
        <v>2393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56</v>
      </c>
      <c r="B1174" s="16" t="s">
        <v>57</v>
      </c>
      <c r="C1174" s="16" t="s">
        <v>2394</v>
      </c>
      <c r="D1174" s="16" t="s">
        <v>2395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56</v>
      </c>
      <c r="B1175" s="16" t="s">
        <v>57</v>
      </c>
      <c r="C1175" s="16" t="s">
        <v>2396</v>
      </c>
      <c r="D1175" s="16" t="s">
        <v>2397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56</v>
      </c>
      <c r="B1176" s="16" t="s">
        <v>57</v>
      </c>
      <c r="C1176" s="16" t="s">
        <v>2398</v>
      </c>
      <c r="D1176" s="16" t="s">
        <v>2399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56</v>
      </c>
      <c r="B1177" s="16" t="s">
        <v>57</v>
      </c>
      <c r="C1177" s="16" t="s">
        <v>2400</v>
      </c>
      <c r="D1177" s="16" t="s">
        <v>2401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56</v>
      </c>
      <c r="B1178" s="16" t="s">
        <v>57</v>
      </c>
      <c r="C1178" s="16" t="s">
        <v>2402</v>
      </c>
      <c r="D1178" s="16" t="s">
        <v>2403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56</v>
      </c>
      <c r="B1179" s="16" t="s">
        <v>57</v>
      </c>
      <c r="C1179" s="16" t="s">
        <v>2404</v>
      </c>
      <c r="D1179" s="16" t="s">
        <v>2405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56</v>
      </c>
      <c r="B1180" s="16" t="s">
        <v>57</v>
      </c>
      <c r="C1180" s="16" t="s">
        <v>2406</v>
      </c>
      <c r="D1180" s="16" t="s">
        <v>2407</v>
      </c>
      <c r="BB1180" s="16">
        <v>4.7</v>
      </c>
      <c r="BF1180" s="16">
        <v>2.6</v>
      </c>
      <c r="BL1180" s="16">
        <v>16.5</v>
      </c>
    </row>
    <row r="1181" spans="1:65">
      <c r="A1181" s="16" t="s">
        <v>56</v>
      </c>
      <c r="B1181" s="16" t="s">
        <v>57</v>
      </c>
      <c r="C1181" s="16" t="s">
        <v>2408</v>
      </c>
      <c r="D1181" s="16" t="s">
        <v>2409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56</v>
      </c>
      <c r="B1182" s="16" t="s">
        <v>57</v>
      </c>
      <c r="C1182" s="16" t="s">
        <v>2410</v>
      </c>
      <c r="D1182" s="16" t="s">
        <v>2411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56</v>
      </c>
      <c r="B1183" s="16" t="s">
        <v>57</v>
      </c>
      <c r="C1183" s="16" t="s">
        <v>2412</v>
      </c>
      <c r="D1183" s="16" t="s">
        <v>2413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56</v>
      </c>
      <c r="B1184" s="16" t="s">
        <v>57</v>
      </c>
      <c r="C1184" s="16" t="s">
        <v>2414</v>
      </c>
      <c r="D1184" s="16" t="s">
        <v>2415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56</v>
      </c>
      <c r="B1185" s="16" t="s">
        <v>57</v>
      </c>
      <c r="C1185" s="16" t="s">
        <v>2416</v>
      </c>
      <c r="D1185" s="16" t="s">
        <v>2417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56</v>
      </c>
      <c r="B1186" s="16" t="s">
        <v>57</v>
      </c>
      <c r="C1186" s="16" t="s">
        <v>2418</v>
      </c>
      <c r="D1186" s="16" t="s">
        <v>2419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56</v>
      </c>
      <c r="B1187" s="16" t="s">
        <v>57</v>
      </c>
      <c r="C1187" s="16" t="s">
        <v>2420</v>
      </c>
      <c r="D1187" s="16" t="s">
        <v>2421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56</v>
      </c>
      <c r="B1188" s="16" t="s">
        <v>57</v>
      </c>
      <c r="C1188" s="16" t="s">
        <v>2422</v>
      </c>
      <c r="D1188" s="16" t="s">
        <v>2423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56</v>
      </c>
      <c r="B1189" s="16" t="s">
        <v>57</v>
      </c>
      <c r="C1189" s="16" t="s">
        <v>2424</v>
      </c>
      <c r="D1189" s="16" t="s">
        <v>2425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56</v>
      </c>
      <c r="B1190" s="16" t="s">
        <v>57</v>
      </c>
      <c r="C1190" s="16" t="s">
        <v>2426</v>
      </c>
      <c r="D1190" s="16" t="s">
        <v>2427</v>
      </c>
    </row>
    <row r="1191" spans="1:65">
      <c r="A1191" s="16" t="s">
        <v>56</v>
      </c>
      <c r="B1191" s="16" t="s">
        <v>57</v>
      </c>
      <c r="C1191" s="16" t="s">
        <v>2428</v>
      </c>
      <c r="D1191" s="16" t="s">
        <v>2429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56</v>
      </c>
      <c r="B1192" s="16" t="s">
        <v>57</v>
      </c>
      <c r="C1192" s="16" t="s">
        <v>2430</v>
      </c>
      <c r="D1192" s="16" t="s">
        <v>2431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56</v>
      </c>
      <c r="B1193" s="16" t="s">
        <v>57</v>
      </c>
      <c r="C1193" s="16" t="s">
        <v>2432</v>
      </c>
      <c r="D1193" s="16" t="s">
        <v>2433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56</v>
      </c>
      <c r="B1194" s="16" t="s">
        <v>57</v>
      </c>
      <c r="C1194" s="16" t="s">
        <v>2434</v>
      </c>
      <c r="D1194" s="16" t="s">
        <v>2435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56</v>
      </c>
      <c r="B1195" s="16" t="s">
        <v>57</v>
      </c>
      <c r="C1195" s="16" t="s">
        <v>2436</v>
      </c>
      <c r="D1195" s="16" t="s">
        <v>2437</v>
      </c>
    </row>
    <row r="1196" spans="1:65">
      <c r="A1196" s="16" t="s">
        <v>56</v>
      </c>
      <c r="B1196" s="16" t="s">
        <v>57</v>
      </c>
      <c r="C1196" s="16" t="s">
        <v>2438</v>
      </c>
      <c r="D1196" s="16" t="s">
        <v>2439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56</v>
      </c>
      <c r="B1197" s="16" t="s">
        <v>57</v>
      </c>
      <c r="C1197" s="16" t="s">
        <v>2440</v>
      </c>
      <c r="D1197" s="16" t="s">
        <v>2441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56</v>
      </c>
      <c r="B1198" s="16" t="s">
        <v>57</v>
      </c>
      <c r="C1198" s="16" t="s">
        <v>2442</v>
      </c>
      <c r="D1198" s="16" t="s">
        <v>2443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56</v>
      </c>
      <c r="B1199" s="16" t="s">
        <v>57</v>
      </c>
      <c r="C1199" s="16" t="s">
        <v>2444</v>
      </c>
      <c r="D1199" s="16" t="s">
        <v>2445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56</v>
      </c>
      <c r="B1200" s="16" t="s">
        <v>57</v>
      </c>
      <c r="C1200" s="16" t="s">
        <v>2446</v>
      </c>
      <c r="D1200" s="16" t="s">
        <v>2447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56</v>
      </c>
      <c r="B1201" s="16" t="s">
        <v>57</v>
      </c>
      <c r="C1201" s="16" t="s">
        <v>2448</v>
      </c>
      <c r="D1201" s="16" t="s">
        <v>2449</v>
      </c>
    </row>
    <row r="1202" spans="1:65">
      <c r="A1202" s="16" t="s">
        <v>56</v>
      </c>
      <c r="B1202" s="16" t="s">
        <v>57</v>
      </c>
      <c r="C1202" s="16" t="s">
        <v>2450</v>
      </c>
      <c r="D1202" s="16" t="s">
        <v>2451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56</v>
      </c>
      <c r="B1203" s="16" t="s">
        <v>57</v>
      </c>
      <c r="C1203" s="16" t="s">
        <v>2452</v>
      </c>
      <c r="D1203" s="16" t="s">
        <v>2453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56</v>
      </c>
      <c r="B1204" s="16" t="s">
        <v>57</v>
      </c>
      <c r="C1204" s="16" t="s">
        <v>2454</v>
      </c>
      <c r="D1204" s="16" t="s">
        <v>2455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56</v>
      </c>
      <c r="B1205" s="16" t="s">
        <v>57</v>
      </c>
      <c r="C1205" s="16" t="s">
        <v>2456</v>
      </c>
      <c r="D1205" s="16" t="s">
        <v>2457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56</v>
      </c>
      <c r="B1206" s="16" t="s">
        <v>57</v>
      </c>
      <c r="C1206" s="16" t="s">
        <v>2458</v>
      </c>
      <c r="D1206" s="16" t="s">
        <v>2459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56</v>
      </c>
      <c r="B1207" s="16" t="s">
        <v>57</v>
      </c>
      <c r="C1207" s="16" t="s">
        <v>2460</v>
      </c>
      <c r="D1207" s="16" t="s">
        <v>2461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56</v>
      </c>
      <c r="B1208" s="16" t="s">
        <v>57</v>
      </c>
      <c r="C1208" s="16" t="s">
        <v>2462</v>
      </c>
      <c r="D1208" s="16" t="s">
        <v>2463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56</v>
      </c>
      <c r="B1209" s="16" t="s">
        <v>57</v>
      </c>
      <c r="C1209" s="16" t="s">
        <v>2464</v>
      </c>
      <c r="D1209" s="16" t="s">
        <v>2465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56</v>
      </c>
      <c r="B1210" s="16" t="s">
        <v>57</v>
      </c>
      <c r="C1210" s="16" t="s">
        <v>2466</v>
      </c>
      <c r="D1210" s="16" t="s">
        <v>2467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56</v>
      </c>
      <c r="B1211" s="16" t="s">
        <v>57</v>
      </c>
      <c r="C1211" s="16" t="s">
        <v>2468</v>
      </c>
      <c r="D1211" s="16" t="s">
        <v>2469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56</v>
      </c>
      <c r="B1212" s="16" t="s">
        <v>57</v>
      </c>
      <c r="C1212" s="16" t="s">
        <v>2470</v>
      </c>
      <c r="D1212" s="16" t="s">
        <v>2471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56</v>
      </c>
      <c r="B1213" s="16" t="s">
        <v>57</v>
      </c>
      <c r="C1213" s="16" t="s">
        <v>2472</v>
      </c>
      <c r="D1213" s="16" t="s">
        <v>2473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56</v>
      </c>
      <c r="B1214" s="16" t="s">
        <v>57</v>
      </c>
      <c r="C1214" s="16" t="s">
        <v>2474</v>
      </c>
      <c r="D1214" s="16" t="s">
        <v>2475</v>
      </c>
      <c r="AY1214" s="16">
        <v>93.9</v>
      </c>
    </row>
    <row r="1215" spans="1:65">
      <c r="A1215" s="16" t="s">
        <v>56</v>
      </c>
      <c r="B1215" s="16" t="s">
        <v>57</v>
      </c>
      <c r="C1215" s="16" t="s">
        <v>2476</v>
      </c>
      <c r="D1215" s="16" t="s">
        <v>2477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56</v>
      </c>
      <c r="B1216" s="16" t="s">
        <v>57</v>
      </c>
      <c r="C1216" s="16" t="s">
        <v>2478</v>
      </c>
      <c r="D1216" s="16" t="s">
        <v>2479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56</v>
      </c>
      <c r="B1217" s="16" t="s">
        <v>57</v>
      </c>
      <c r="C1217" s="16" t="s">
        <v>2480</v>
      </c>
      <c r="D1217" s="16" t="s">
        <v>2481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56</v>
      </c>
      <c r="B1218" s="16" t="s">
        <v>57</v>
      </c>
      <c r="C1218" s="16" t="s">
        <v>2482</v>
      </c>
      <c r="D1218" s="16" t="s">
        <v>2483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56</v>
      </c>
      <c r="B1219" s="16" t="s">
        <v>57</v>
      </c>
      <c r="C1219" s="16" t="s">
        <v>2484</v>
      </c>
      <c r="D1219" s="16" t="s">
        <v>2485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56</v>
      </c>
      <c r="B1220" s="16" t="s">
        <v>57</v>
      </c>
      <c r="C1220" s="16" t="s">
        <v>2486</v>
      </c>
      <c r="D1220" s="16" t="s">
        <v>2487</v>
      </c>
      <c r="AX1220" s="16">
        <v>3.8</v>
      </c>
    </row>
    <row r="1221" spans="1:65">
      <c r="A1221" s="16" t="s">
        <v>56</v>
      </c>
      <c r="B1221" s="16" t="s">
        <v>57</v>
      </c>
      <c r="C1221" s="16" t="s">
        <v>2488</v>
      </c>
      <c r="D1221" s="16" t="s">
        <v>2489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56</v>
      </c>
      <c r="B1222" s="16" t="s">
        <v>57</v>
      </c>
      <c r="C1222" s="16" t="s">
        <v>2490</v>
      </c>
      <c r="D1222" s="16" t="s">
        <v>2491</v>
      </c>
    </row>
    <row r="1223" spans="1:65">
      <c r="A1223" s="16" t="s">
        <v>56</v>
      </c>
      <c r="B1223" s="16" t="s">
        <v>57</v>
      </c>
      <c r="C1223" s="16" t="s">
        <v>2492</v>
      </c>
      <c r="D1223" s="16" t="s">
        <v>2493</v>
      </c>
    </row>
    <row r="1224" spans="1:65">
      <c r="A1224" s="16" t="s">
        <v>56</v>
      </c>
      <c r="B1224" s="16" t="s">
        <v>57</v>
      </c>
      <c r="C1224" s="16" t="s">
        <v>2494</v>
      </c>
      <c r="D1224" s="16" t="s">
        <v>2495</v>
      </c>
      <c r="AX1224" s="16">
        <v>15.8</v>
      </c>
    </row>
    <row r="1225" spans="1:65">
      <c r="A1225" s="16" t="s">
        <v>56</v>
      </c>
      <c r="B1225" s="16" t="s">
        <v>57</v>
      </c>
      <c r="C1225" s="16" t="s">
        <v>2496</v>
      </c>
      <c r="D1225" s="16" t="s">
        <v>2497</v>
      </c>
      <c r="AX1225" s="16">
        <v>5.5</v>
      </c>
    </row>
    <row r="1226" spans="1:65">
      <c r="A1226" s="16" t="s">
        <v>56</v>
      </c>
      <c r="B1226" s="16" t="s">
        <v>57</v>
      </c>
      <c r="C1226" s="16" t="s">
        <v>2498</v>
      </c>
      <c r="D1226" s="16" t="s">
        <v>2499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56</v>
      </c>
      <c r="B1227" s="16" t="s">
        <v>57</v>
      </c>
      <c r="C1227" s="16" t="s">
        <v>2500</v>
      </c>
      <c r="D1227" s="16" t="s">
        <v>2501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56</v>
      </c>
      <c r="B1228" s="16" t="s">
        <v>57</v>
      </c>
      <c r="C1228" s="16" t="s">
        <v>2502</v>
      </c>
      <c r="D1228" s="16" t="s">
        <v>2503</v>
      </c>
    </row>
    <row r="1229" spans="1:65">
      <c r="A1229" s="16" t="s">
        <v>56</v>
      </c>
      <c r="B1229" s="16" t="s">
        <v>57</v>
      </c>
      <c r="C1229" s="16" t="s">
        <v>2504</v>
      </c>
      <c r="D1229" s="16" t="s">
        <v>2505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56</v>
      </c>
      <c r="B1230" s="16" t="s">
        <v>57</v>
      </c>
      <c r="C1230" s="16" t="s">
        <v>2506</v>
      </c>
      <c r="D1230" s="16" t="s">
        <v>2507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56</v>
      </c>
      <c r="B1231" s="16" t="s">
        <v>57</v>
      </c>
      <c r="C1231" s="16" t="s">
        <v>2508</v>
      </c>
      <c r="D1231" s="16" t="s">
        <v>2509</v>
      </c>
    </row>
    <row r="1232" spans="1:65">
      <c r="A1232" s="16" t="s">
        <v>56</v>
      </c>
      <c r="B1232" s="16" t="s">
        <v>57</v>
      </c>
      <c r="C1232" s="16" t="s">
        <v>2510</v>
      </c>
      <c r="D1232" s="16" t="s">
        <v>2511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56</v>
      </c>
      <c r="B1233" s="16" t="s">
        <v>57</v>
      </c>
      <c r="C1233" s="16" t="s">
        <v>2512</v>
      </c>
      <c r="D1233" s="16" t="s">
        <v>2513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56</v>
      </c>
      <c r="B1234" s="16" t="s">
        <v>57</v>
      </c>
      <c r="C1234" s="16" t="s">
        <v>2514</v>
      </c>
      <c r="D1234" s="16" t="s">
        <v>2515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56</v>
      </c>
      <c r="B1235" s="16" t="s">
        <v>57</v>
      </c>
      <c r="C1235" s="16" t="s">
        <v>2516</v>
      </c>
      <c r="D1235" s="16" t="s">
        <v>2517</v>
      </c>
      <c r="BI1235" s="16">
        <v>51</v>
      </c>
    </row>
    <row r="1236" spans="1:64">
      <c r="A1236" s="16" t="s">
        <v>56</v>
      </c>
      <c r="B1236" s="16" t="s">
        <v>57</v>
      </c>
      <c r="C1236" s="16" t="s">
        <v>2518</v>
      </c>
      <c r="D1236" s="16" t="s">
        <v>2519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56</v>
      </c>
      <c r="B1237" s="16" t="s">
        <v>57</v>
      </c>
      <c r="C1237" s="16" t="s">
        <v>2520</v>
      </c>
      <c r="D1237" s="16" t="s">
        <v>2521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56</v>
      </c>
      <c r="B1238" s="16" t="s">
        <v>57</v>
      </c>
      <c r="C1238" s="16" t="s">
        <v>2522</v>
      </c>
      <c r="D1238" s="16" t="s">
        <v>2523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56</v>
      </c>
      <c r="B1239" s="16" t="s">
        <v>57</v>
      </c>
      <c r="C1239" s="16" t="s">
        <v>2524</v>
      </c>
      <c r="D1239" s="16" t="s">
        <v>2525</v>
      </c>
      <c r="AY1239" s="16">
        <v>24.6</v>
      </c>
    </row>
    <row r="1240" spans="1:64">
      <c r="A1240" s="16" t="s">
        <v>56</v>
      </c>
      <c r="B1240" s="16" t="s">
        <v>57</v>
      </c>
      <c r="C1240" s="16" t="s">
        <v>2526</v>
      </c>
      <c r="D1240" s="16" t="s">
        <v>2527</v>
      </c>
      <c r="BA1240" s="16">
        <v>25.41667</v>
      </c>
    </row>
    <row r="1241" spans="1:64">
      <c r="A1241" s="16" t="s">
        <v>56</v>
      </c>
      <c r="B1241" s="16" t="s">
        <v>57</v>
      </c>
      <c r="C1241" s="16" t="s">
        <v>2528</v>
      </c>
      <c r="D1241" s="16" t="s">
        <v>2529</v>
      </c>
    </row>
    <row r="1242" spans="1:64">
      <c r="A1242" s="16" t="s">
        <v>56</v>
      </c>
      <c r="B1242" s="16" t="s">
        <v>57</v>
      </c>
      <c r="C1242" s="16" t="s">
        <v>2530</v>
      </c>
      <c r="D1242" s="16" t="s">
        <v>2531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56</v>
      </c>
      <c r="B1243" s="16" t="s">
        <v>57</v>
      </c>
      <c r="C1243" s="16" t="s">
        <v>2532</v>
      </c>
      <c r="D1243" s="16" t="s">
        <v>2533</v>
      </c>
    </row>
    <row r="1244" spans="1:64">
      <c r="A1244" s="16" t="s">
        <v>56</v>
      </c>
      <c r="B1244" s="16" t="s">
        <v>57</v>
      </c>
      <c r="C1244" s="16" t="s">
        <v>2534</v>
      </c>
      <c r="D1244" s="16" t="s">
        <v>2535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56</v>
      </c>
      <c r="B1245" s="16" t="s">
        <v>57</v>
      </c>
      <c r="C1245" s="16" t="s">
        <v>2536</v>
      </c>
      <c r="D1245" s="16" t="s">
        <v>2537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56</v>
      </c>
      <c r="B1246" s="16" t="s">
        <v>57</v>
      </c>
      <c r="C1246" s="16" t="s">
        <v>2538</v>
      </c>
      <c r="D1246" s="16" t="s">
        <v>2539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56</v>
      </c>
      <c r="B1247" s="16" t="s">
        <v>57</v>
      </c>
      <c r="C1247" s="16" t="s">
        <v>2540</v>
      </c>
      <c r="D1247" s="16" t="s">
        <v>2541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56</v>
      </c>
      <c r="B1248" s="16" t="s">
        <v>57</v>
      </c>
      <c r="C1248" s="16" t="s">
        <v>2542</v>
      </c>
      <c r="D1248" s="16" t="s">
        <v>2543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56</v>
      </c>
      <c r="B1249" s="16" t="s">
        <v>57</v>
      </c>
      <c r="C1249" s="16" t="s">
        <v>2544</v>
      </c>
      <c r="D1249" s="16" t="s">
        <v>2545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56</v>
      </c>
      <c r="B1250" s="16" t="s">
        <v>57</v>
      </c>
      <c r="C1250" s="16" t="s">
        <v>2546</v>
      </c>
      <c r="D1250" s="16" t="s">
        <v>2547</v>
      </c>
      <c r="BH1250" s="16">
        <v>0.24261424343638699</v>
      </c>
    </row>
    <row r="1251" spans="1:65">
      <c r="A1251" s="16" t="s">
        <v>56</v>
      </c>
      <c r="B1251" s="16" t="s">
        <v>57</v>
      </c>
      <c r="C1251" s="16" t="s">
        <v>2548</v>
      </c>
      <c r="D1251" s="16" t="s">
        <v>2549</v>
      </c>
    </row>
    <row r="1252" spans="1:65">
      <c r="A1252" s="16" t="s">
        <v>56</v>
      </c>
      <c r="B1252" s="16" t="s">
        <v>57</v>
      </c>
      <c r="C1252" s="16" t="s">
        <v>2550</v>
      </c>
      <c r="D1252" s="16" t="s">
        <v>2551</v>
      </c>
    </row>
    <row r="1253" spans="1:65">
      <c r="A1253" s="16" t="s">
        <v>56</v>
      </c>
      <c r="B1253" s="16" t="s">
        <v>57</v>
      </c>
      <c r="C1253" s="16" t="s">
        <v>2552</v>
      </c>
      <c r="D1253" s="16" t="s">
        <v>2553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56</v>
      </c>
      <c r="B1254" s="16" t="s">
        <v>57</v>
      </c>
      <c r="C1254" s="16" t="s">
        <v>2554</v>
      </c>
      <c r="D1254" s="16" t="s">
        <v>2555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56</v>
      </c>
      <c r="B1255" s="16" t="s">
        <v>57</v>
      </c>
      <c r="C1255" s="16" t="s">
        <v>2556</v>
      </c>
      <c r="D1255" s="16" t="s">
        <v>2557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56</v>
      </c>
      <c r="B1256" s="16" t="s">
        <v>57</v>
      </c>
      <c r="C1256" s="16" t="s">
        <v>2558</v>
      </c>
      <c r="D1256" s="16" t="s">
        <v>2559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56</v>
      </c>
      <c r="B1257" s="16" t="s">
        <v>57</v>
      </c>
      <c r="C1257" s="16" t="s">
        <v>2560</v>
      </c>
      <c r="D1257" s="16" t="s">
        <v>2561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56</v>
      </c>
      <c r="B1258" s="16" t="s">
        <v>57</v>
      </c>
      <c r="C1258" s="16" t="s">
        <v>2562</v>
      </c>
      <c r="D1258" s="16" t="s">
        <v>2563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56</v>
      </c>
      <c r="B1259" s="16" t="s">
        <v>57</v>
      </c>
      <c r="C1259" s="16" t="s">
        <v>2564</v>
      </c>
      <c r="D1259" s="16" t="s">
        <v>2565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56</v>
      </c>
      <c r="B1260" s="16" t="s">
        <v>57</v>
      </c>
      <c r="C1260" s="16" t="s">
        <v>2566</v>
      </c>
      <c r="D1260" s="16" t="s">
        <v>2567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56</v>
      </c>
      <c r="B1261" s="16" t="s">
        <v>57</v>
      </c>
      <c r="C1261" s="16" t="s">
        <v>2568</v>
      </c>
      <c r="D1261" s="16" t="s">
        <v>2569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56</v>
      </c>
      <c r="B1262" s="16" t="s">
        <v>57</v>
      </c>
      <c r="C1262" s="16" t="s">
        <v>2570</v>
      </c>
      <c r="D1262" s="16" t="s">
        <v>2571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56</v>
      </c>
      <c r="B1263" s="16" t="s">
        <v>57</v>
      </c>
      <c r="C1263" s="16" t="s">
        <v>2572</v>
      </c>
      <c r="D1263" s="16" t="s">
        <v>2573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56</v>
      </c>
      <c r="B1264" s="16" t="s">
        <v>57</v>
      </c>
      <c r="C1264" s="16" t="s">
        <v>2574</v>
      </c>
      <c r="D1264" s="16" t="s">
        <v>2575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56</v>
      </c>
      <c r="B1265" s="16" t="s">
        <v>57</v>
      </c>
      <c r="C1265" s="16" t="s">
        <v>2576</v>
      </c>
      <c r="D1265" s="16" t="s">
        <v>2577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56</v>
      </c>
      <c r="B1266" s="16" t="s">
        <v>57</v>
      </c>
      <c r="C1266" s="16" t="s">
        <v>2578</v>
      </c>
      <c r="D1266" s="16" t="s">
        <v>2579</v>
      </c>
      <c r="AY1266" s="16">
        <v>95.5</v>
      </c>
    </row>
    <row r="1267" spans="1:65">
      <c r="A1267" s="16" t="s">
        <v>56</v>
      </c>
      <c r="B1267" s="16" t="s">
        <v>57</v>
      </c>
      <c r="C1267" s="16" t="s">
        <v>2580</v>
      </c>
      <c r="D1267" s="16" t="s">
        <v>2581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56</v>
      </c>
      <c r="B1268" s="16" t="s">
        <v>57</v>
      </c>
      <c r="C1268" s="16" t="s">
        <v>2582</v>
      </c>
      <c r="D1268" s="16" t="s">
        <v>2583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56</v>
      </c>
      <c r="B1269" s="16" t="s">
        <v>57</v>
      </c>
      <c r="C1269" s="16" t="s">
        <v>2584</v>
      </c>
      <c r="D1269" s="16" t="s">
        <v>2585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56</v>
      </c>
      <c r="B1270" s="16" t="s">
        <v>57</v>
      </c>
      <c r="C1270" s="16" t="s">
        <v>2586</v>
      </c>
      <c r="D1270" s="16" t="s">
        <v>2587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56</v>
      </c>
      <c r="B1271" s="16" t="s">
        <v>57</v>
      </c>
      <c r="C1271" s="16" t="s">
        <v>2588</v>
      </c>
      <c r="D1271" s="16" t="s">
        <v>2589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56</v>
      </c>
      <c r="B1272" s="16" t="s">
        <v>57</v>
      </c>
      <c r="C1272" s="16" t="s">
        <v>2590</v>
      </c>
      <c r="D1272" s="16" t="s">
        <v>2591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56</v>
      </c>
      <c r="B1273" s="16" t="s">
        <v>57</v>
      </c>
      <c r="C1273" s="16" t="s">
        <v>2592</v>
      </c>
      <c r="D1273" s="16" t="s">
        <v>2593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56</v>
      </c>
      <c r="B1274" s="16" t="s">
        <v>57</v>
      </c>
      <c r="C1274" s="16" t="s">
        <v>2594</v>
      </c>
      <c r="D1274" s="16" t="s">
        <v>2595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56</v>
      </c>
      <c r="B1275" s="16" t="s">
        <v>57</v>
      </c>
      <c r="C1275" s="16" t="s">
        <v>2596</v>
      </c>
      <c r="D1275" s="16" t="s">
        <v>2597</v>
      </c>
    </row>
    <row r="1276" spans="1:65">
      <c r="A1276" s="16" t="s">
        <v>56</v>
      </c>
      <c r="B1276" s="16" t="s">
        <v>57</v>
      </c>
      <c r="C1276" s="16" t="s">
        <v>2598</v>
      </c>
      <c r="D1276" s="16" t="s">
        <v>2599</v>
      </c>
      <c r="AS1276" s="16">
        <v>3.3003300000000002</v>
      </c>
      <c r="AX1276" s="16">
        <v>6.3</v>
      </c>
    </row>
    <row r="1277" spans="1:65">
      <c r="A1277" s="16" t="s">
        <v>56</v>
      </c>
      <c r="B1277" s="16" t="s">
        <v>57</v>
      </c>
      <c r="C1277" s="16" t="s">
        <v>2600</v>
      </c>
      <c r="D1277" s="16" t="s">
        <v>2601</v>
      </c>
      <c r="AX1277" s="16">
        <v>7.4</v>
      </c>
    </row>
    <row r="1278" spans="1:65">
      <c r="A1278" s="16" t="s">
        <v>56</v>
      </c>
      <c r="B1278" s="16" t="s">
        <v>57</v>
      </c>
      <c r="C1278" s="16" t="s">
        <v>2602</v>
      </c>
      <c r="D1278" s="16" t="s">
        <v>2603</v>
      </c>
      <c r="AX1278" s="16">
        <v>89.2</v>
      </c>
    </row>
    <row r="1279" spans="1:65">
      <c r="A1279" s="16" t="s">
        <v>56</v>
      </c>
      <c r="B1279" s="16" t="s">
        <v>57</v>
      </c>
      <c r="C1279" s="16" t="s">
        <v>2604</v>
      </c>
      <c r="D1279" s="16" t="s">
        <v>2605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56</v>
      </c>
      <c r="B1280" s="16" t="s">
        <v>57</v>
      </c>
      <c r="C1280" s="16" t="s">
        <v>2606</v>
      </c>
      <c r="D1280" s="16" t="s">
        <v>2607</v>
      </c>
      <c r="AX1280" s="16">
        <v>91.4</v>
      </c>
    </row>
    <row r="1281" spans="1:64">
      <c r="A1281" s="16" t="s">
        <v>56</v>
      </c>
      <c r="B1281" s="16" t="s">
        <v>57</v>
      </c>
      <c r="C1281" s="16" t="s">
        <v>2608</v>
      </c>
      <c r="D1281" s="16" t="s">
        <v>2609</v>
      </c>
    </row>
    <row r="1282" spans="1:64">
      <c r="A1282" s="16" t="s">
        <v>56</v>
      </c>
      <c r="B1282" s="16" t="s">
        <v>57</v>
      </c>
      <c r="C1282" s="16" t="s">
        <v>2610</v>
      </c>
      <c r="D1282" s="16" t="s">
        <v>2611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56</v>
      </c>
      <c r="B1283" s="16" t="s">
        <v>57</v>
      </c>
      <c r="C1283" s="16" t="s">
        <v>2612</v>
      </c>
      <c r="D1283" s="16" t="s">
        <v>2613</v>
      </c>
    </row>
    <row r="1284" spans="1:64">
      <c r="A1284" s="16" t="s">
        <v>56</v>
      </c>
      <c r="B1284" s="16" t="s">
        <v>57</v>
      </c>
      <c r="C1284" s="16" t="s">
        <v>2614</v>
      </c>
      <c r="D1284" s="16" t="s">
        <v>2615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56</v>
      </c>
      <c r="B1285" s="16" t="s">
        <v>57</v>
      </c>
      <c r="C1285" s="16" t="s">
        <v>2616</v>
      </c>
      <c r="D1285" s="16" t="s">
        <v>2617</v>
      </c>
    </row>
    <row r="1286" spans="1:64">
      <c r="A1286" s="16" t="s">
        <v>56</v>
      </c>
      <c r="B1286" s="16" t="s">
        <v>57</v>
      </c>
      <c r="C1286" s="16" t="s">
        <v>2618</v>
      </c>
      <c r="D1286" s="16" t="s">
        <v>2619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56</v>
      </c>
      <c r="B1287" s="16" t="s">
        <v>57</v>
      </c>
      <c r="C1287" s="16" t="s">
        <v>2620</v>
      </c>
      <c r="D1287" s="16" t="s">
        <v>2621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56</v>
      </c>
      <c r="B1288" s="16" t="s">
        <v>57</v>
      </c>
      <c r="C1288" s="16" t="s">
        <v>2622</v>
      </c>
      <c r="D1288" s="16" t="s">
        <v>2623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56</v>
      </c>
      <c r="B1289" s="16" t="s">
        <v>57</v>
      </c>
      <c r="C1289" s="16" t="s">
        <v>2624</v>
      </c>
      <c r="D1289" s="16" t="s">
        <v>2625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56</v>
      </c>
      <c r="B1290" s="16" t="s">
        <v>57</v>
      </c>
      <c r="C1290" s="16" t="s">
        <v>2626</v>
      </c>
      <c r="D1290" s="16" t="s">
        <v>2627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56</v>
      </c>
      <c r="B1291" s="16" t="s">
        <v>57</v>
      </c>
      <c r="C1291" s="16" t="s">
        <v>2628</v>
      </c>
      <c r="D1291" s="16" t="s">
        <v>2629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56</v>
      </c>
      <c r="B1292" s="16" t="s">
        <v>57</v>
      </c>
      <c r="C1292" s="16" t="s">
        <v>2630</v>
      </c>
      <c r="D1292" s="16" t="s">
        <v>2631</v>
      </c>
      <c r="AY1292" s="16">
        <v>31.3</v>
      </c>
    </row>
    <row r="1293" spans="1:64">
      <c r="A1293" s="16" t="s">
        <v>56</v>
      </c>
      <c r="B1293" s="16" t="s">
        <v>57</v>
      </c>
      <c r="C1293" s="16" t="s">
        <v>2632</v>
      </c>
      <c r="D1293" s="16" t="s">
        <v>2633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56</v>
      </c>
      <c r="B1294" s="16" t="s">
        <v>57</v>
      </c>
      <c r="C1294" s="16" t="s">
        <v>2634</v>
      </c>
      <c r="D1294" s="16" t="s">
        <v>2635</v>
      </c>
      <c r="BF1294" s="16">
        <v>0</v>
      </c>
      <c r="BG1294" s="16">
        <v>0</v>
      </c>
      <c r="BH1294" s="16">
        <v>0</v>
      </c>
    </row>
    <row r="1295" spans="1:64">
      <c r="A1295" s="16" t="s">
        <v>56</v>
      </c>
      <c r="B1295" s="16" t="s">
        <v>57</v>
      </c>
      <c r="C1295" s="16" t="s">
        <v>2636</v>
      </c>
      <c r="D1295" s="16" t="s">
        <v>2637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56</v>
      </c>
      <c r="B1296" s="16" t="s">
        <v>57</v>
      </c>
      <c r="C1296" s="16" t="s">
        <v>2638</v>
      </c>
      <c r="D1296" s="16" t="s">
        <v>2639</v>
      </c>
      <c r="BK1296" s="16">
        <v>9.1849799999999995</v>
      </c>
    </row>
    <row r="1297" spans="1:65">
      <c r="A1297" s="16" t="s">
        <v>56</v>
      </c>
      <c r="B1297" s="16" t="s">
        <v>57</v>
      </c>
      <c r="C1297" s="16" t="s">
        <v>2640</v>
      </c>
      <c r="D1297" s="16" t="s">
        <v>2641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56</v>
      </c>
      <c r="B1298" s="16" t="s">
        <v>57</v>
      </c>
      <c r="C1298" s="16" t="s">
        <v>2642</v>
      </c>
      <c r="D1298" s="16" t="s">
        <v>2643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56</v>
      </c>
      <c r="B1299" s="16" t="s">
        <v>57</v>
      </c>
      <c r="C1299" s="16" t="s">
        <v>2644</v>
      </c>
      <c r="D1299" s="16" t="s">
        <v>2645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56</v>
      </c>
      <c r="B1300" s="16" t="s">
        <v>57</v>
      </c>
      <c r="C1300" s="16" t="s">
        <v>2646</v>
      </c>
      <c r="D1300" s="16" t="s">
        <v>2647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56</v>
      </c>
      <c r="B1301" s="16" t="s">
        <v>57</v>
      </c>
      <c r="C1301" s="16" t="s">
        <v>2648</v>
      </c>
      <c r="D1301" s="16" t="s">
        <v>2649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56</v>
      </c>
      <c r="B1302" s="16" t="s">
        <v>57</v>
      </c>
      <c r="C1302" s="16" t="s">
        <v>2650</v>
      </c>
      <c r="D1302" s="16" t="s">
        <v>2651</v>
      </c>
      <c r="BH1302" s="16">
        <v>56.982333348078797</v>
      </c>
    </row>
    <row r="1303" spans="1:65">
      <c r="A1303" s="16" t="s">
        <v>56</v>
      </c>
      <c r="B1303" s="16" t="s">
        <v>57</v>
      </c>
      <c r="C1303" s="16" t="s">
        <v>2652</v>
      </c>
      <c r="D1303" s="16" t="s">
        <v>2653</v>
      </c>
      <c r="BH1303" s="16">
        <v>3.8095569380290399</v>
      </c>
    </row>
    <row r="1304" spans="1:65">
      <c r="A1304" s="16" t="s">
        <v>56</v>
      </c>
      <c r="B1304" s="16" t="s">
        <v>57</v>
      </c>
      <c r="C1304" s="16" t="s">
        <v>2654</v>
      </c>
      <c r="D1304" s="16" t="s">
        <v>2655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56</v>
      </c>
      <c r="B1305" s="16" t="s">
        <v>57</v>
      </c>
      <c r="C1305" s="16" t="s">
        <v>2656</v>
      </c>
      <c r="D1305" s="16" t="s">
        <v>2657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56</v>
      </c>
      <c r="B1306" s="16" t="s">
        <v>57</v>
      </c>
      <c r="C1306" s="16" t="s">
        <v>2658</v>
      </c>
      <c r="D1306" s="16" t="s">
        <v>2659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56</v>
      </c>
      <c r="B1307" s="16" t="s">
        <v>57</v>
      </c>
      <c r="C1307" s="16" t="s">
        <v>2660</v>
      </c>
      <c r="D1307" s="16" t="s">
        <v>2661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1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56</v>
      </c>
      <c r="B1308" s="16" t="s">
        <v>57</v>
      </c>
      <c r="C1308" s="16" t="s">
        <v>2662</v>
      </c>
      <c r="D1308" s="16" t="s">
        <v>2663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56</v>
      </c>
      <c r="B1309" s="16" t="s">
        <v>57</v>
      </c>
      <c r="C1309" s="16" t="s">
        <v>2664</v>
      </c>
      <c r="D1309" s="16" t="s">
        <v>2665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1">
        <v>2.7273912368596602E-5</v>
      </c>
      <c r="AV1309" s="41">
        <v>9.2247956160703897E-6</v>
      </c>
      <c r="AW1309" s="41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56</v>
      </c>
      <c r="B1310" s="16" t="s">
        <v>57</v>
      </c>
      <c r="C1310" s="16" t="s">
        <v>2666</v>
      </c>
      <c r="D1310" s="16" t="s">
        <v>2667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56</v>
      </c>
      <c r="B1311" s="16" t="s">
        <v>57</v>
      </c>
      <c r="C1311" s="16" t="s">
        <v>2668</v>
      </c>
      <c r="D1311" s="16" t="s">
        <v>2669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56</v>
      </c>
      <c r="B1312" s="16" t="s">
        <v>57</v>
      </c>
      <c r="C1312" s="16" t="s">
        <v>2670</v>
      </c>
      <c r="D1312" s="16" t="s">
        <v>2671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56</v>
      </c>
      <c r="B1313" s="16" t="s">
        <v>57</v>
      </c>
      <c r="C1313" s="16" t="s">
        <v>2672</v>
      </c>
      <c r="D1313" s="16" t="s">
        <v>2673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56</v>
      </c>
      <c r="B1314" s="16" t="s">
        <v>57</v>
      </c>
      <c r="C1314" s="16" t="s">
        <v>2674</v>
      </c>
      <c r="D1314" s="16" t="s">
        <v>2675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56</v>
      </c>
      <c r="B1315" s="16" t="s">
        <v>57</v>
      </c>
      <c r="C1315" s="16" t="s">
        <v>2676</v>
      </c>
      <c r="D1315" s="16" t="s">
        <v>2677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56</v>
      </c>
      <c r="B1316" s="16" t="s">
        <v>57</v>
      </c>
      <c r="C1316" s="16" t="s">
        <v>2678</v>
      </c>
      <c r="D1316" s="16" t="s">
        <v>2679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56</v>
      </c>
      <c r="B1317" s="16" t="s">
        <v>57</v>
      </c>
      <c r="C1317" s="16" t="s">
        <v>2680</v>
      </c>
      <c r="D1317" s="16" t="s">
        <v>2681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56</v>
      </c>
      <c r="B1318" s="16" t="s">
        <v>57</v>
      </c>
      <c r="C1318" s="16" t="s">
        <v>2682</v>
      </c>
      <c r="D1318" s="16" t="s">
        <v>2683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56</v>
      </c>
      <c r="B1319" s="16" t="s">
        <v>57</v>
      </c>
      <c r="C1319" s="16" t="s">
        <v>2684</v>
      </c>
      <c r="D1319" s="16" t="s">
        <v>2685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56</v>
      </c>
      <c r="B1320" s="16" t="s">
        <v>57</v>
      </c>
      <c r="C1320" s="16" t="s">
        <v>2686</v>
      </c>
      <c r="D1320" s="16" t="s">
        <v>2687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56</v>
      </c>
      <c r="B1321" s="16" t="s">
        <v>57</v>
      </c>
      <c r="C1321" s="16" t="s">
        <v>2688</v>
      </c>
      <c r="D1321" s="16" t="s">
        <v>2689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56</v>
      </c>
      <c r="B1322" s="16" t="s">
        <v>57</v>
      </c>
      <c r="C1322" s="16" t="s">
        <v>2690</v>
      </c>
      <c r="D1322" s="16" t="s">
        <v>2691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56</v>
      </c>
      <c r="B1323" s="16" t="s">
        <v>57</v>
      </c>
      <c r="C1323" s="16" t="s">
        <v>2692</v>
      </c>
      <c r="D1323" s="16" t="s">
        <v>2693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56</v>
      </c>
      <c r="B1324" s="16" t="s">
        <v>57</v>
      </c>
      <c r="C1324" s="16" t="s">
        <v>2694</v>
      </c>
      <c r="D1324" s="16" t="s">
        <v>2695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56</v>
      </c>
      <c r="B1325" s="16" t="s">
        <v>57</v>
      </c>
      <c r="C1325" s="16" t="s">
        <v>2696</v>
      </c>
      <c r="D1325" s="16" t="s">
        <v>2697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56</v>
      </c>
      <c r="B1326" s="16" t="s">
        <v>57</v>
      </c>
      <c r="C1326" s="16" t="s">
        <v>2698</v>
      </c>
      <c r="D1326" s="16" t="s">
        <v>2699</v>
      </c>
      <c r="AU1326" s="16">
        <v>32.5</v>
      </c>
      <c r="AX1326" s="16">
        <v>38.97</v>
      </c>
    </row>
    <row r="1327" spans="1:65">
      <c r="A1327" s="16" t="s">
        <v>56</v>
      </c>
      <c r="B1327" s="16" t="s">
        <v>57</v>
      </c>
      <c r="C1327" s="16" t="s">
        <v>2700</v>
      </c>
      <c r="D1327" s="16" t="s">
        <v>2701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56</v>
      </c>
      <c r="B1328" s="16" t="s">
        <v>57</v>
      </c>
      <c r="C1328" s="16" t="s">
        <v>2702</v>
      </c>
      <c r="D1328" s="16" t="s">
        <v>2703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56</v>
      </c>
      <c r="B1329" s="16" t="s">
        <v>57</v>
      </c>
      <c r="C1329" s="16" t="s">
        <v>2704</v>
      </c>
      <c r="D1329" s="16" t="s">
        <v>2705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56</v>
      </c>
      <c r="B1330" s="16" t="s">
        <v>57</v>
      </c>
      <c r="C1330" s="16" t="s">
        <v>2706</v>
      </c>
      <c r="D1330" s="16" t="s">
        <v>2707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56</v>
      </c>
      <c r="B1331" s="16" t="s">
        <v>57</v>
      </c>
      <c r="C1331" s="16" t="s">
        <v>2708</v>
      </c>
      <c r="D1331" s="16" t="s">
        <v>2709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56</v>
      </c>
      <c r="B1332" s="16" t="s">
        <v>57</v>
      </c>
      <c r="C1332" s="16" t="s">
        <v>2710</v>
      </c>
      <c r="D1332" s="16" t="s">
        <v>2711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56</v>
      </c>
      <c r="B1333" s="16" t="s">
        <v>57</v>
      </c>
      <c r="C1333" s="16" t="s">
        <v>2712</v>
      </c>
      <c r="D1333" s="16" t="s">
        <v>2713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56</v>
      </c>
      <c r="B1334" s="16" t="s">
        <v>57</v>
      </c>
      <c r="C1334" s="16" t="s">
        <v>2714</v>
      </c>
      <c r="D1334" s="16" t="s">
        <v>2715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56</v>
      </c>
      <c r="B1335" s="16" t="s">
        <v>57</v>
      </c>
      <c r="C1335" s="16" t="s">
        <v>2716</v>
      </c>
      <c r="D1335" s="16" t="s">
        <v>2717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56</v>
      </c>
      <c r="B1336" s="16" t="s">
        <v>57</v>
      </c>
      <c r="C1336" s="16" t="s">
        <v>2718</v>
      </c>
      <c r="D1336" s="16" t="s">
        <v>2719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56</v>
      </c>
      <c r="B1337" s="16" t="s">
        <v>57</v>
      </c>
      <c r="C1337" s="16" t="s">
        <v>2720</v>
      </c>
      <c r="D1337" s="16" t="s">
        <v>2721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56</v>
      </c>
      <c r="B1338" s="16" t="s">
        <v>57</v>
      </c>
      <c r="C1338" s="16" t="s">
        <v>2722</v>
      </c>
      <c r="D1338" s="16" t="s">
        <v>2723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56</v>
      </c>
      <c r="B1339" s="16" t="s">
        <v>57</v>
      </c>
      <c r="C1339" s="16" t="s">
        <v>2724</v>
      </c>
      <c r="D1339" s="16" t="s">
        <v>2725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56</v>
      </c>
      <c r="B1340" s="16" t="s">
        <v>57</v>
      </c>
      <c r="C1340" s="16" t="s">
        <v>2726</v>
      </c>
      <c r="D1340" s="16" t="s">
        <v>2727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56</v>
      </c>
      <c r="B1341" s="16" t="s">
        <v>57</v>
      </c>
      <c r="C1341" s="16" t="s">
        <v>2728</v>
      </c>
      <c r="D1341" s="16" t="s">
        <v>2729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56</v>
      </c>
      <c r="B1342" s="16" t="s">
        <v>57</v>
      </c>
      <c r="C1342" s="16" t="s">
        <v>2730</v>
      </c>
      <c r="D1342" s="16" t="s">
        <v>2731</v>
      </c>
    </row>
    <row r="1343" spans="1:65">
      <c r="A1343" s="16" t="s">
        <v>56</v>
      </c>
      <c r="B1343" s="16" t="s">
        <v>57</v>
      </c>
      <c r="C1343" s="16" t="s">
        <v>2732</v>
      </c>
      <c r="D1343" s="16" t="s">
        <v>2733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56</v>
      </c>
      <c r="B1344" s="16" t="s">
        <v>57</v>
      </c>
      <c r="C1344" s="16" t="s">
        <v>2734</v>
      </c>
      <c r="D1344" s="16" t="s">
        <v>2735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56</v>
      </c>
      <c r="B1345" s="16" t="s">
        <v>57</v>
      </c>
      <c r="C1345" s="16" t="s">
        <v>2736</v>
      </c>
      <c r="D1345" s="16" t="s">
        <v>2737</v>
      </c>
    </row>
    <row r="1346" spans="1:65">
      <c r="A1346" s="16" t="s">
        <v>56</v>
      </c>
      <c r="B1346" s="16" t="s">
        <v>57</v>
      </c>
      <c r="C1346" s="16" t="s">
        <v>2738</v>
      </c>
      <c r="D1346" s="16" t="s">
        <v>2739</v>
      </c>
    </row>
    <row r="1347" spans="1:65">
      <c r="A1347" s="16" t="s">
        <v>56</v>
      </c>
      <c r="B1347" s="16" t="s">
        <v>57</v>
      </c>
      <c r="C1347" s="16" t="s">
        <v>2740</v>
      </c>
      <c r="D1347" s="16" t="s">
        <v>2741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56</v>
      </c>
      <c r="B1348" s="16" t="s">
        <v>57</v>
      </c>
      <c r="C1348" s="16" t="s">
        <v>2742</v>
      </c>
      <c r="D1348" s="16" t="s">
        <v>2743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56</v>
      </c>
      <c r="B1349" s="16" t="s">
        <v>57</v>
      </c>
      <c r="C1349" s="16" t="s">
        <v>2744</v>
      </c>
      <c r="D1349" s="16" t="s">
        <v>2745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56</v>
      </c>
      <c r="B1350" s="16" t="s">
        <v>57</v>
      </c>
      <c r="C1350" s="16" t="s">
        <v>2746</v>
      </c>
      <c r="D1350" s="16" t="s">
        <v>2747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56</v>
      </c>
      <c r="B1351" s="16" t="s">
        <v>57</v>
      </c>
      <c r="C1351" s="16" t="s">
        <v>2748</v>
      </c>
      <c r="D1351" s="16" t="s">
        <v>2749</v>
      </c>
    </row>
    <row r="1352" spans="1:65">
      <c r="A1352" s="16" t="s">
        <v>56</v>
      </c>
      <c r="B1352" s="16" t="s">
        <v>57</v>
      </c>
      <c r="C1352" s="16" t="s">
        <v>2750</v>
      </c>
      <c r="D1352" s="16" t="s">
        <v>2751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56</v>
      </c>
      <c r="B1353" s="16" t="s">
        <v>57</v>
      </c>
      <c r="C1353" s="16" t="s">
        <v>2752</v>
      </c>
      <c r="D1353" s="16" t="s">
        <v>2753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56</v>
      </c>
      <c r="B1354" s="16" t="s">
        <v>57</v>
      </c>
      <c r="C1354" s="16" t="s">
        <v>2754</v>
      </c>
      <c r="D1354" s="16" t="s">
        <v>2755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56</v>
      </c>
      <c r="B1355" s="16" t="s">
        <v>57</v>
      </c>
      <c r="C1355" s="16" t="s">
        <v>2756</v>
      </c>
      <c r="D1355" s="16" t="s">
        <v>2757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56</v>
      </c>
      <c r="B1356" s="16" t="s">
        <v>57</v>
      </c>
      <c r="C1356" s="16" t="s">
        <v>2758</v>
      </c>
      <c r="D1356" s="16" t="s">
        <v>2759</v>
      </c>
      <c r="AT1356" s="16">
        <v>230000000</v>
      </c>
      <c r="AU1356" s="16">
        <v>145200000</v>
      </c>
    </row>
    <row r="1357" spans="1:65">
      <c r="A1357" s="16" t="s">
        <v>56</v>
      </c>
      <c r="B1357" s="16" t="s">
        <v>57</v>
      </c>
      <c r="C1357" s="16" t="s">
        <v>2760</v>
      </c>
      <c r="D1357" s="16" t="s">
        <v>2761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56</v>
      </c>
      <c r="B1358" s="16" t="s">
        <v>57</v>
      </c>
      <c r="C1358" s="16" t="s">
        <v>2762</v>
      </c>
      <c r="D1358" s="16" t="s">
        <v>2763</v>
      </c>
      <c r="BF1358" s="16">
        <v>0</v>
      </c>
      <c r="BL1358" s="16">
        <v>11.1</v>
      </c>
    </row>
    <row r="1359" spans="1:65">
      <c r="A1359" s="16" t="s">
        <v>56</v>
      </c>
      <c r="B1359" s="16" t="s">
        <v>57</v>
      </c>
      <c r="C1359" s="16" t="s">
        <v>2764</v>
      </c>
      <c r="D1359" s="16" t="s">
        <v>2765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56</v>
      </c>
      <c r="B1360" s="16" t="s">
        <v>57</v>
      </c>
      <c r="C1360" s="16" t="s">
        <v>2766</v>
      </c>
      <c r="D1360" s="16" t="s">
        <v>2767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56</v>
      </c>
      <c r="B1361" s="16" t="s">
        <v>57</v>
      </c>
      <c r="C1361" s="16" t="s">
        <v>2768</v>
      </c>
      <c r="D1361" s="16" t="s">
        <v>2769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56</v>
      </c>
      <c r="B1362" s="16" t="s">
        <v>57</v>
      </c>
      <c r="C1362" s="16" t="s">
        <v>2770</v>
      </c>
      <c r="D1362" s="16" t="s">
        <v>2771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56</v>
      </c>
      <c r="B1363" s="16" t="s">
        <v>57</v>
      </c>
      <c r="C1363" s="16" t="s">
        <v>2772</v>
      </c>
      <c r="D1363" s="16" t="s">
        <v>2773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56</v>
      </c>
      <c r="B1364" s="16" t="s">
        <v>57</v>
      </c>
      <c r="C1364" s="16" t="s">
        <v>2774</v>
      </c>
      <c r="D1364" s="16" t="s">
        <v>2775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56</v>
      </c>
      <c r="B1365" s="16" t="s">
        <v>57</v>
      </c>
      <c r="C1365" s="16" t="s">
        <v>2776</v>
      </c>
      <c r="D1365" s="16" t="s">
        <v>2777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56</v>
      </c>
      <c r="B1366" s="16" t="s">
        <v>57</v>
      </c>
      <c r="C1366" s="16" t="s">
        <v>2778</v>
      </c>
      <c r="D1366" s="16" t="s">
        <v>2779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56</v>
      </c>
      <c r="B1367" s="16" t="s">
        <v>57</v>
      </c>
      <c r="C1367" s="16" t="s">
        <v>2780</v>
      </c>
      <c r="D1367" s="16" t="s">
        <v>2781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56</v>
      </c>
      <c r="B1368" s="16" t="s">
        <v>57</v>
      </c>
      <c r="C1368" s="16" t="s">
        <v>2782</v>
      </c>
      <c r="D1368" s="16" t="s">
        <v>2783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56</v>
      </c>
      <c r="B1369" s="16" t="s">
        <v>57</v>
      </c>
      <c r="C1369" s="16" t="s">
        <v>2784</v>
      </c>
      <c r="D1369" s="16" t="s">
        <v>2785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56</v>
      </c>
      <c r="B1370" s="16" t="s">
        <v>57</v>
      </c>
      <c r="C1370" s="16" t="s">
        <v>2786</v>
      </c>
      <c r="D1370" s="16" t="s">
        <v>2787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56</v>
      </c>
      <c r="B1371" s="16" t="s">
        <v>57</v>
      </c>
      <c r="C1371" s="16" t="s">
        <v>2788</v>
      </c>
      <c r="D1371" s="16" t="s">
        <v>2789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56</v>
      </c>
      <c r="B1372" s="16" t="s">
        <v>57</v>
      </c>
      <c r="C1372" s="16" t="s">
        <v>2790</v>
      </c>
      <c r="D1372" s="16" t="s">
        <v>2791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56</v>
      </c>
      <c r="B1373" s="16" t="s">
        <v>57</v>
      </c>
      <c r="C1373" s="16" t="s">
        <v>2792</v>
      </c>
      <c r="D1373" s="16" t="s">
        <v>2793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56</v>
      </c>
      <c r="B1374" s="16" t="s">
        <v>57</v>
      </c>
      <c r="C1374" s="16" t="s">
        <v>2794</v>
      </c>
      <c r="D1374" s="16" t="s">
        <v>2795</v>
      </c>
    </row>
    <row r="1375" spans="1:65">
      <c r="A1375" s="16" t="s">
        <v>56</v>
      </c>
      <c r="B1375" s="16" t="s">
        <v>57</v>
      </c>
      <c r="C1375" s="16" t="s">
        <v>2796</v>
      </c>
      <c r="D1375" s="16" t="s">
        <v>2797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56</v>
      </c>
      <c r="B1376" s="16" t="s">
        <v>57</v>
      </c>
      <c r="C1376" s="16" t="s">
        <v>2798</v>
      </c>
      <c r="D1376" s="16" t="s">
        <v>2799</v>
      </c>
      <c r="BL1376" s="16">
        <v>31.1952457543875</v>
      </c>
    </row>
    <row r="1377" spans="1:65">
      <c r="A1377" s="16" t="s">
        <v>56</v>
      </c>
      <c r="B1377" s="16" t="s">
        <v>57</v>
      </c>
      <c r="C1377" s="16" t="s">
        <v>2800</v>
      </c>
      <c r="D1377" s="16" t="s">
        <v>2801</v>
      </c>
    </row>
    <row r="1378" spans="1:65">
      <c r="A1378" s="16" t="s">
        <v>56</v>
      </c>
      <c r="B1378" s="16" t="s">
        <v>57</v>
      </c>
      <c r="C1378" s="16" t="s">
        <v>2802</v>
      </c>
      <c r="D1378" s="16" t="s">
        <v>2803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56</v>
      </c>
      <c r="B1379" s="16" t="s">
        <v>57</v>
      </c>
      <c r="C1379" s="16" t="s">
        <v>2804</v>
      </c>
      <c r="D1379" s="16" t="s">
        <v>2805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56</v>
      </c>
      <c r="B1380" s="16" t="s">
        <v>57</v>
      </c>
      <c r="C1380" s="16" t="s">
        <v>2806</v>
      </c>
      <c r="D1380" s="16" t="s">
        <v>2807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56</v>
      </c>
      <c r="B1381" s="16" t="s">
        <v>57</v>
      </c>
      <c r="C1381" s="16" t="s">
        <v>2808</v>
      </c>
      <c r="D1381" s="16" t="s">
        <v>2809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56</v>
      </c>
      <c r="B1382" s="16" t="s">
        <v>57</v>
      </c>
      <c r="C1382" s="16" t="s">
        <v>2810</v>
      </c>
      <c r="D1382" s="16" t="s">
        <v>2811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56</v>
      </c>
      <c r="B1383" s="16" t="s">
        <v>57</v>
      </c>
      <c r="C1383" s="16" t="s">
        <v>2812</v>
      </c>
      <c r="D1383" s="16" t="s">
        <v>2813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56</v>
      </c>
      <c r="B1384" s="16" t="s">
        <v>57</v>
      </c>
      <c r="C1384" s="16" t="s">
        <v>2814</v>
      </c>
      <c r="D1384" s="16" t="s">
        <v>2815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56</v>
      </c>
      <c r="B1385" s="16" t="s">
        <v>57</v>
      </c>
      <c r="C1385" s="16" t="s">
        <v>2816</v>
      </c>
      <c r="D1385" s="16" t="s">
        <v>2817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56</v>
      </c>
      <c r="B1386" s="16" t="s">
        <v>57</v>
      </c>
      <c r="C1386" s="16" t="s">
        <v>2818</v>
      </c>
      <c r="D1386" s="16" t="s">
        <v>2819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56</v>
      </c>
      <c r="B1387" s="16" t="s">
        <v>57</v>
      </c>
      <c r="C1387" s="16" t="s">
        <v>2820</v>
      </c>
      <c r="D1387" s="16" t="s">
        <v>2821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56</v>
      </c>
      <c r="B1388" s="16" t="s">
        <v>57</v>
      </c>
      <c r="C1388" s="16" t="s">
        <v>2822</v>
      </c>
      <c r="D1388" s="16" t="s">
        <v>2823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56</v>
      </c>
      <c r="B1389" s="16" t="s">
        <v>57</v>
      </c>
      <c r="C1389" s="16" t="s">
        <v>2824</v>
      </c>
      <c r="D1389" s="16" t="s">
        <v>2825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56</v>
      </c>
      <c r="B1390" s="16" t="s">
        <v>57</v>
      </c>
      <c r="C1390" s="16" t="s">
        <v>2826</v>
      </c>
      <c r="D1390" s="16" t="s">
        <v>2827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56</v>
      </c>
      <c r="B1391" s="16" t="s">
        <v>57</v>
      </c>
      <c r="C1391" s="16" t="s">
        <v>2828</v>
      </c>
      <c r="D1391" s="16" t="s">
        <v>2829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56</v>
      </c>
      <c r="B1392" s="16" t="s">
        <v>57</v>
      </c>
      <c r="C1392" s="16" t="s">
        <v>2830</v>
      </c>
      <c r="D1392" s="16" t="s">
        <v>2831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56</v>
      </c>
      <c r="B1393" s="16" t="s">
        <v>57</v>
      </c>
      <c r="C1393" s="16" t="s">
        <v>2832</v>
      </c>
      <c r="D1393" s="16" t="s">
        <v>2833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56</v>
      </c>
      <c r="B1394" s="16" t="s">
        <v>57</v>
      </c>
      <c r="C1394" s="16" t="s">
        <v>2834</v>
      </c>
      <c r="D1394" s="16" t="s">
        <v>2835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56</v>
      </c>
      <c r="B1395" s="16" t="s">
        <v>57</v>
      </c>
      <c r="C1395" s="16" t="s">
        <v>2836</v>
      </c>
      <c r="D1395" s="16" t="s">
        <v>2837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56</v>
      </c>
      <c r="B1396" s="16" t="s">
        <v>57</v>
      </c>
      <c r="C1396" s="16" t="s">
        <v>2838</v>
      </c>
      <c r="D1396" s="16" t="s">
        <v>2839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56</v>
      </c>
      <c r="B1397" s="16" t="s">
        <v>57</v>
      </c>
      <c r="C1397" s="16" t="s">
        <v>2840</v>
      </c>
      <c r="D1397" s="16" t="s">
        <v>2841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56</v>
      </c>
      <c r="B1398" s="16" t="s">
        <v>57</v>
      </c>
      <c r="C1398" s="16" t="s">
        <v>2842</v>
      </c>
      <c r="D1398" s="16" t="s">
        <v>2843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56</v>
      </c>
      <c r="B1399" s="16" t="s">
        <v>57</v>
      </c>
      <c r="C1399" s="16" t="s">
        <v>2844</v>
      </c>
      <c r="D1399" s="16" t="s">
        <v>2845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56</v>
      </c>
      <c r="B1400" s="16" t="s">
        <v>57</v>
      </c>
      <c r="C1400" s="16" t="s">
        <v>2846</v>
      </c>
      <c r="D1400" s="16" t="s">
        <v>2847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56</v>
      </c>
      <c r="B1401" s="16" t="s">
        <v>57</v>
      </c>
      <c r="C1401" s="16" t="s">
        <v>2848</v>
      </c>
      <c r="D1401" s="16" t="s">
        <v>2849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56</v>
      </c>
      <c r="B1402" s="16" t="s">
        <v>57</v>
      </c>
      <c r="C1402" s="16" t="s">
        <v>2850</v>
      </c>
      <c r="D1402" s="16" t="s">
        <v>2851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56</v>
      </c>
      <c r="B1403" s="16" t="s">
        <v>57</v>
      </c>
      <c r="C1403" s="16" t="s">
        <v>2852</v>
      </c>
      <c r="D1403" s="16" t="s">
        <v>2853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56</v>
      </c>
      <c r="B1404" s="16" t="s">
        <v>57</v>
      </c>
      <c r="C1404" s="16" t="s">
        <v>2854</v>
      </c>
      <c r="D1404" s="16" t="s">
        <v>2855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56</v>
      </c>
      <c r="B1405" s="16" t="s">
        <v>57</v>
      </c>
      <c r="C1405" s="16" t="s">
        <v>2856</v>
      </c>
      <c r="D1405" s="16" t="s">
        <v>2857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56</v>
      </c>
      <c r="B1406" s="16" t="s">
        <v>57</v>
      </c>
      <c r="C1406" s="16" t="s">
        <v>2858</v>
      </c>
      <c r="D1406" s="16" t="s">
        <v>2859</v>
      </c>
    </row>
    <row r="1407" spans="1:65">
      <c r="A1407" s="16" t="s">
        <v>56</v>
      </c>
      <c r="B1407" s="16" t="s">
        <v>57</v>
      </c>
      <c r="C1407" s="16" t="s">
        <v>2860</v>
      </c>
      <c r="D1407" s="16" t="s">
        <v>2861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56</v>
      </c>
      <c r="B1408" s="16" t="s">
        <v>57</v>
      </c>
      <c r="C1408" s="16" t="s">
        <v>2862</v>
      </c>
      <c r="D1408" s="16" t="s">
        <v>2863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56</v>
      </c>
      <c r="B1409" s="16" t="s">
        <v>57</v>
      </c>
      <c r="C1409" s="16" t="s">
        <v>2864</v>
      </c>
      <c r="D1409" s="16" t="s">
        <v>2865</v>
      </c>
    </row>
    <row r="1410" spans="1:65">
      <c r="A1410" s="16" t="s">
        <v>56</v>
      </c>
      <c r="B1410" s="16" t="s">
        <v>57</v>
      </c>
      <c r="C1410" s="16" t="s">
        <v>2866</v>
      </c>
      <c r="D1410" s="16" t="s">
        <v>2867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56</v>
      </c>
      <c r="B1411" s="16" t="s">
        <v>57</v>
      </c>
      <c r="C1411" s="16" t="s">
        <v>2868</v>
      </c>
      <c r="D1411" s="16" t="s">
        <v>2869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56</v>
      </c>
      <c r="B1412" s="16" t="s">
        <v>57</v>
      </c>
      <c r="C1412" s="16" t="s">
        <v>2870</v>
      </c>
      <c r="D1412" s="16" t="s">
        <v>2871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56</v>
      </c>
      <c r="B1413" s="16" t="s">
        <v>57</v>
      </c>
      <c r="C1413" s="16" t="s">
        <v>2872</v>
      </c>
      <c r="D1413" s="16" t="s">
        <v>2873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56</v>
      </c>
      <c r="B1414" s="16" t="s">
        <v>57</v>
      </c>
      <c r="C1414" s="16" t="s">
        <v>2874</v>
      </c>
      <c r="D1414" s="16" t="s">
        <v>2875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56</v>
      </c>
      <c r="B1415" s="16" t="s">
        <v>57</v>
      </c>
      <c r="C1415" s="16" t="s">
        <v>2876</v>
      </c>
      <c r="D1415" s="16" t="s">
        <v>2877</v>
      </c>
    </row>
    <row r="1416" spans="1:65">
      <c r="A1416" s="16" t="s">
        <v>56</v>
      </c>
      <c r="B1416" s="16" t="s">
        <v>57</v>
      </c>
      <c r="C1416" s="16" t="s">
        <v>2878</v>
      </c>
      <c r="D1416" s="16" t="s">
        <v>2879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56</v>
      </c>
      <c r="B1417" s="16" t="s">
        <v>57</v>
      </c>
      <c r="C1417" s="16" t="s">
        <v>2880</v>
      </c>
      <c r="D1417" s="16" t="s">
        <v>2881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56</v>
      </c>
      <c r="B1418" s="16" t="s">
        <v>57</v>
      </c>
      <c r="C1418" s="16" t="s">
        <v>2882</v>
      </c>
      <c r="D1418" s="16" t="s">
        <v>2883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56</v>
      </c>
      <c r="B1419" s="16" t="s">
        <v>57</v>
      </c>
      <c r="C1419" s="16" t="s">
        <v>2884</v>
      </c>
      <c r="D1419" s="16" t="s">
        <v>2885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56</v>
      </c>
      <c r="B1420" s="16" t="s">
        <v>57</v>
      </c>
      <c r="C1420" s="16" t="s">
        <v>2886</v>
      </c>
      <c r="D1420" s="16" t="s">
        <v>2887</v>
      </c>
    </row>
    <row r="1421" spans="1:65">
      <c r="A1421" s="16" t="s">
        <v>56</v>
      </c>
      <c r="B1421" s="16" t="s">
        <v>57</v>
      </c>
      <c r="C1421" s="16" t="s">
        <v>2888</v>
      </c>
      <c r="D1421" s="16" t="s">
        <v>2889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56</v>
      </c>
      <c r="B1422" s="16" t="s">
        <v>57</v>
      </c>
      <c r="C1422" s="16" t="s">
        <v>2890</v>
      </c>
      <c r="D1422" s="16" t="s">
        <v>2891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56</v>
      </c>
      <c r="B1423" s="16" t="s">
        <v>57</v>
      </c>
      <c r="C1423" s="16" t="s">
        <v>2892</v>
      </c>
      <c r="D1423" s="16" t="s">
        <v>2893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56</v>
      </c>
      <c r="B1424" s="16" t="s">
        <v>57</v>
      </c>
      <c r="C1424" s="16" t="s">
        <v>2894</v>
      </c>
      <c r="D1424" s="16" t="s">
        <v>2895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56</v>
      </c>
      <c r="B1425" s="16" t="s">
        <v>57</v>
      </c>
      <c r="C1425" s="16" t="s">
        <v>2896</v>
      </c>
      <c r="D1425" s="16" t="s">
        <v>2897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56</v>
      </c>
      <c r="B1426" s="16" t="s">
        <v>57</v>
      </c>
      <c r="C1426" s="16" t="s">
        <v>2898</v>
      </c>
      <c r="D1426" s="16" t="s">
        <v>2899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56</v>
      </c>
      <c r="B1427" s="16" t="s">
        <v>57</v>
      </c>
      <c r="C1427" s="16" t="s">
        <v>2900</v>
      </c>
      <c r="D1427" s="16" t="s">
        <v>2901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56</v>
      </c>
      <c r="B1428" s="16" t="s">
        <v>57</v>
      </c>
      <c r="C1428" s="16" t="s">
        <v>2902</v>
      </c>
      <c r="D1428" s="16" t="s">
        <v>2903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56</v>
      </c>
      <c r="B1429" s="16" t="s">
        <v>57</v>
      </c>
      <c r="C1429" s="16" t="s">
        <v>2904</v>
      </c>
      <c r="D1429" s="16" t="s">
        <v>2905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56</v>
      </c>
      <c r="B1430" s="16" t="s">
        <v>57</v>
      </c>
      <c r="C1430" s="16" t="s">
        <v>2906</v>
      </c>
      <c r="D1430" s="16" t="s">
        <v>2907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56</v>
      </c>
      <c r="B1431" s="16" t="s">
        <v>57</v>
      </c>
      <c r="C1431" s="16" t="s">
        <v>2908</v>
      </c>
      <c r="D1431" s="16" t="s">
        <v>2909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56</v>
      </c>
      <c r="B1432" s="16" t="s">
        <v>57</v>
      </c>
      <c r="C1432" s="16" t="s">
        <v>2910</v>
      </c>
      <c r="D1432" s="16" t="s">
        <v>2911</v>
      </c>
      <c r="BK1432" s="16">
        <v>14</v>
      </c>
    </row>
    <row r="1433" spans="1:65">
      <c r="A1433" s="16" t="s">
        <v>56</v>
      </c>
      <c r="B1433" s="16" t="s">
        <v>57</v>
      </c>
      <c r="C1433" s="16" t="s">
        <v>2912</v>
      </c>
      <c r="D1433" s="16" t="s">
        <v>2913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56</v>
      </c>
      <c r="B1434" s="16" t="s">
        <v>57</v>
      </c>
      <c r="C1434" s="16" t="s">
        <v>2914</v>
      </c>
      <c r="D1434" s="16" t="s">
        <v>2915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56</v>
      </c>
      <c r="B1435" s="16" t="s">
        <v>57</v>
      </c>
      <c r="C1435" s="16" t="s">
        <v>2916</v>
      </c>
      <c r="D1435" s="16" t="s">
        <v>2917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56</v>
      </c>
      <c r="B1436" s="16" t="s">
        <v>57</v>
      </c>
      <c r="C1436" s="16" t="s">
        <v>2918</v>
      </c>
      <c r="D1436" s="16" t="s">
        <v>2919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56</v>
      </c>
      <c r="B1437" s="16" t="s">
        <v>57</v>
      </c>
      <c r="C1437" s="16" t="s">
        <v>2920</v>
      </c>
      <c r="D1437" s="16" t="s">
        <v>2921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56</v>
      </c>
      <c r="B1438" s="16" t="s">
        <v>57</v>
      </c>
      <c r="C1438" s="16" t="s">
        <v>2922</v>
      </c>
      <c r="D1438" s="16" t="s">
        <v>2923</v>
      </c>
    </row>
    <row r="1439" spans="1:65">
      <c r="A1439" s="16" t="s">
        <v>56</v>
      </c>
      <c r="B1439" s="16" t="s">
        <v>57</v>
      </c>
      <c r="C1439" s="16" t="s">
        <v>2924</v>
      </c>
      <c r="D1439" s="16" t="s">
        <v>2925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56</v>
      </c>
      <c r="B1440" s="16" t="s">
        <v>57</v>
      </c>
      <c r="C1440" s="16" t="s">
        <v>2926</v>
      </c>
      <c r="D1440" s="16" t="s">
        <v>2927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56</v>
      </c>
      <c r="B1441" s="16" t="s">
        <v>57</v>
      </c>
      <c r="C1441" s="16" t="s">
        <v>2928</v>
      </c>
      <c r="D1441" s="16" t="s">
        <v>2929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56</v>
      </c>
      <c r="B1442" s="16" t="s">
        <v>57</v>
      </c>
      <c r="C1442" s="16" t="s">
        <v>2930</v>
      </c>
      <c r="D1442" s="16" t="s">
        <v>2931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56</v>
      </c>
      <c r="B1443" s="16" t="s">
        <v>57</v>
      </c>
      <c r="C1443" s="16" t="s">
        <v>2932</v>
      </c>
      <c r="D1443" s="16" t="s">
        <v>2933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56</v>
      </c>
      <c r="B1444" s="16" t="s">
        <v>57</v>
      </c>
      <c r="C1444" s="16" t="s">
        <v>2934</v>
      </c>
      <c r="D1444" s="16" t="s">
        <v>2935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56</v>
      </c>
      <c r="B1445" s="16" t="s">
        <v>57</v>
      </c>
      <c r="C1445" s="16" t="s">
        <v>2936</v>
      </c>
      <c r="D1445" s="16" t="s">
        <v>2937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56</v>
      </c>
      <c r="B1446" s="16" t="s">
        <v>57</v>
      </c>
      <c r="C1446" s="16" t="s">
        <v>2938</v>
      </c>
      <c r="D1446" s="16" t="s">
        <v>2939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56</v>
      </c>
      <c r="B1447" s="16" t="s">
        <v>57</v>
      </c>
      <c r="C1447" s="16" t="s">
        <v>2940</v>
      </c>
      <c r="D1447" s="16" t="s">
        <v>2941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56</v>
      </c>
      <c r="B1448" s="16" t="s">
        <v>57</v>
      </c>
      <c r="C1448" s="16" t="s">
        <v>2942</v>
      </c>
      <c r="D1448" s="16" t="s">
        <v>2943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3F48F38-84B6-48C1-8FBB-321D8B5C0EB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BD8C7E4-335B-466E-9E53-401D53D7736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04D4432-B422-4BF8-9F86-0AF3C44FB2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25</vt:i4>
      </vt:variant>
    </vt:vector>
  </HeadingPairs>
  <TitlesOfParts>
    <vt:vector size="25" baseType="lpstr">
      <vt:lpstr>LOG</vt:lpstr>
      <vt:lpstr>Growth rate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  <vt:lpstr>Worldbank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2022-04-04T12:08:08Z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