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\TIMES_AZ\SuppXLS\"/>
    </mc:Choice>
  </mc:AlternateContent>
  <xr:revisionPtr revIDLastSave="0" documentId="13_ncr:1_{B768C29F-6F09-4B1C-A6A9-141CA3136C35}" xr6:coauthVersionLast="47" xr6:coauthVersionMax="47" xr10:uidLastSave="{00000000-0000-0000-0000-000000000000}"/>
  <bookViews>
    <workbookView xWindow="-120" yWindow="-120" windowWidth="38640" windowHeight="21390" tabRatio="760" activeTab="1" xr2:uid="{00000000-000D-0000-FFFF-FFFF00000000}"/>
  </bookViews>
  <sheets>
    <sheet name="Log" sheetId="8" r:id="rId1"/>
    <sheet name="Limitation" sheetId="14" r:id="rId2"/>
    <sheet name="Sheet1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0" i="14" l="1"/>
  <c r="I50" i="14"/>
  <c r="I24" i="15" l="1" a="1"/>
  <c r="I24" i="15" s="1"/>
  <c r="I25" i="15" a="1"/>
  <c r="I25" i="15" s="1"/>
  <c r="I26" i="15" a="1"/>
  <c r="I26" i="15" s="1"/>
  <c r="I27" i="15" a="1"/>
  <c r="I27" i="15" s="1"/>
  <c r="I28" i="15" a="1"/>
  <c r="I28" i="15" s="1"/>
  <c r="I29" i="15" a="1"/>
  <c r="I29" i="15" s="1"/>
  <c r="I30" i="15" a="1"/>
  <c r="I30" i="15" s="1"/>
  <c r="I31" i="15" a="1"/>
  <c r="I31" i="15" s="1"/>
  <c r="I32" i="15" a="1"/>
  <c r="I32" i="15" s="1"/>
  <c r="I33" i="15" a="1"/>
  <c r="I33" i="15" s="1"/>
  <c r="I34" i="15" a="1"/>
  <c r="I34" i="15" s="1"/>
  <c r="I35" i="15" a="1"/>
  <c r="I35" i="15" s="1"/>
  <c r="I36" i="15" a="1"/>
  <c r="I36" i="15" s="1"/>
  <c r="I37" i="15" a="1"/>
  <c r="I37" i="15" s="1"/>
  <c r="I38" i="15" a="1"/>
  <c r="I38" i="15" s="1"/>
  <c r="I39" i="15" a="1"/>
  <c r="I39" i="15" s="1"/>
  <c r="I40" i="15" a="1"/>
  <c r="I40" i="15" s="1"/>
  <c r="I41" i="15" a="1"/>
  <c r="I41" i="15" s="1"/>
  <c r="I42" i="15" a="1"/>
  <c r="I42" i="15" s="1"/>
  <c r="I43" i="15" a="1"/>
  <c r="I43" i="15" s="1"/>
  <c r="I44" i="15" a="1"/>
  <c r="I44" i="15" s="1"/>
  <c r="I45" i="15" a="1"/>
  <c r="I45" i="15" s="1"/>
  <c r="I46" i="15" a="1"/>
  <c r="I46" i="15" s="1"/>
  <c r="I47" i="15" a="1"/>
  <c r="I47" i="15" s="1"/>
  <c r="I48" i="15" a="1"/>
  <c r="I48" i="15" s="1"/>
  <c r="I49" i="15" a="1"/>
  <c r="I49" i="15" s="1"/>
  <c r="I50" i="15" a="1"/>
  <c r="I50" i="15" s="1"/>
  <c r="I51" i="15" a="1"/>
  <c r="I51" i="15" s="1"/>
  <c r="I52" i="15" a="1"/>
  <c r="I52" i="15" s="1"/>
  <c r="I53" i="15" a="1"/>
  <c r="I53" i="15" s="1"/>
  <c r="I54" i="15" a="1"/>
  <c r="I54" i="15" s="1"/>
  <c r="I55" i="15" a="1"/>
  <c r="I55" i="15" s="1"/>
  <c r="I56" i="15" a="1"/>
  <c r="I56" i="15" s="1"/>
  <c r="I57" i="15" a="1"/>
  <c r="I57" i="15" s="1"/>
  <c r="I58" i="15" a="1"/>
  <c r="I58" i="15" s="1"/>
  <c r="I59" i="15" a="1"/>
  <c r="I59" i="15" s="1"/>
  <c r="I60" i="15" a="1"/>
  <c r="I60" i="15" s="1"/>
  <c r="I61" i="15" a="1"/>
  <c r="I61" i="15" s="1"/>
  <c r="I62" i="15" a="1"/>
  <c r="I62" i="15" s="1"/>
  <c r="I63" i="15" a="1"/>
  <c r="I63" i="15" s="1"/>
  <c r="I64" i="15" a="1"/>
  <c r="I64" i="15" s="1"/>
  <c r="I65" i="15" a="1"/>
  <c r="I65" i="15" s="1"/>
  <c r="I66" i="15" a="1"/>
  <c r="I66" i="15" s="1"/>
  <c r="I67" i="15" a="1"/>
  <c r="I67" i="15" s="1"/>
  <c r="I68" i="15" a="1"/>
  <c r="I68" i="15" s="1"/>
  <c r="I69" i="15" a="1"/>
  <c r="I69" i="15" s="1"/>
  <c r="I70" i="15" a="1"/>
  <c r="I70" i="15" s="1"/>
  <c r="I71" i="15" a="1"/>
  <c r="I71" i="15" s="1"/>
  <c r="I72" i="15" a="1"/>
  <c r="I72" i="15" s="1"/>
  <c r="I73" i="15" a="1"/>
  <c r="I73" i="15" s="1"/>
  <c r="I74" i="15" a="1"/>
  <c r="I74" i="15" s="1"/>
  <c r="I75" i="15" a="1"/>
  <c r="I75" i="15" s="1"/>
  <c r="I76" i="15" a="1"/>
  <c r="I76" i="15" s="1"/>
  <c r="I77" i="15" a="1"/>
  <c r="I77" i="15" s="1"/>
  <c r="I78" i="15" a="1"/>
  <c r="I78" i="15" s="1"/>
  <c r="I79" i="15" a="1"/>
  <c r="I79" i="15" s="1"/>
  <c r="I80" i="15" a="1"/>
  <c r="I80" i="15" s="1"/>
  <c r="I81" i="15" a="1"/>
  <c r="I81" i="15" s="1"/>
  <c r="I82" i="15" a="1"/>
  <c r="I82" i="15" s="1"/>
  <c r="I83" i="15" a="1"/>
  <c r="I83" i="15" s="1"/>
  <c r="I84" i="15" a="1"/>
  <c r="I84" i="15" s="1"/>
  <c r="I85" i="15" a="1"/>
  <c r="I85" i="15" s="1"/>
  <c r="I86" i="15" a="1"/>
  <c r="I86" i="15" s="1"/>
  <c r="I87" i="15" a="1"/>
  <c r="I87" i="15" s="1"/>
  <c r="I88" i="15" a="1"/>
  <c r="I88" i="15" s="1"/>
  <c r="I89" i="15" a="1"/>
  <c r="I89" i="15" s="1"/>
  <c r="I90" i="15" a="1"/>
  <c r="I90" i="15" s="1"/>
  <c r="I91" i="15" a="1"/>
  <c r="I91" i="15" s="1"/>
  <c r="I92" i="15" a="1"/>
  <c r="I92" i="15" s="1"/>
  <c r="I93" i="15" a="1"/>
  <c r="I93" i="15" s="1"/>
  <c r="I94" i="15" a="1"/>
  <c r="I94" i="15" s="1"/>
  <c r="I95" i="15" a="1"/>
  <c r="I95" i="15" s="1"/>
  <c r="I96" i="15" a="1"/>
  <c r="I96" i="15" s="1"/>
  <c r="I97" i="15" a="1"/>
  <c r="I97" i="15" s="1"/>
  <c r="I98" i="15" a="1"/>
  <c r="I98" i="15" s="1"/>
  <c r="I99" i="15" a="1"/>
  <c r="I99" i="15" s="1"/>
  <c r="I100" i="15" a="1"/>
  <c r="I100" i="15" s="1"/>
  <c r="I101" i="15" a="1"/>
  <c r="I101" i="15" s="1"/>
  <c r="I102" i="15" a="1"/>
  <c r="I102" i="15" s="1"/>
  <c r="I103" i="15" a="1"/>
  <c r="I103" i="15" s="1"/>
  <c r="I104" i="15" a="1"/>
  <c r="I104" i="15" s="1"/>
  <c r="I105" i="15" a="1"/>
  <c r="I105" i="15" s="1"/>
  <c r="I106" i="15" a="1"/>
  <c r="I106" i="15" s="1"/>
  <c r="I107" i="15" a="1"/>
  <c r="I107" i="15" s="1"/>
  <c r="I108" i="15" a="1"/>
  <c r="I108" i="15" s="1"/>
  <c r="I109" i="15" a="1"/>
  <c r="I109" i="15" s="1"/>
  <c r="I110" i="15" a="1"/>
  <c r="I110" i="15" s="1"/>
  <c r="I111" i="15" a="1"/>
  <c r="I111" i="15" s="1"/>
  <c r="I112" i="15" a="1"/>
  <c r="I112" i="15" s="1"/>
  <c r="I113" i="15" a="1"/>
  <c r="I113" i="15" s="1"/>
  <c r="I114" i="15" a="1"/>
  <c r="I114" i="15" s="1"/>
  <c r="I115" i="15" a="1"/>
  <c r="I115" i="15" s="1"/>
  <c r="I116" i="15" a="1"/>
  <c r="I116" i="15" s="1"/>
  <c r="I117" i="15" a="1"/>
  <c r="I117" i="15" s="1"/>
  <c r="I118" i="15" a="1"/>
  <c r="I118" i="15" s="1"/>
  <c r="I119" i="15" a="1"/>
  <c r="I119" i="15" s="1"/>
  <c r="I120" i="15" a="1"/>
  <c r="I120" i="15" s="1"/>
  <c r="I121" i="15" a="1"/>
  <c r="I121" i="15" s="1"/>
  <c r="I122" i="15" a="1"/>
  <c r="I122" i="15" s="1"/>
  <c r="I123" i="15" a="1"/>
  <c r="I123" i="15" s="1"/>
  <c r="I124" i="15" a="1"/>
  <c r="I124" i="15" s="1"/>
  <c r="I125" i="15" a="1"/>
  <c r="I125" i="15" s="1"/>
  <c r="I126" i="15" a="1"/>
  <c r="I126" i="15" s="1"/>
  <c r="I127" i="15" a="1"/>
  <c r="I127" i="15" s="1"/>
  <c r="I128" i="15" a="1"/>
  <c r="I128" i="15" s="1"/>
  <c r="I129" i="15" a="1"/>
  <c r="I129" i="15" s="1"/>
  <c r="I130" i="15" a="1"/>
  <c r="I130" i="15" s="1"/>
  <c r="I131" i="15" a="1"/>
  <c r="I131" i="15" s="1"/>
  <c r="I132" i="15" a="1"/>
  <c r="I132" i="15" s="1"/>
  <c r="I133" i="15" a="1"/>
  <c r="I133" i="15" s="1"/>
  <c r="I134" i="15" a="1"/>
  <c r="I134" i="15" s="1"/>
  <c r="I135" i="15" a="1"/>
  <c r="I135" i="15" s="1"/>
  <c r="I136" i="15" a="1"/>
  <c r="I136" i="15" s="1"/>
  <c r="I137" i="15" a="1"/>
  <c r="I137" i="15" s="1"/>
  <c r="I138" i="15" a="1"/>
  <c r="I138" i="15" s="1"/>
  <c r="I139" i="15" a="1"/>
  <c r="I139" i="15" s="1"/>
  <c r="I140" i="15" a="1"/>
  <c r="I140" i="15" s="1"/>
  <c r="I141" i="15" a="1"/>
  <c r="I141" i="15" s="1"/>
  <c r="I142" i="15" a="1"/>
  <c r="I142" i="15" s="1"/>
  <c r="I143" i="15" a="1"/>
  <c r="I143" i="15" s="1"/>
  <c r="I144" i="15" a="1"/>
  <c r="I144" i="15" s="1"/>
  <c r="I145" i="15" a="1"/>
  <c r="I145" i="15" s="1"/>
  <c r="I146" i="15" a="1"/>
  <c r="I146" i="15" s="1"/>
  <c r="I147" i="15" a="1"/>
  <c r="I147" i="15" s="1"/>
  <c r="I148" i="15" a="1"/>
  <c r="I148" i="15" s="1"/>
  <c r="I149" i="15" a="1"/>
  <c r="I149" i="15" s="1"/>
  <c r="I150" i="15" a="1"/>
  <c r="I150" i="15" s="1"/>
  <c r="I151" i="15" a="1"/>
  <c r="I151" i="15" s="1"/>
  <c r="I152" i="15" a="1"/>
  <c r="I152" i="15" s="1"/>
  <c r="I153" i="15" a="1"/>
  <c r="I153" i="15" s="1"/>
  <c r="I154" i="15" a="1"/>
  <c r="I154" i="15" s="1"/>
  <c r="I155" i="15" a="1"/>
  <c r="I155" i="15" s="1"/>
  <c r="I156" i="15" a="1"/>
  <c r="I156" i="15" s="1"/>
  <c r="I157" i="15" a="1"/>
  <c r="I157" i="15" s="1"/>
  <c r="I158" i="15" a="1"/>
  <c r="I158" i="15" s="1"/>
  <c r="I159" i="15" a="1"/>
  <c r="I159" i="15" s="1"/>
  <c r="I160" i="15" a="1"/>
  <c r="I160" i="15" s="1"/>
  <c r="I161" i="15" a="1"/>
  <c r="I161" i="15" s="1"/>
  <c r="I162" i="15" a="1"/>
  <c r="I162" i="15" s="1"/>
  <c r="I163" i="15" a="1"/>
  <c r="I163" i="15" s="1"/>
  <c r="I164" i="15" a="1"/>
  <c r="I164" i="15" s="1"/>
  <c r="I165" i="15" a="1"/>
  <c r="I165" i="15" s="1"/>
  <c r="I166" i="15" a="1"/>
  <c r="I166" i="15" s="1"/>
  <c r="I167" i="15" a="1"/>
  <c r="I167" i="15" s="1"/>
  <c r="I168" i="15" a="1"/>
  <c r="I168" i="15" s="1"/>
  <c r="I169" i="15" a="1"/>
  <c r="I169" i="15" s="1"/>
  <c r="I170" i="15" a="1"/>
  <c r="I170" i="15" s="1"/>
  <c r="I171" i="15" a="1"/>
  <c r="I171" i="15" s="1"/>
  <c r="I172" i="15" a="1"/>
  <c r="I172" i="15" s="1"/>
  <c r="I173" i="15" a="1"/>
  <c r="I173" i="15" s="1"/>
  <c r="I174" i="15" a="1"/>
  <c r="I174" i="15" s="1"/>
  <c r="I175" i="15" a="1"/>
  <c r="I175" i="15" s="1"/>
  <c r="I176" i="15" a="1"/>
  <c r="I176" i="15" s="1"/>
  <c r="I177" i="15" a="1"/>
  <c r="I177" i="15" s="1"/>
  <c r="I178" i="15" a="1"/>
  <c r="I178" i="15" s="1"/>
  <c r="I179" i="15" a="1"/>
  <c r="I179" i="15" s="1"/>
  <c r="I180" i="15" a="1"/>
  <c r="I180" i="15" s="1"/>
  <c r="I181" i="15" a="1"/>
  <c r="I181" i="15" s="1"/>
  <c r="I182" i="15" a="1"/>
  <c r="I182" i="15" s="1"/>
  <c r="I183" i="15" a="1"/>
  <c r="I183" i="15" s="1"/>
  <c r="I184" i="15" a="1"/>
  <c r="I184" i="15" s="1"/>
  <c r="I185" i="15" a="1"/>
  <c r="I185" i="15" s="1"/>
  <c r="I186" i="15" a="1"/>
  <c r="I186" i="15" s="1"/>
  <c r="I187" i="15" a="1"/>
  <c r="I187" i="15" s="1"/>
  <c r="I188" i="15" a="1"/>
  <c r="I188" i="15" s="1"/>
  <c r="I189" i="15" a="1"/>
  <c r="I189" i="15" s="1"/>
  <c r="I190" i="15" a="1"/>
  <c r="I190" i="15" s="1"/>
  <c r="I191" i="15" a="1"/>
  <c r="I191" i="15" s="1"/>
  <c r="I192" i="15" a="1"/>
  <c r="I192" i="15" s="1"/>
  <c r="I193" i="15" a="1"/>
  <c r="I193" i="15" s="1"/>
  <c r="I194" i="15" a="1"/>
  <c r="I194" i="15" s="1"/>
  <c r="I195" i="15" a="1"/>
  <c r="I195" i="15" s="1"/>
  <c r="I196" i="15" a="1"/>
  <c r="I196" i="15" s="1"/>
  <c r="I197" i="15" a="1"/>
  <c r="I197" i="15" s="1"/>
  <c r="I198" i="15" a="1"/>
  <c r="I198" i="15" s="1"/>
  <c r="I199" i="15" a="1"/>
  <c r="I199" i="15" s="1"/>
  <c r="I200" i="15" a="1"/>
  <c r="I200" i="15" s="1"/>
  <c r="I201" i="15" a="1"/>
  <c r="I201" i="15" s="1"/>
  <c r="I202" i="15" a="1"/>
  <c r="I202" i="15" s="1"/>
  <c r="I203" i="15" a="1"/>
  <c r="I203" i="15" s="1"/>
  <c r="I204" i="15" a="1"/>
  <c r="I204" i="15" s="1"/>
  <c r="I205" i="15" a="1"/>
  <c r="I205" i="15" s="1"/>
  <c r="I206" i="15" a="1"/>
  <c r="I206" i="15" s="1"/>
  <c r="I207" i="15" a="1"/>
  <c r="I207" i="15" s="1"/>
  <c r="I208" i="15" a="1"/>
  <c r="I208" i="15" s="1"/>
  <c r="I209" i="15" a="1"/>
  <c r="I209" i="15" s="1"/>
  <c r="I210" i="15" a="1"/>
  <c r="I210" i="15" s="1"/>
  <c r="I211" i="15" a="1"/>
  <c r="I211" i="15" s="1"/>
  <c r="I212" i="15" a="1"/>
  <c r="I212" i="15" s="1"/>
  <c r="I213" i="15" a="1"/>
  <c r="I213" i="15" s="1"/>
  <c r="I214" i="15" a="1"/>
  <c r="I214" i="15" s="1"/>
  <c r="I215" i="15" a="1"/>
  <c r="I215" i="15" s="1"/>
  <c r="I216" i="15" a="1"/>
  <c r="I216" i="15" s="1"/>
  <c r="I217" i="15" a="1"/>
  <c r="I217" i="15" s="1"/>
  <c r="I218" i="15" a="1"/>
  <c r="I218" i="15" s="1"/>
  <c r="I219" i="15" a="1"/>
  <c r="I219" i="15" s="1"/>
  <c r="I220" i="15" a="1"/>
  <c r="I220" i="15" s="1"/>
  <c r="I221" i="15" a="1"/>
  <c r="I221" i="15" s="1"/>
  <c r="I222" i="15" a="1"/>
  <c r="I222" i="15" s="1"/>
  <c r="I223" i="15" a="1"/>
  <c r="I223" i="15" s="1"/>
  <c r="I224" i="15" a="1"/>
  <c r="I224" i="15" s="1"/>
  <c r="I225" i="15" a="1"/>
  <c r="I225" i="15" s="1"/>
  <c r="I226" i="15" a="1"/>
  <c r="I226" i="15" s="1"/>
  <c r="I227" i="15" a="1"/>
  <c r="I227" i="15" s="1"/>
  <c r="I228" i="15" a="1"/>
  <c r="I228" i="15" s="1"/>
  <c r="I229" i="15" a="1"/>
  <c r="I229" i="15" s="1"/>
  <c r="I230" i="15" a="1"/>
  <c r="I230" i="15" s="1"/>
  <c r="I231" i="15" a="1"/>
  <c r="I231" i="15" s="1"/>
  <c r="I232" i="15" a="1"/>
  <c r="I232" i="15" s="1"/>
  <c r="I233" i="15" a="1"/>
  <c r="I233" i="15" s="1"/>
  <c r="I234" i="15" a="1"/>
  <c r="I234" i="15" s="1"/>
  <c r="I235" i="15" a="1"/>
  <c r="I235" i="15" s="1"/>
  <c r="I236" i="15" a="1"/>
  <c r="I236" i="15" s="1"/>
  <c r="I237" i="15" a="1"/>
  <c r="I237" i="15" s="1"/>
  <c r="I238" i="15" a="1"/>
  <c r="I238" i="15" s="1"/>
  <c r="I239" i="15" a="1"/>
  <c r="I239" i="15" s="1"/>
  <c r="I240" i="15" a="1"/>
  <c r="I240" i="15" s="1"/>
  <c r="I241" i="15" a="1"/>
  <c r="I241" i="15" s="1"/>
  <c r="I242" i="15" a="1"/>
  <c r="I242" i="15" s="1"/>
  <c r="I243" i="15" a="1"/>
  <c r="I243" i="15" s="1"/>
  <c r="I244" i="15" a="1"/>
  <c r="I244" i="15" s="1"/>
  <c r="I245" i="15" a="1"/>
  <c r="I245" i="15" s="1"/>
  <c r="I246" i="15" a="1"/>
  <c r="I246" i="15" s="1"/>
  <c r="I247" i="15" a="1"/>
  <c r="I247" i="15" s="1"/>
  <c r="I248" i="15" a="1"/>
  <c r="I248" i="15" s="1"/>
  <c r="I249" i="15" a="1"/>
  <c r="I249" i="15" s="1"/>
  <c r="I250" i="15" a="1"/>
  <c r="I250" i="15" s="1"/>
  <c r="I251" i="15" a="1"/>
  <c r="I251" i="15" s="1"/>
  <c r="I252" i="15" a="1"/>
  <c r="I252" i="15" s="1"/>
  <c r="I253" i="15" a="1"/>
  <c r="I253" i="15" s="1"/>
  <c r="I254" i="15" a="1"/>
  <c r="I254" i="15" s="1"/>
  <c r="I255" i="15" a="1"/>
  <c r="I255" i="15" s="1"/>
  <c r="I256" i="15" a="1"/>
  <c r="I256" i="15" s="1"/>
  <c r="I257" i="15" a="1"/>
  <c r="I257" i="15" s="1"/>
  <c r="I258" i="15" a="1"/>
  <c r="I258" i="15" s="1"/>
  <c r="I259" i="15" a="1"/>
  <c r="I259" i="15" s="1"/>
  <c r="I260" i="15" a="1"/>
  <c r="I260" i="15" s="1"/>
  <c r="I261" i="15" a="1"/>
  <c r="I261" i="15" s="1"/>
  <c r="I262" i="15" a="1"/>
  <c r="I262" i="15" s="1"/>
  <c r="I263" i="15" a="1"/>
  <c r="I263" i="15" s="1"/>
  <c r="I264" i="15" a="1"/>
  <c r="I264" i="15" s="1"/>
  <c r="I265" i="15" a="1"/>
  <c r="I265" i="15" s="1"/>
  <c r="I266" i="15" a="1"/>
  <c r="I266" i="15" s="1"/>
  <c r="I267" i="15" a="1"/>
  <c r="I267" i="15" s="1"/>
  <c r="I268" i="15" a="1"/>
  <c r="I268" i="15" s="1"/>
  <c r="I269" i="15" a="1"/>
  <c r="I269" i="15" s="1"/>
  <c r="I270" i="15" a="1"/>
  <c r="I270" i="15" s="1"/>
  <c r="I271" i="15" a="1"/>
  <c r="I271" i="15" s="1"/>
  <c r="I272" i="15" a="1"/>
  <c r="I272" i="15" s="1"/>
  <c r="I273" i="15" a="1"/>
  <c r="I273" i="15" s="1"/>
  <c r="I274" i="15" a="1"/>
  <c r="I274" i="15" s="1"/>
  <c r="I275" i="15" a="1"/>
  <c r="I275" i="15" s="1"/>
  <c r="I276" i="15" a="1"/>
  <c r="I276" i="15" s="1"/>
  <c r="I277" i="15" a="1"/>
  <c r="I277" i="15" s="1"/>
  <c r="I278" i="15" a="1"/>
  <c r="I278" i="15" s="1"/>
  <c r="I279" i="15" a="1"/>
  <c r="I279" i="15" s="1"/>
  <c r="I280" i="15" a="1"/>
  <c r="I280" i="15" s="1"/>
  <c r="I281" i="15" a="1"/>
  <c r="I281" i="15" s="1"/>
  <c r="I282" i="15" a="1"/>
  <c r="I282" i="15" s="1"/>
  <c r="I283" i="15" a="1"/>
  <c r="I283" i="15" s="1"/>
  <c r="I284" i="15" a="1"/>
  <c r="I284" i="15" s="1"/>
  <c r="I285" i="15" a="1"/>
  <c r="I285" i="15" s="1"/>
  <c r="I286" i="15" a="1"/>
  <c r="I286" i="15" s="1"/>
  <c r="I287" i="15" a="1"/>
  <c r="I287" i="15" s="1"/>
  <c r="I288" i="15" a="1"/>
  <c r="I288" i="15" s="1"/>
  <c r="I289" i="15" a="1"/>
  <c r="I289" i="15" s="1"/>
  <c r="I290" i="15" a="1"/>
  <c r="I290" i="15" s="1"/>
  <c r="I291" i="15" a="1"/>
  <c r="I291" i="15" s="1"/>
  <c r="I292" i="15" a="1"/>
  <c r="I292" i="15" s="1"/>
  <c r="I293" i="15" a="1"/>
  <c r="I293" i="15" s="1"/>
  <c r="I294" i="15" a="1"/>
  <c r="I294" i="15" s="1"/>
  <c r="I295" i="15" a="1"/>
  <c r="I295" i="15" s="1"/>
  <c r="I296" i="15" a="1"/>
  <c r="I296" i="15" s="1"/>
  <c r="I297" i="15" a="1"/>
  <c r="I297" i="15" s="1"/>
  <c r="I298" i="15" a="1"/>
  <c r="I298" i="15" s="1"/>
  <c r="I299" i="15" a="1"/>
  <c r="I299" i="15" s="1"/>
  <c r="I300" i="15" a="1"/>
  <c r="I300" i="15" s="1"/>
  <c r="I301" i="15" a="1"/>
  <c r="I301" i="15" s="1"/>
  <c r="I302" i="15" a="1"/>
  <c r="I302" i="15" s="1"/>
  <c r="I303" i="15" a="1"/>
  <c r="I303" i="15" s="1"/>
  <c r="I304" i="15" a="1"/>
  <c r="I304" i="15" s="1"/>
  <c r="I305" i="15" a="1"/>
  <c r="I305" i="15" s="1"/>
  <c r="I306" i="15" a="1"/>
  <c r="I306" i="15" s="1"/>
  <c r="I307" i="15" a="1"/>
  <c r="I307" i="15" s="1"/>
  <c r="I308" i="15" a="1"/>
  <c r="I308" i="15" s="1"/>
  <c r="I309" i="15" a="1"/>
  <c r="I309" i="15" s="1"/>
  <c r="I310" i="15" a="1"/>
  <c r="I310" i="15" s="1"/>
  <c r="I311" i="15" a="1"/>
  <c r="I311" i="15" s="1"/>
  <c r="I312" i="15" a="1"/>
  <c r="I312" i="15" s="1"/>
  <c r="I313" i="15" a="1"/>
  <c r="I313" i="15" s="1"/>
  <c r="I314" i="15" a="1"/>
  <c r="I314" i="15" s="1"/>
  <c r="I315" i="15" a="1"/>
  <c r="I315" i="15" s="1"/>
  <c r="I316" i="15" a="1"/>
  <c r="I316" i="15" s="1"/>
  <c r="I317" i="15" a="1"/>
  <c r="I317" i="15" s="1"/>
  <c r="I318" i="15" a="1"/>
  <c r="I318" i="15" s="1"/>
  <c r="I319" i="15" a="1"/>
  <c r="I319" i="15" s="1"/>
  <c r="I320" i="15" a="1"/>
  <c r="I320" i="15" s="1"/>
  <c r="I321" i="15" a="1"/>
  <c r="I321" i="15" s="1"/>
  <c r="I322" i="15" a="1"/>
  <c r="I322" i="15" s="1"/>
  <c r="I323" i="15" a="1"/>
  <c r="I323" i="15" s="1"/>
  <c r="I324" i="15" a="1"/>
  <c r="I324" i="15" s="1"/>
  <c r="I325" i="15" a="1"/>
  <c r="I325" i="15" s="1"/>
  <c r="I326" i="15" a="1"/>
  <c r="I326" i="15" s="1"/>
  <c r="I327" i="15" a="1"/>
  <c r="I327" i="15" s="1"/>
  <c r="I328" i="15" a="1"/>
  <c r="I328" i="15" s="1"/>
  <c r="I329" i="15" a="1"/>
  <c r="I329" i="15" s="1"/>
  <c r="I330" i="15" a="1"/>
  <c r="I330" i="15" s="1"/>
  <c r="I331" i="15" a="1"/>
  <c r="I331" i="15" s="1"/>
  <c r="I332" i="15" a="1"/>
  <c r="I332" i="15" s="1"/>
  <c r="I333" i="15" a="1"/>
  <c r="I333" i="15" s="1"/>
  <c r="I334" i="15" a="1"/>
  <c r="I334" i="15" s="1"/>
  <c r="I335" i="15" a="1"/>
  <c r="I335" i="15" s="1"/>
  <c r="I336" i="15" a="1"/>
  <c r="I336" i="15" s="1"/>
  <c r="I337" i="15" a="1"/>
  <c r="I337" i="15" s="1"/>
  <c r="I338" i="15" a="1"/>
  <c r="I338" i="15" s="1"/>
  <c r="I339" i="15" a="1"/>
  <c r="I339" i="15" s="1"/>
  <c r="I340" i="15" a="1"/>
  <c r="I340" i="15" s="1"/>
  <c r="I341" i="15" a="1"/>
  <c r="I341" i="15" s="1"/>
  <c r="I342" i="15" a="1"/>
  <c r="I342" i="15" s="1"/>
  <c r="I343" i="15" a="1"/>
  <c r="I343" i="15" s="1"/>
  <c r="I344" i="15" a="1"/>
  <c r="I344" i="15" s="1"/>
  <c r="I345" i="15" a="1"/>
  <c r="I345" i="15" s="1"/>
  <c r="I346" i="15" a="1"/>
  <c r="I346" i="15" s="1"/>
  <c r="I347" i="15" a="1"/>
  <c r="I347" i="15" s="1"/>
  <c r="I348" i="15" a="1"/>
  <c r="I348" i="15" s="1"/>
  <c r="I349" i="15" a="1"/>
  <c r="I349" i="15" s="1"/>
  <c r="I350" i="15" a="1"/>
  <c r="I350" i="15" s="1"/>
  <c r="I351" i="15" a="1"/>
  <c r="I351" i="15" s="1"/>
  <c r="I352" i="15" a="1"/>
  <c r="I352" i="15" s="1"/>
  <c r="I353" i="15" a="1"/>
  <c r="I353" i="15" s="1"/>
  <c r="I354" i="15" a="1"/>
  <c r="I354" i="15" s="1"/>
  <c r="I355" i="15" a="1"/>
  <c r="I355" i="15" s="1"/>
  <c r="I356" i="15" a="1"/>
  <c r="I356" i="15" s="1"/>
  <c r="I357" i="15" a="1"/>
  <c r="I357" i="15" s="1"/>
  <c r="I358" i="15" a="1"/>
  <c r="I358" i="15" s="1"/>
  <c r="I359" i="15" a="1"/>
  <c r="I359" i="15" s="1"/>
  <c r="I360" i="15" a="1"/>
  <c r="I360" i="15" s="1"/>
  <c r="I361" i="15" a="1"/>
  <c r="I361" i="15" s="1"/>
  <c r="I362" i="15" a="1"/>
  <c r="I362" i="15" s="1"/>
  <c r="I363" i="15" a="1"/>
  <c r="I363" i="15" s="1"/>
  <c r="I364" i="15" a="1"/>
  <c r="I364" i="15" s="1"/>
  <c r="I365" i="15" a="1"/>
  <c r="I365" i="15" s="1"/>
  <c r="I366" i="15" a="1"/>
  <c r="I366" i="15" s="1"/>
  <c r="I367" i="15" a="1"/>
  <c r="I367" i="15" s="1"/>
  <c r="I368" i="15" a="1"/>
  <c r="I368" i="15" s="1"/>
  <c r="I369" i="15" a="1"/>
  <c r="I369" i="15" s="1"/>
  <c r="I370" i="15" a="1"/>
  <c r="I370" i="15" s="1"/>
  <c r="I371" i="15" a="1"/>
  <c r="I371" i="15" s="1"/>
  <c r="I372" i="15" a="1"/>
  <c r="I372" i="15" s="1"/>
  <c r="I373" i="15" a="1"/>
  <c r="I373" i="15" s="1"/>
  <c r="I374" i="15" a="1"/>
  <c r="I374" i="15" s="1"/>
  <c r="I375" i="15" a="1"/>
  <c r="I375" i="15" s="1"/>
  <c r="I376" i="15" a="1"/>
  <c r="I376" i="15" s="1"/>
  <c r="I377" i="15" a="1"/>
  <c r="I377" i="15" s="1"/>
  <c r="I378" i="15" a="1"/>
  <c r="I378" i="15" s="1"/>
  <c r="I379" i="15" a="1"/>
  <c r="I379" i="15" s="1"/>
  <c r="I380" i="15" a="1"/>
  <c r="I380" i="15" s="1"/>
  <c r="I381" i="15" a="1"/>
  <c r="I381" i="15" s="1"/>
  <c r="I382" i="15" a="1"/>
  <c r="I382" i="15" s="1"/>
  <c r="I383" i="15" a="1"/>
  <c r="I383" i="15" s="1"/>
  <c r="I384" i="15" a="1"/>
  <c r="I384" i="15" s="1"/>
  <c r="I385" i="15" a="1"/>
  <c r="I385" i="15" s="1"/>
  <c r="I386" i="15" a="1"/>
  <c r="I386" i="15" s="1"/>
  <c r="I387" i="15" a="1"/>
  <c r="I387" i="15" s="1"/>
  <c r="I388" i="15" a="1"/>
  <c r="I388" i="15" s="1"/>
  <c r="I389" i="15" a="1"/>
  <c r="I389" i="15" s="1"/>
  <c r="I390" i="15" a="1"/>
  <c r="I390" i="15" s="1"/>
  <c r="I391" i="15" a="1"/>
  <c r="I391" i="15" s="1"/>
  <c r="I392" i="15" a="1"/>
  <c r="I392" i="15" s="1"/>
  <c r="I393" i="15" a="1"/>
  <c r="I393" i="15" s="1"/>
  <c r="I394" i="15" a="1"/>
  <c r="I394" i="15" s="1"/>
  <c r="I395" i="15" a="1"/>
  <c r="I395" i="15" s="1"/>
  <c r="I396" i="15" a="1"/>
  <c r="I396" i="15" s="1"/>
  <c r="I397" i="15" a="1"/>
  <c r="I397" i="15" s="1"/>
  <c r="I398" i="15" a="1"/>
  <c r="I398" i="15" s="1"/>
  <c r="I399" i="15" a="1"/>
  <c r="I399" i="15" s="1"/>
  <c r="I400" i="15" a="1"/>
  <c r="I400" i="15" s="1"/>
  <c r="I401" i="15" a="1"/>
  <c r="I401" i="15" s="1"/>
  <c r="I402" i="15" a="1"/>
  <c r="I402" i="15" s="1"/>
  <c r="I403" i="15" a="1"/>
  <c r="I403" i="15" s="1"/>
  <c r="I404" i="15" a="1"/>
  <c r="I404" i="15" s="1"/>
  <c r="I405" i="15" a="1"/>
  <c r="I405" i="15" s="1"/>
  <c r="I406" i="15" a="1"/>
  <c r="I406" i="15" s="1"/>
  <c r="I407" i="15" a="1"/>
  <c r="I407" i="15" s="1"/>
  <c r="I408" i="15" a="1"/>
  <c r="I408" i="15" s="1"/>
  <c r="I409" i="15" a="1"/>
  <c r="I409" i="15" s="1"/>
  <c r="I410" i="15" a="1"/>
  <c r="I410" i="15" s="1"/>
  <c r="I411" i="15" a="1"/>
  <c r="I411" i="15" s="1"/>
  <c r="I412" i="15" a="1"/>
  <c r="I412" i="15" s="1"/>
  <c r="I413" i="15" a="1"/>
  <c r="I413" i="15" s="1"/>
  <c r="I414" i="15" a="1"/>
  <c r="I414" i="15" s="1"/>
  <c r="I415" i="15" a="1"/>
  <c r="I415" i="15" s="1"/>
  <c r="I416" i="15" a="1"/>
  <c r="I416" i="15" s="1"/>
  <c r="I417" i="15" a="1"/>
  <c r="I417" i="15" s="1"/>
  <c r="I418" i="15" a="1"/>
  <c r="I418" i="15" s="1"/>
  <c r="I419" i="15" a="1"/>
  <c r="I419" i="15" s="1"/>
  <c r="I420" i="15" a="1"/>
  <c r="I420" i="15" s="1"/>
  <c r="I421" i="15" a="1"/>
  <c r="I421" i="15" s="1"/>
  <c r="I422" i="15" a="1"/>
  <c r="I422" i="15" s="1"/>
  <c r="I423" i="15" a="1"/>
  <c r="I423" i="15" s="1"/>
  <c r="I424" i="15" a="1"/>
  <c r="I424" i="15" s="1"/>
  <c r="I425" i="15" a="1"/>
  <c r="I425" i="15" s="1"/>
  <c r="I426" i="15" a="1"/>
  <c r="I426" i="15" s="1"/>
  <c r="I427" i="15" a="1"/>
  <c r="I427" i="15" s="1"/>
  <c r="I428" i="15" a="1"/>
  <c r="I428" i="15" s="1"/>
  <c r="I429" i="15" a="1"/>
  <c r="I429" i="15" s="1"/>
  <c r="I430" i="15" a="1"/>
  <c r="I430" i="15" s="1"/>
  <c r="I431" i="15" a="1"/>
  <c r="I431" i="15" s="1"/>
  <c r="I432" i="15" a="1"/>
  <c r="I432" i="15" s="1"/>
  <c r="I433" i="15" a="1"/>
  <c r="I433" i="15" s="1"/>
  <c r="I434" i="15" a="1"/>
  <c r="I434" i="15" s="1"/>
  <c r="I435" i="15" a="1"/>
  <c r="I435" i="15" s="1"/>
  <c r="I436" i="15" a="1"/>
  <c r="I436" i="15" s="1"/>
  <c r="I437" i="15" a="1"/>
  <c r="I437" i="15" s="1"/>
  <c r="I438" i="15" a="1"/>
  <c r="I438" i="15" s="1"/>
  <c r="I23" i="15" a="1"/>
  <c r="I23" i="15" s="1"/>
  <c r="B388" i="15" l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336" i="15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284" i="15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232" i="15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180" i="15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128" i="15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76" i="15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25" i="15"/>
  <c r="B26" i="15"/>
  <c r="B27" i="15"/>
  <c r="B28" i="15"/>
  <c r="B29" i="15"/>
  <c r="B30" i="15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24" i="15"/>
  <c r="X75" i="15" l="1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K387" i="15"/>
  <c r="E387" i="15"/>
  <c r="C387" i="15"/>
  <c r="B387" i="15"/>
  <c r="E388" i="15"/>
  <c r="E389" i="15" s="1"/>
  <c r="E390" i="15" s="1"/>
  <c r="E391" i="15" s="1"/>
  <c r="E392" i="15" s="1"/>
  <c r="E393" i="15" s="1"/>
  <c r="E394" i="15" s="1"/>
  <c r="E395" i="15" s="1"/>
  <c r="E396" i="15" s="1"/>
  <c r="E397" i="15" s="1"/>
  <c r="E398" i="15" s="1"/>
  <c r="E399" i="15" s="1"/>
  <c r="E400" i="15" s="1"/>
  <c r="E401" i="15" s="1"/>
  <c r="E402" i="15" s="1"/>
  <c r="E403" i="15" s="1"/>
  <c r="E404" i="15" s="1"/>
  <c r="E405" i="15" s="1"/>
  <c r="E406" i="15" s="1"/>
  <c r="E407" i="15" s="1"/>
  <c r="E408" i="15" s="1"/>
  <c r="E409" i="15" s="1"/>
  <c r="E410" i="15" s="1"/>
  <c r="E411" i="15" s="1"/>
  <c r="E412" i="15" s="1"/>
  <c r="E413" i="15" s="1"/>
  <c r="E414" i="15" s="1"/>
  <c r="E415" i="15" s="1"/>
  <c r="E416" i="15" s="1"/>
  <c r="E417" i="15" s="1"/>
  <c r="E418" i="15" s="1"/>
  <c r="E419" i="15" s="1"/>
  <c r="E420" i="15" s="1"/>
  <c r="E421" i="15" s="1"/>
  <c r="E422" i="15" s="1"/>
  <c r="E423" i="15" s="1"/>
  <c r="E424" i="15" s="1"/>
  <c r="E425" i="15" s="1"/>
  <c r="E426" i="15" s="1"/>
  <c r="E427" i="15" s="1"/>
  <c r="E428" i="15" s="1"/>
  <c r="E429" i="15" s="1"/>
  <c r="E430" i="15" s="1"/>
  <c r="E431" i="15" s="1"/>
  <c r="E432" i="15" s="1"/>
  <c r="E433" i="15" s="1"/>
  <c r="E434" i="15" s="1"/>
  <c r="E435" i="15" s="1"/>
  <c r="E436" i="15" s="1"/>
  <c r="E437" i="15" s="1"/>
  <c r="E438" i="15" s="1"/>
  <c r="C388" i="15"/>
  <c r="K335" i="15"/>
  <c r="E335" i="15"/>
  <c r="C335" i="15"/>
  <c r="C336" i="15" s="1"/>
  <c r="B335" i="15"/>
  <c r="E336" i="15"/>
  <c r="E337" i="15" s="1"/>
  <c r="E338" i="15" s="1"/>
  <c r="E339" i="15" s="1"/>
  <c r="E340" i="15" s="1"/>
  <c r="E341" i="15" s="1"/>
  <c r="E342" i="15" s="1"/>
  <c r="E343" i="15" s="1"/>
  <c r="E344" i="15" s="1"/>
  <c r="E345" i="15" s="1"/>
  <c r="E346" i="15" s="1"/>
  <c r="E347" i="15" s="1"/>
  <c r="E348" i="15" s="1"/>
  <c r="E349" i="15" s="1"/>
  <c r="E350" i="15" s="1"/>
  <c r="E351" i="15" s="1"/>
  <c r="E352" i="15" s="1"/>
  <c r="E353" i="15" s="1"/>
  <c r="E354" i="15" s="1"/>
  <c r="E355" i="15" s="1"/>
  <c r="E356" i="15" s="1"/>
  <c r="E357" i="15" s="1"/>
  <c r="E358" i="15" s="1"/>
  <c r="E359" i="15" s="1"/>
  <c r="E360" i="15" s="1"/>
  <c r="E361" i="15" s="1"/>
  <c r="E362" i="15" s="1"/>
  <c r="E363" i="15" s="1"/>
  <c r="E364" i="15" s="1"/>
  <c r="E365" i="15" s="1"/>
  <c r="E366" i="15" s="1"/>
  <c r="E367" i="15" s="1"/>
  <c r="E368" i="15" s="1"/>
  <c r="E369" i="15" s="1"/>
  <c r="E370" i="15" s="1"/>
  <c r="E371" i="15" s="1"/>
  <c r="E372" i="15" s="1"/>
  <c r="E373" i="15" s="1"/>
  <c r="E374" i="15" s="1"/>
  <c r="E375" i="15" s="1"/>
  <c r="E376" i="15" s="1"/>
  <c r="E377" i="15" s="1"/>
  <c r="E378" i="15" s="1"/>
  <c r="E379" i="15" s="1"/>
  <c r="E380" i="15" s="1"/>
  <c r="E381" i="15" s="1"/>
  <c r="E382" i="15" s="1"/>
  <c r="E383" i="15" s="1"/>
  <c r="E384" i="15" s="1"/>
  <c r="E385" i="15" s="1"/>
  <c r="E386" i="15" s="1"/>
  <c r="K283" i="15"/>
  <c r="E283" i="15"/>
  <c r="C283" i="15"/>
  <c r="C284" i="15" s="1"/>
  <c r="C285" i="15" s="1"/>
  <c r="B283" i="15"/>
  <c r="E284" i="15"/>
  <c r="K231" i="15"/>
  <c r="E231" i="15"/>
  <c r="C231" i="15"/>
  <c r="B231" i="15"/>
  <c r="E232" i="15"/>
  <c r="E233" i="15" s="1"/>
  <c r="E234" i="15" s="1"/>
  <c r="E235" i="15" s="1"/>
  <c r="E236" i="15" s="1"/>
  <c r="E237" i="15" s="1"/>
  <c r="E238" i="15" s="1"/>
  <c r="E239" i="15" s="1"/>
  <c r="E240" i="15" s="1"/>
  <c r="E241" i="15" s="1"/>
  <c r="E242" i="15" s="1"/>
  <c r="E243" i="15" s="1"/>
  <c r="E244" i="15" s="1"/>
  <c r="E245" i="15" s="1"/>
  <c r="E246" i="15" s="1"/>
  <c r="E247" i="15" s="1"/>
  <c r="E248" i="15" s="1"/>
  <c r="E249" i="15" s="1"/>
  <c r="E250" i="15" s="1"/>
  <c r="E251" i="15" s="1"/>
  <c r="E252" i="15" s="1"/>
  <c r="E253" i="15" s="1"/>
  <c r="E254" i="15" s="1"/>
  <c r="E255" i="15" s="1"/>
  <c r="E256" i="15" s="1"/>
  <c r="E257" i="15" s="1"/>
  <c r="E258" i="15" s="1"/>
  <c r="E259" i="15" s="1"/>
  <c r="E260" i="15" s="1"/>
  <c r="E261" i="15" s="1"/>
  <c r="E262" i="15" s="1"/>
  <c r="E263" i="15" s="1"/>
  <c r="E264" i="15" s="1"/>
  <c r="E265" i="15" s="1"/>
  <c r="E266" i="15" s="1"/>
  <c r="E267" i="15" s="1"/>
  <c r="E268" i="15" s="1"/>
  <c r="E269" i="15" s="1"/>
  <c r="E270" i="15" s="1"/>
  <c r="E271" i="15" s="1"/>
  <c r="E272" i="15" s="1"/>
  <c r="E273" i="15" s="1"/>
  <c r="E274" i="15" s="1"/>
  <c r="E275" i="15" s="1"/>
  <c r="E276" i="15" s="1"/>
  <c r="E277" i="15" s="1"/>
  <c r="E278" i="15" s="1"/>
  <c r="E279" i="15" s="1"/>
  <c r="E280" i="15" s="1"/>
  <c r="E281" i="15" s="1"/>
  <c r="E282" i="15" s="1"/>
  <c r="C232" i="15"/>
  <c r="C233" i="15" s="1"/>
  <c r="K179" i="15"/>
  <c r="E179" i="15"/>
  <c r="C179" i="15"/>
  <c r="B179" i="15"/>
  <c r="E180" i="15"/>
  <c r="E181" i="15" s="1"/>
  <c r="E182" i="15" s="1"/>
  <c r="E183" i="15" s="1"/>
  <c r="E184" i="15" s="1"/>
  <c r="E185" i="15" s="1"/>
  <c r="E186" i="15" s="1"/>
  <c r="E187" i="15" s="1"/>
  <c r="E188" i="15" s="1"/>
  <c r="E189" i="15" s="1"/>
  <c r="E190" i="15" s="1"/>
  <c r="E191" i="15" s="1"/>
  <c r="E192" i="15" s="1"/>
  <c r="E193" i="15" s="1"/>
  <c r="E194" i="15" s="1"/>
  <c r="E195" i="15" s="1"/>
  <c r="E196" i="15" s="1"/>
  <c r="E197" i="15" s="1"/>
  <c r="E198" i="15" s="1"/>
  <c r="E199" i="15" s="1"/>
  <c r="E200" i="15" s="1"/>
  <c r="E201" i="15" s="1"/>
  <c r="E202" i="15" s="1"/>
  <c r="E203" i="15" s="1"/>
  <c r="E204" i="15" s="1"/>
  <c r="E205" i="15" s="1"/>
  <c r="E206" i="15" s="1"/>
  <c r="E207" i="15" s="1"/>
  <c r="E208" i="15" s="1"/>
  <c r="E209" i="15" s="1"/>
  <c r="E210" i="15" s="1"/>
  <c r="E211" i="15" s="1"/>
  <c r="E212" i="15" s="1"/>
  <c r="E213" i="15" s="1"/>
  <c r="E214" i="15" s="1"/>
  <c r="E215" i="15" s="1"/>
  <c r="E216" i="15" s="1"/>
  <c r="E217" i="15" s="1"/>
  <c r="E218" i="15" s="1"/>
  <c r="E219" i="15" s="1"/>
  <c r="E220" i="15" s="1"/>
  <c r="E221" i="15" s="1"/>
  <c r="E222" i="15" s="1"/>
  <c r="E223" i="15" s="1"/>
  <c r="E224" i="15" s="1"/>
  <c r="E225" i="15" s="1"/>
  <c r="E226" i="15" s="1"/>
  <c r="E227" i="15" s="1"/>
  <c r="E228" i="15" s="1"/>
  <c r="E229" i="15" s="1"/>
  <c r="E230" i="15" s="1"/>
  <c r="C180" i="15"/>
  <c r="K127" i="15"/>
  <c r="E127" i="15"/>
  <c r="E128" i="15" s="1"/>
  <c r="E129" i="15" s="1"/>
  <c r="E130" i="15" s="1"/>
  <c r="E131" i="15" s="1"/>
  <c r="E132" i="15" s="1"/>
  <c r="E133" i="15" s="1"/>
  <c r="E134" i="15" s="1"/>
  <c r="E135" i="15" s="1"/>
  <c r="E136" i="15" s="1"/>
  <c r="E137" i="15" s="1"/>
  <c r="E138" i="15" s="1"/>
  <c r="E139" i="15" s="1"/>
  <c r="E140" i="15" s="1"/>
  <c r="E141" i="15" s="1"/>
  <c r="E142" i="15" s="1"/>
  <c r="E143" i="15" s="1"/>
  <c r="E144" i="15" s="1"/>
  <c r="E145" i="15" s="1"/>
  <c r="E146" i="15" s="1"/>
  <c r="E147" i="15" s="1"/>
  <c r="E148" i="15" s="1"/>
  <c r="E149" i="15" s="1"/>
  <c r="E150" i="15" s="1"/>
  <c r="E151" i="15" s="1"/>
  <c r="E152" i="15" s="1"/>
  <c r="E153" i="15" s="1"/>
  <c r="E154" i="15" s="1"/>
  <c r="E155" i="15" s="1"/>
  <c r="E156" i="15" s="1"/>
  <c r="E157" i="15" s="1"/>
  <c r="E158" i="15" s="1"/>
  <c r="E159" i="15" s="1"/>
  <c r="E160" i="15" s="1"/>
  <c r="E161" i="15" s="1"/>
  <c r="E162" i="15" s="1"/>
  <c r="E163" i="15" s="1"/>
  <c r="E164" i="15" s="1"/>
  <c r="E165" i="15" s="1"/>
  <c r="E166" i="15" s="1"/>
  <c r="E167" i="15" s="1"/>
  <c r="E168" i="15" s="1"/>
  <c r="E169" i="15" s="1"/>
  <c r="E170" i="15" s="1"/>
  <c r="E171" i="15" s="1"/>
  <c r="E172" i="15" s="1"/>
  <c r="E173" i="15" s="1"/>
  <c r="E174" i="15" s="1"/>
  <c r="E175" i="15" s="1"/>
  <c r="E176" i="15" s="1"/>
  <c r="E177" i="15" s="1"/>
  <c r="E178" i="15" s="1"/>
  <c r="C127" i="15"/>
  <c r="B127" i="15"/>
  <c r="C128" i="15"/>
  <c r="B75" i="15"/>
  <c r="K75" i="15"/>
  <c r="E76" i="15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E91" i="15" s="1"/>
  <c r="E92" i="15" s="1"/>
  <c r="E93" i="15" s="1"/>
  <c r="E94" i="15" s="1"/>
  <c r="E95" i="15" s="1"/>
  <c r="E96" i="15" s="1"/>
  <c r="E97" i="15" s="1"/>
  <c r="E98" i="15" s="1"/>
  <c r="E99" i="15" s="1"/>
  <c r="E100" i="15" s="1"/>
  <c r="E101" i="15" s="1"/>
  <c r="E102" i="15" s="1"/>
  <c r="E103" i="15" s="1"/>
  <c r="E104" i="15" s="1"/>
  <c r="E105" i="15" s="1"/>
  <c r="E106" i="15" s="1"/>
  <c r="E107" i="15" s="1"/>
  <c r="E108" i="15" s="1"/>
  <c r="E109" i="15" s="1"/>
  <c r="E110" i="15" s="1"/>
  <c r="E111" i="15" s="1"/>
  <c r="E112" i="15" s="1"/>
  <c r="E113" i="15" s="1"/>
  <c r="E114" i="15" s="1"/>
  <c r="E115" i="15" s="1"/>
  <c r="E116" i="15" s="1"/>
  <c r="E117" i="15" s="1"/>
  <c r="E118" i="15" s="1"/>
  <c r="E119" i="15" s="1"/>
  <c r="E120" i="15" s="1"/>
  <c r="E121" i="15" s="1"/>
  <c r="E122" i="15" s="1"/>
  <c r="E123" i="15" s="1"/>
  <c r="E124" i="15" s="1"/>
  <c r="E125" i="15" s="1"/>
  <c r="E126" i="15" s="1"/>
  <c r="C77" i="15"/>
  <c r="C76" i="15"/>
  <c r="C75" i="15"/>
  <c r="E75" i="15"/>
  <c r="B23" i="15"/>
  <c r="E23" i="15"/>
  <c r="C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106" i="15"/>
  <c r="X107" i="15"/>
  <c r="X108" i="15"/>
  <c r="X109" i="15"/>
  <c r="X110" i="15"/>
  <c r="X111" i="15"/>
  <c r="X112" i="15"/>
  <c r="X113" i="15"/>
  <c r="X114" i="15"/>
  <c r="X115" i="15"/>
  <c r="X116" i="15"/>
  <c r="X117" i="15"/>
  <c r="X118" i="15"/>
  <c r="X119" i="15"/>
  <c r="X120" i="15"/>
  <c r="X121" i="15"/>
  <c r="X122" i="15"/>
  <c r="X123" i="15"/>
  <c r="X124" i="15"/>
  <c r="X125" i="15"/>
  <c r="X126" i="15"/>
  <c r="X127" i="15"/>
  <c r="X128" i="15"/>
  <c r="X129" i="15"/>
  <c r="X130" i="15"/>
  <c r="X131" i="15"/>
  <c r="X132" i="15"/>
  <c r="X133" i="15"/>
  <c r="X134" i="15"/>
  <c r="X135" i="15"/>
  <c r="X136" i="15"/>
  <c r="X137" i="15"/>
  <c r="X138" i="15"/>
  <c r="X139" i="15"/>
  <c r="X140" i="15"/>
  <c r="X141" i="15"/>
  <c r="X142" i="15"/>
  <c r="X143" i="15"/>
  <c r="X144" i="15"/>
  <c r="X145" i="15"/>
  <c r="X146" i="15"/>
  <c r="X147" i="15"/>
  <c r="X148" i="15"/>
  <c r="X149" i="15"/>
  <c r="X150" i="15"/>
  <c r="X151" i="15"/>
  <c r="X152" i="15"/>
  <c r="X153" i="15"/>
  <c r="X154" i="15"/>
  <c r="X155" i="15"/>
  <c r="X156" i="15"/>
  <c r="X157" i="15"/>
  <c r="X158" i="15"/>
  <c r="X159" i="15"/>
  <c r="X160" i="15"/>
  <c r="X161" i="15"/>
  <c r="X162" i="15"/>
  <c r="X163" i="15"/>
  <c r="X164" i="15"/>
  <c r="X165" i="15"/>
  <c r="X166" i="15"/>
  <c r="X167" i="15"/>
  <c r="X168" i="15"/>
  <c r="X169" i="15"/>
  <c r="X170" i="15"/>
  <c r="X171" i="15"/>
  <c r="X172" i="15"/>
  <c r="X173" i="15"/>
  <c r="X174" i="15"/>
  <c r="X175" i="15"/>
  <c r="X176" i="15"/>
  <c r="X177" i="15"/>
  <c r="X178" i="15"/>
  <c r="X179" i="15"/>
  <c r="X180" i="15"/>
  <c r="X181" i="15"/>
  <c r="X182" i="15"/>
  <c r="X183" i="15"/>
  <c r="X184" i="15"/>
  <c r="X185" i="15"/>
  <c r="X186" i="15"/>
  <c r="X23" i="15"/>
  <c r="C389" i="15" l="1"/>
  <c r="C337" i="15"/>
  <c r="E285" i="15"/>
  <c r="E286" i="15" s="1"/>
  <c r="E287" i="15" s="1"/>
  <c r="E288" i="15" s="1"/>
  <c r="E289" i="15" s="1"/>
  <c r="E290" i="15" s="1"/>
  <c r="E291" i="15" s="1"/>
  <c r="E292" i="15" s="1"/>
  <c r="E293" i="15" s="1"/>
  <c r="E294" i="15" s="1"/>
  <c r="E295" i="15" s="1"/>
  <c r="E296" i="15" s="1"/>
  <c r="E297" i="15" s="1"/>
  <c r="E298" i="15" s="1"/>
  <c r="E299" i="15" s="1"/>
  <c r="E300" i="15" s="1"/>
  <c r="E301" i="15" s="1"/>
  <c r="E302" i="15" s="1"/>
  <c r="E303" i="15" s="1"/>
  <c r="E304" i="15" s="1"/>
  <c r="E305" i="15" s="1"/>
  <c r="E306" i="15" s="1"/>
  <c r="E307" i="15" s="1"/>
  <c r="E308" i="15" s="1"/>
  <c r="E309" i="15" s="1"/>
  <c r="E310" i="15" s="1"/>
  <c r="E311" i="15" s="1"/>
  <c r="E312" i="15" s="1"/>
  <c r="E313" i="15" s="1"/>
  <c r="E314" i="15" s="1"/>
  <c r="E315" i="15" s="1"/>
  <c r="E316" i="15" s="1"/>
  <c r="E317" i="15" s="1"/>
  <c r="E318" i="15" s="1"/>
  <c r="E319" i="15" s="1"/>
  <c r="E320" i="15" s="1"/>
  <c r="E321" i="15" s="1"/>
  <c r="E322" i="15" s="1"/>
  <c r="E323" i="15" s="1"/>
  <c r="E324" i="15" s="1"/>
  <c r="E325" i="15" s="1"/>
  <c r="E326" i="15" s="1"/>
  <c r="E327" i="15" s="1"/>
  <c r="E328" i="15" s="1"/>
  <c r="E329" i="15" s="1"/>
  <c r="E330" i="15" s="1"/>
  <c r="E331" i="15" s="1"/>
  <c r="E332" i="15" s="1"/>
  <c r="E333" i="15" s="1"/>
  <c r="E334" i="15" s="1"/>
  <c r="C286" i="15"/>
  <c r="C234" i="15"/>
  <c r="C181" i="15"/>
  <c r="C129" i="15"/>
  <c r="C78" i="15"/>
  <c r="C390" i="15" l="1"/>
  <c r="C338" i="15"/>
  <c r="C287" i="15"/>
  <c r="C235" i="15"/>
  <c r="C182" i="15"/>
  <c r="C130" i="15"/>
  <c r="C79" i="15"/>
  <c r="C391" i="15" l="1"/>
  <c r="C339" i="15"/>
  <c r="C288" i="15"/>
  <c r="C236" i="15"/>
  <c r="C183" i="15"/>
  <c r="C131" i="15"/>
  <c r="C80" i="15"/>
  <c r="C392" i="15" l="1"/>
  <c r="C340" i="15"/>
  <c r="C289" i="15"/>
  <c r="C237" i="15"/>
  <c r="C184" i="15"/>
  <c r="C132" i="15"/>
  <c r="C81" i="15"/>
  <c r="C393" i="15" l="1"/>
  <c r="C341" i="15"/>
  <c r="C290" i="15"/>
  <c r="C238" i="15"/>
  <c r="C185" i="15"/>
  <c r="C133" i="15"/>
  <c r="C82" i="15"/>
  <c r="C394" i="15" l="1"/>
  <c r="C342" i="15"/>
  <c r="C291" i="15"/>
  <c r="C239" i="15"/>
  <c r="C186" i="15"/>
  <c r="C134" i="15"/>
  <c r="C83" i="15"/>
  <c r="C395" i="15" l="1"/>
  <c r="C343" i="15"/>
  <c r="C292" i="15"/>
  <c r="C240" i="15"/>
  <c r="C187" i="15"/>
  <c r="C135" i="15"/>
  <c r="C84" i="15"/>
  <c r="C396" i="15" l="1"/>
  <c r="C344" i="15"/>
  <c r="C293" i="15"/>
  <c r="C241" i="15"/>
  <c r="C188" i="15"/>
  <c r="C136" i="15"/>
  <c r="C85" i="15"/>
  <c r="C397" i="15" l="1"/>
  <c r="C345" i="15"/>
  <c r="C294" i="15"/>
  <c r="C242" i="15"/>
  <c r="C189" i="15"/>
  <c r="C137" i="15"/>
  <c r="C86" i="15"/>
  <c r="C398" i="15" l="1"/>
  <c r="C346" i="15"/>
  <c r="C295" i="15"/>
  <c r="C243" i="15"/>
  <c r="C190" i="15"/>
  <c r="C138" i="15"/>
  <c r="C87" i="15"/>
  <c r="C399" i="15" l="1"/>
  <c r="C347" i="15"/>
  <c r="C296" i="15"/>
  <c r="C244" i="15"/>
  <c r="C191" i="15"/>
  <c r="C139" i="15"/>
  <c r="C88" i="15"/>
  <c r="C400" i="15" l="1"/>
  <c r="C348" i="15"/>
  <c r="C297" i="15"/>
  <c r="C245" i="15"/>
  <c r="C192" i="15"/>
  <c r="C140" i="15"/>
  <c r="C89" i="15"/>
  <c r="C401" i="15" l="1"/>
  <c r="C349" i="15"/>
  <c r="C298" i="15"/>
  <c r="C246" i="15"/>
  <c r="C193" i="15"/>
  <c r="C141" i="15"/>
  <c r="C90" i="15"/>
  <c r="C402" i="15" l="1"/>
  <c r="C350" i="15"/>
  <c r="C299" i="15"/>
  <c r="C247" i="15"/>
  <c r="C194" i="15"/>
  <c r="C142" i="15"/>
  <c r="C91" i="15"/>
  <c r="C403" i="15" l="1"/>
  <c r="C351" i="15"/>
  <c r="C300" i="15"/>
  <c r="C248" i="15"/>
  <c r="C195" i="15"/>
  <c r="C143" i="15"/>
  <c r="C92" i="15"/>
  <c r="C404" i="15" l="1"/>
  <c r="C352" i="15"/>
  <c r="C301" i="15"/>
  <c r="C249" i="15"/>
  <c r="C196" i="15"/>
  <c r="C144" i="15"/>
  <c r="C93" i="15"/>
  <c r="C405" i="15" l="1"/>
  <c r="C353" i="15"/>
  <c r="C302" i="15"/>
  <c r="C250" i="15"/>
  <c r="C197" i="15"/>
  <c r="C145" i="15"/>
  <c r="C94" i="15"/>
  <c r="C406" i="15" l="1"/>
  <c r="C354" i="15"/>
  <c r="C303" i="15"/>
  <c r="C251" i="15"/>
  <c r="C198" i="15"/>
  <c r="C146" i="15"/>
  <c r="C95" i="15"/>
  <c r="C407" i="15" l="1"/>
  <c r="C355" i="15"/>
  <c r="C304" i="15"/>
  <c r="C252" i="15"/>
  <c r="C199" i="15"/>
  <c r="C147" i="15"/>
  <c r="C96" i="15"/>
  <c r="C408" i="15" l="1"/>
  <c r="C356" i="15"/>
  <c r="C305" i="15"/>
  <c r="C253" i="15"/>
  <c r="C200" i="15"/>
  <c r="C148" i="15"/>
  <c r="C97" i="15"/>
  <c r="C409" i="15" l="1"/>
  <c r="C357" i="15"/>
  <c r="C306" i="15"/>
  <c r="C254" i="15"/>
  <c r="C201" i="15"/>
  <c r="C149" i="15"/>
  <c r="C98" i="15"/>
  <c r="C410" i="15" l="1"/>
  <c r="C358" i="15"/>
  <c r="C307" i="15"/>
  <c r="C255" i="15"/>
  <c r="C202" i="15"/>
  <c r="C150" i="15"/>
  <c r="C99" i="15"/>
  <c r="C411" i="15" l="1"/>
  <c r="C359" i="15"/>
  <c r="C308" i="15"/>
  <c r="C256" i="15"/>
  <c r="C203" i="15"/>
  <c r="C151" i="15"/>
  <c r="C100" i="15"/>
  <c r="C412" i="15" l="1"/>
  <c r="C360" i="15"/>
  <c r="C309" i="15"/>
  <c r="C257" i="15"/>
  <c r="C204" i="15"/>
  <c r="C152" i="15"/>
  <c r="C101" i="15"/>
  <c r="C413" i="15" l="1"/>
  <c r="C361" i="15"/>
  <c r="C310" i="15"/>
  <c r="C258" i="15"/>
  <c r="C205" i="15"/>
  <c r="C153" i="15"/>
  <c r="C102" i="15"/>
  <c r="C414" i="15" l="1"/>
  <c r="C362" i="15"/>
  <c r="C311" i="15"/>
  <c r="C259" i="15"/>
  <c r="C206" i="15"/>
  <c r="C154" i="15"/>
  <c r="C103" i="15"/>
  <c r="C415" i="15" l="1"/>
  <c r="C363" i="15"/>
  <c r="C312" i="15"/>
  <c r="C260" i="15"/>
  <c r="C207" i="15"/>
  <c r="C155" i="15"/>
  <c r="C104" i="15"/>
  <c r="C416" i="15" l="1"/>
  <c r="C364" i="15"/>
  <c r="C313" i="15"/>
  <c r="C261" i="15"/>
  <c r="C208" i="15"/>
  <c r="C156" i="15"/>
  <c r="C105" i="15"/>
  <c r="C417" i="15" l="1"/>
  <c r="C365" i="15"/>
  <c r="C314" i="15"/>
  <c r="C262" i="15"/>
  <c r="C209" i="15"/>
  <c r="C157" i="15"/>
  <c r="C106" i="15"/>
  <c r="C418" i="15" l="1"/>
  <c r="C366" i="15"/>
  <c r="C315" i="15"/>
  <c r="C263" i="15"/>
  <c r="C210" i="15"/>
  <c r="C158" i="15"/>
  <c r="C107" i="15"/>
  <c r="C419" i="15" l="1"/>
  <c r="C367" i="15"/>
  <c r="C316" i="15"/>
  <c r="C264" i="15"/>
  <c r="C211" i="15"/>
  <c r="C159" i="15"/>
  <c r="C108" i="15"/>
  <c r="C420" i="15" l="1"/>
  <c r="C368" i="15"/>
  <c r="C317" i="15"/>
  <c r="C265" i="15"/>
  <c r="C212" i="15"/>
  <c r="C160" i="15"/>
  <c r="C109" i="15"/>
  <c r="C421" i="15" l="1"/>
  <c r="C369" i="15"/>
  <c r="C318" i="15"/>
  <c r="C266" i="15"/>
  <c r="C213" i="15"/>
  <c r="C161" i="15"/>
  <c r="C110" i="15"/>
  <c r="C422" i="15" l="1"/>
  <c r="C370" i="15"/>
  <c r="C319" i="15"/>
  <c r="C267" i="15"/>
  <c r="C214" i="15"/>
  <c r="C162" i="15"/>
  <c r="C111" i="15"/>
  <c r="C423" i="15" l="1"/>
  <c r="C371" i="15"/>
  <c r="C320" i="15"/>
  <c r="C268" i="15"/>
  <c r="C215" i="15"/>
  <c r="C163" i="15"/>
  <c r="C112" i="15"/>
  <c r="C424" i="15" l="1"/>
  <c r="C372" i="15"/>
  <c r="C321" i="15"/>
  <c r="C269" i="15"/>
  <c r="C216" i="15"/>
  <c r="C164" i="15"/>
  <c r="C113" i="15"/>
  <c r="C425" i="15" l="1"/>
  <c r="C373" i="15"/>
  <c r="C322" i="15"/>
  <c r="C270" i="15"/>
  <c r="C217" i="15"/>
  <c r="C165" i="15"/>
  <c r="C114" i="15"/>
  <c r="C426" i="15" l="1"/>
  <c r="C374" i="15"/>
  <c r="C323" i="15"/>
  <c r="C271" i="15"/>
  <c r="C218" i="15"/>
  <c r="C166" i="15"/>
  <c r="C115" i="15"/>
  <c r="C427" i="15" l="1"/>
  <c r="C375" i="15"/>
  <c r="C324" i="15"/>
  <c r="C272" i="15"/>
  <c r="C219" i="15"/>
  <c r="C167" i="15"/>
  <c r="C116" i="15"/>
  <c r="N15" i="15"/>
  <c r="B15" i="15"/>
  <c r="N14" i="15"/>
  <c r="B14" i="15"/>
  <c r="N13" i="15"/>
  <c r="B13" i="15"/>
  <c r="N12" i="15"/>
  <c r="B12" i="15"/>
  <c r="N11" i="15"/>
  <c r="B11" i="15"/>
  <c r="N10" i="15"/>
  <c r="B10" i="15"/>
  <c r="N9" i="15"/>
  <c r="B9" i="15"/>
  <c r="N8" i="15"/>
  <c r="B8" i="15"/>
  <c r="C428" i="15" l="1"/>
  <c r="C376" i="15"/>
  <c r="C325" i="15"/>
  <c r="C273" i="15"/>
  <c r="C220" i="15"/>
  <c r="C168" i="15"/>
  <c r="C117" i="15"/>
  <c r="O32" i="14"/>
  <c r="O20" i="14"/>
  <c r="C33" i="14"/>
  <c r="C21" i="14"/>
  <c r="O8" i="14"/>
  <c r="C9" i="14"/>
  <c r="M2" i="14"/>
  <c r="I8" i="15" l="1"/>
  <c r="I13" i="15"/>
  <c r="I11" i="15"/>
  <c r="I9" i="15"/>
  <c r="I15" i="15"/>
  <c r="I14" i="15"/>
  <c r="I12" i="15"/>
  <c r="I10" i="15"/>
  <c r="C429" i="15"/>
  <c r="C377" i="15"/>
  <c r="C326" i="15"/>
  <c r="C274" i="15"/>
  <c r="C221" i="15"/>
  <c r="C169" i="15"/>
  <c r="C118" i="15"/>
  <c r="J10" i="14"/>
  <c r="F37" i="14"/>
  <c r="F40" i="14" s="1"/>
  <c r="F43" i="14" s="1"/>
  <c r="F25" i="14"/>
  <c r="F28" i="14" s="1"/>
  <c r="F31" i="14" s="1"/>
  <c r="F13" i="14"/>
  <c r="F16" i="14" s="1"/>
  <c r="F19" i="14" s="1"/>
  <c r="F36" i="14"/>
  <c r="F39" i="14" s="1"/>
  <c r="F42" i="14" s="1"/>
  <c r="F24" i="14"/>
  <c r="F27" i="14" s="1"/>
  <c r="F30" i="14" s="1"/>
  <c r="F12" i="14"/>
  <c r="F15" i="14" s="1"/>
  <c r="F18" i="14" s="1"/>
  <c r="F35" i="14"/>
  <c r="F23" i="14"/>
  <c r="F11" i="14"/>
  <c r="J10" i="15" l="1"/>
  <c r="K10" i="15" s="1"/>
  <c r="J12" i="15"/>
  <c r="K12" i="15" s="1"/>
  <c r="J14" i="15"/>
  <c r="K14" i="15" s="1"/>
  <c r="J15" i="15"/>
  <c r="K15" i="15" s="1"/>
  <c r="J9" i="15"/>
  <c r="K9" i="15" s="1"/>
  <c r="J11" i="15"/>
  <c r="K11" i="15" s="1"/>
  <c r="J13" i="15"/>
  <c r="K13" i="15" s="1"/>
  <c r="Y23" i="15"/>
  <c r="Z23" i="15" s="1"/>
  <c r="Y49" i="15"/>
  <c r="Z49" i="15" s="1"/>
  <c r="Y40" i="15"/>
  <c r="Z40" i="15" s="1"/>
  <c r="Y34" i="15"/>
  <c r="Z34" i="15" s="1"/>
  <c r="Y31" i="15"/>
  <c r="Z31" i="15" s="1"/>
  <c r="Y39" i="15"/>
  <c r="Z39" i="15" s="1"/>
  <c r="Y38" i="15"/>
  <c r="Z38" i="15" s="1"/>
  <c r="Y37" i="15"/>
  <c r="Z37" i="15" s="1"/>
  <c r="J8" i="15"/>
  <c r="K8" i="15" s="1"/>
  <c r="Y55" i="15"/>
  <c r="Z55" i="15" s="1"/>
  <c r="Y64" i="15"/>
  <c r="Z64" i="15" s="1"/>
  <c r="Y45" i="15"/>
  <c r="Z45" i="15" s="1"/>
  <c r="Y27" i="15"/>
  <c r="Z27" i="15" s="1"/>
  <c r="Y60" i="15"/>
  <c r="Z60" i="15" s="1"/>
  <c r="Y44" i="15"/>
  <c r="Z44" i="15" s="1"/>
  <c r="Y54" i="15"/>
  <c r="Z54" i="15" s="1"/>
  <c r="Y58" i="15"/>
  <c r="Z58" i="15" s="1"/>
  <c r="Y26" i="15"/>
  <c r="Z26" i="15" s="1"/>
  <c r="Y30" i="15"/>
  <c r="Z30" i="15" s="1"/>
  <c r="Y32" i="15"/>
  <c r="Z32" i="15" s="1"/>
  <c r="Y57" i="15"/>
  <c r="Z57" i="15" s="1"/>
  <c r="Y29" i="15"/>
  <c r="Z29" i="15" s="1"/>
  <c r="Y46" i="15"/>
  <c r="Z46" i="15" s="1"/>
  <c r="Y50" i="15"/>
  <c r="Z50" i="15" s="1"/>
  <c r="Y42" i="15"/>
  <c r="Z42" i="15" s="1"/>
  <c r="C430" i="15"/>
  <c r="C378" i="15"/>
  <c r="C327" i="15"/>
  <c r="C275" i="15"/>
  <c r="C222" i="15"/>
  <c r="C170" i="15"/>
  <c r="C119" i="15"/>
  <c r="F38" i="14"/>
  <c r="O35" i="14"/>
  <c r="C36" i="14"/>
  <c r="F26" i="14"/>
  <c r="C24" i="14"/>
  <c r="O23" i="14"/>
  <c r="F14" i="14"/>
  <c r="O11" i="14"/>
  <c r="C12" i="14"/>
  <c r="J22" i="14"/>
  <c r="K10" i="14"/>
  <c r="L10" i="14" s="1"/>
  <c r="T66" i="14"/>
  <c r="J9" i="14" s="1"/>
  <c r="S66" i="14"/>
  <c r="J8" i="14" s="1"/>
  <c r="U65" i="14"/>
  <c r="J13" i="14" s="1"/>
  <c r="T65" i="14"/>
  <c r="J12" i="14" s="1"/>
  <c r="S65" i="14"/>
  <c r="J11" i="14" s="1"/>
  <c r="U64" i="14"/>
  <c r="J16" i="14" s="1"/>
  <c r="T64" i="14"/>
  <c r="J15" i="14" s="1"/>
  <c r="S64" i="14"/>
  <c r="J14" i="14" s="1"/>
  <c r="U63" i="14"/>
  <c r="J19" i="14" s="1"/>
  <c r="T63" i="14"/>
  <c r="J18" i="14" s="1"/>
  <c r="S63" i="14"/>
  <c r="J17" i="14" s="1"/>
  <c r="Y33" i="15" l="1"/>
  <c r="Z33" i="15" s="1"/>
  <c r="Y61" i="15"/>
  <c r="Z61" i="15" s="1"/>
  <c r="Y56" i="15"/>
  <c r="Z56" i="15" s="1"/>
  <c r="Y47" i="15"/>
  <c r="Z47" i="15" s="1"/>
  <c r="Y52" i="15"/>
  <c r="Z52" i="15" s="1"/>
  <c r="Y62" i="15"/>
  <c r="Z62" i="15" s="1"/>
  <c r="Y179" i="15"/>
  <c r="Z179" i="15" s="1"/>
  <c r="Y127" i="15"/>
  <c r="Z127" i="15" s="1"/>
  <c r="Y114" i="15"/>
  <c r="Z114" i="15" s="1"/>
  <c r="Y166" i="15"/>
  <c r="Z166" i="15" s="1"/>
  <c r="Y35" i="15"/>
  <c r="Z35" i="15" s="1"/>
  <c r="Y150" i="15"/>
  <c r="Z150" i="15" s="1"/>
  <c r="Y148" i="15"/>
  <c r="Z148" i="15" s="1"/>
  <c r="Y142" i="15"/>
  <c r="Z142" i="15" s="1"/>
  <c r="Y147" i="15"/>
  <c r="Z147" i="15" s="1"/>
  <c r="Y155" i="15"/>
  <c r="Z155" i="15" s="1"/>
  <c r="Y53" i="15"/>
  <c r="Z53" i="15" s="1"/>
  <c r="Y28" i="15"/>
  <c r="Z28" i="15" s="1"/>
  <c r="Y24" i="15"/>
  <c r="Z24" i="15" s="1"/>
  <c r="Y63" i="15"/>
  <c r="Z63" i="15" s="1"/>
  <c r="Y41" i="15"/>
  <c r="Z41" i="15" s="1"/>
  <c r="Y59" i="15"/>
  <c r="Z59" i="15" s="1"/>
  <c r="Y36" i="15"/>
  <c r="Z36" i="15" s="1"/>
  <c r="Y25" i="15"/>
  <c r="Z25" i="15" s="1"/>
  <c r="Y145" i="15"/>
  <c r="Z145" i="15" s="1"/>
  <c r="Y119" i="15"/>
  <c r="Y171" i="15"/>
  <c r="Y154" i="15"/>
  <c r="Z154" i="15" s="1"/>
  <c r="Y135" i="15"/>
  <c r="Z135" i="15" s="1"/>
  <c r="Y51" i="15"/>
  <c r="Z51" i="15" s="1"/>
  <c r="Y48" i="15"/>
  <c r="Z48" i="15" s="1"/>
  <c r="Y129" i="15"/>
  <c r="Z129" i="15" s="1"/>
  <c r="Y181" i="15"/>
  <c r="Z181" i="15" s="1"/>
  <c r="Y138" i="15"/>
  <c r="Z138" i="15" s="1"/>
  <c r="Y132" i="15"/>
  <c r="Z132" i="15" s="1"/>
  <c r="Y184" i="15"/>
  <c r="Z184" i="15" s="1"/>
  <c r="Y175" i="15"/>
  <c r="Y123" i="15"/>
  <c r="Y186" i="15"/>
  <c r="Z186" i="15" s="1"/>
  <c r="Y134" i="15"/>
  <c r="Z134" i="15" s="1"/>
  <c r="Y163" i="15"/>
  <c r="Z163" i="15" s="1"/>
  <c r="Y111" i="15"/>
  <c r="Z111" i="15" s="1"/>
  <c r="Y120" i="15"/>
  <c r="Y172" i="15"/>
  <c r="Y139" i="15"/>
  <c r="Z139" i="15" s="1"/>
  <c r="Y136" i="15"/>
  <c r="Z136" i="15" s="1"/>
  <c r="Y151" i="15"/>
  <c r="Z151" i="15" s="1"/>
  <c r="Y161" i="15"/>
  <c r="Z161" i="15" s="1"/>
  <c r="Y109" i="15"/>
  <c r="Z109" i="15" s="1"/>
  <c r="Y176" i="15"/>
  <c r="Y124" i="15"/>
  <c r="Y149" i="15"/>
  <c r="Z149" i="15" s="1"/>
  <c r="Y112" i="15"/>
  <c r="Z112" i="15" s="1"/>
  <c r="Y164" i="15"/>
  <c r="Z164" i="15" s="1"/>
  <c r="Y125" i="15"/>
  <c r="Y177" i="15"/>
  <c r="Y126" i="15"/>
  <c r="Y178" i="15"/>
  <c r="Y115" i="15"/>
  <c r="Z115" i="15" s="1"/>
  <c r="Y167" i="15"/>
  <c r="Z167" i="15" s="1"/>
  <c r="Y140" i="15"/>
  <c r="Z140" i="15" s="1"/>
  <c r="Y116" i="15"/>
  <c r="Z116" i="15" s="1"/>
  <c r="Y168" i="15"/>
  <c r="Z168" i="15" s="1"/>
  <c r="Y152" i="15"/>
  <c r="Z152" i="15" s="1"/>
  <c r="Y156" i="15"/>
  <c r="Z156" i="15" s="1"/>
  <c r="Y117" i="15"/>
  <c r="Z117" i="15" s="1"/>
  <c r="Y169" i="15"/>
  <c r="Z169" i="15" s="1"/>
  <c r="Y118" i="15"/>
  <c r="Y170" i="15"/>
  <c r="Y128" i="15"/>
  <c r="Z128" i="15" s="1"/>
  <c r="Y180" i="15"/>
  <c r="Z180" i="15" s="1"/>
  <c r="Y146" i="15"/>
  <c r="Z146" i="15" s="1"/>
  <c r="Y143" i="15"/>
  <c r="Z143" i="15" s="1"/>
  <c r="Y185" i="15"/>
  <c r="Z185" i="15" s="1"/>
  <c r="Y133" i="15"/>
  <c r="Z133" i="15" s="1"/>
  <c r="Y141" i="15"/>
  <c r="Z141" i="15" s="1"/>
  <c r="Y106" i="15"/>
  <c r="Z106" i="15" s="1"/>
  <c r="Y158" i="15"/>
  <c r="Z158" i="15" s="1"/>
  <c r="Y131" i="15"/>
  <c r="Z131" i="15" s="1"/>
  <c r="Y183" i="15"/>
  <c r="Z183" i="15" s="1"/>
  <c r="Y153" i="15"/>
  <c r="Z153" i="15" s="1"/>
  <c r="Y108" i="15"/>
  <c r="Z108" i="15" s="1"/>
  <c r="Y160" i="15"/>
  <c r="Z160" i="15" s="1"/>
  <c r="Y157" i="15"/>
  <c r="Z157" i="15" s="1"/>
  <c r="Y105" i="15"/>
  <c r="Z105" i="15" s="1"/>
  <c r="Y121" i="15"/>
  <c r="Y173" i="15"/>
  <c r="Y144" i="15"/>
  <c r="Z144" i="15" s="1"/>
  <c r="Y137" i="15"/>
  <c r="Z137" i="15" s="1"/>
  <c r="Y182" i="15"/>
  <c r="Z182" i="15" s="1"/>
  <c r="Y130" i="15"/>
  <c r="Z130" i="15" s="1"/>
  <c r="Y122" i="15"/>
  <c r="Y174" i="15"/>
  <c r="Y159" i="15"/>
  <c r="Z159" i="15" s="1"/>
  <c r="Y107" i="15"/>
  <c r="Z107" i="15" s="1"/>
  <c r="Y43" i="15"/>
  <c r="Z43" i="15" s="1"/>
  <c r="Y162" i="15"/>
  <c r="Z162" i="15" s="1"/>
  <c r="Y110" i="15"/>
  <c r="Z110" i="15" s="1"/>
  <c r="Y113" i="15"/>
  <c r="Z113" i="15" s="1"/>
  <c r="Y165" i="15"/>
  <c r="Z165" i="15" s="1"/>
  <c r="Y65" i="15"/>
  <c r="Z65" i="15" s="1"/>
  <c r="C431" i="15"/>
  <c r="C379" i="15"/>
  <c r="C328" i="15"/>
  <c r="C276" i="15"/>
  <c r="C223" i="15"/>
  <c r="C171" i="15"/>
  <c r="C120" i="15"/>
  <c r="F29" i="14"/>
  <c r="O26" i="14"/>
  <c r="C27" i="14"/>
  <c r="F17" i="14"/>
  <c r="C15" i="14"/>
  <c r="O14" i="14"/>
  <c r="F41" i="14"/>
  <c r="O38" i="14"/>
  <c r="C39" i="14"/>
  <c r="J29" i="14"/>
  <c r="K17" i="14"/>
  <c r="L17" i="14" s="1"/>
  <c r="J30" i="14"/>
  <c r="K18" i="14"/>
  <c r="L18" i="14" s="1"/>
  <c r="J27" i="14"/>
  <c r="K15" i="14"/>
  <c r="L15" i="14" s="1"/>
  <c r="J28" i="14"/>
  <c r="K16" i="14"/>
  <c r="L16" i="14" s="1"/>
  <c r="J31" i="14"/>
  <c r="K19" i="14"/>
  <c r="L19" i="14" s="1"/>
  <c r="J23" i="14"/>
  <c r="K11" i="14"/>
  <c r="L11" i="14" s="1"/>
  <c r="J24" i="14"/>
  <c r="K12" i="14"/>
  <c r="L12" i="14" s="1"/>
  <c r="J26" i="14"/>
  <c r="K14" i="14"/>
  <c r="L14" i="14" s="1"/>
  <c r="J25" i="14"/>
  <c r="K13" i="14"/>
  <c r="L13" i="14" s="1"/>
  <c r="J34" i="14"/>
  <c r="K34" i="14" s="1"/>
  <c r="L34" i="14" s="1"/>
  <c r="K22" i="14"/>
  <c r="L22" i="14" s="1"/>
  <c r="K8" i="14"/>
  <c r="L8" i="14" s="1"/>
  <c r="J21" i="14"/>
  <c r="K9" i="14"/>
  <c r="L9" i="14" s="1"/>
  <c r="Y66" i="15" l="1"/>
  <c r="Z66" i="15" s="1"/>
  <c r="Z118" i="15"/>
  <c r="Z170" i="15"/>
  <c r="C432" i="15"/>
  <c r="C380" i="15"/>
  <c r="C329" i="15"/>
  <c r="C277" i="15"/>
  <c r="C224" i="15"/>
  <c r="C172" i="15"/>
  <c r="C121" i="15"/>
  <c r="O17" i="14"/>
  <c r="C18" i="14"/>
  <c r="O41" i="14"/>
  <c r="C42" i="14"/>
  <c r="C30" i="14"/>
  <c r="O29" i="14"/>
  <c r="J37" i="14"/>
  <c r="K37" i="14" s="1"/>
  <c r="L37" i="14" s="1"/>
  <c r="K25" i="14"/>
  <c r="L25" i="14" s="1"/>
  <c r="J38" i="14"/>
  <c r="K38" i="14" s="1"/>
  <c r="L38" i="14" s="1"/>
  <c r="K26" i="14"/>
  <c r="L26" i="14" s="1"/>
  <c r="J43" i="14"/>
  <c r="K43" i="14" s="1"/>
  <c r="L43" i="14" s="1"/>
  <c r="K31" i="14"/>
  <c r="L31" i="14" s="1"/>
  <c r="J39" i="14"/>
  <c r="K39" i="14" s="1"/>
  <c r="L39" i="14" s="1"/>
  <c r="K27" i="14"/>
  <c r="L27" i="14" s="1"/>
  <c r="J33" i="14"/>
  <c r="K33" i="14" s="1"/>
  <c r="L33" i="14" s="1"/>
  <c r="K21" i="14"/>
  <c r="L21" i="14" s="1"/>
  <c r="J36" i="14"/>
  <c r="K36" i="14" s="1"/>
  <c r="L36" i="14" s="1"/>
  <c r="K24" i="14"/>
  <c r="L24" i="14" s="1"/>
  <c r="J35" i="14"/>
  <c r="K35" i="14" s="1"/>
  <c r="L35" i="14" s="1"/>
  <c r="K23" i="14"/>
  <c r="L23" i="14" s="1"/>
  <c r="J40" i="14"/>
  <c r="K40" i="14" s="1"/>
  <c r="L40" i="14" s="1"/>
  <c r="K28" i="14"/>
  <c r="L28" i="14" s="1"/>
  <c r="J42" i="14"/>
  <c r="K42" i="14" s="1"/>
  <c r="L42" i="14" s="1"/>
  <c r="K30" i="14"/>
  <c r="L30" i="14" s="1"/>
  <c r="J41" i="14"/>
  <c r="K41" i="14" s="1"/>
  <c r="L41" i="14" s="1"/>
  <c r="K29" i="14"/>
  <c r="L29" i="14" s="1"/>
  <c r="J20" i="14"/>
  <c r="Y67" i="15" l="1"/>
  <c r="Z67" i="15" s="1"/>
  <c r="Z119" i="15"/>
  <c r="Z171" i="15"/>
  <c r="C433" i="15"/>
  <c r="C381" i="15"/>
  <c r="C330" i="15"/>
  <c r="C278" i="15"/>
  <c r="C225" i="15"/>
  <c r="C173" i="15"/>
  <c r="C122" i="15"/>
  <c r="J32" i="14"/>
  <c r="K32" i="14" s="1"/>
  <c r="L32" i="14" s="1"/>
  <c r="K20" i="14"/>
  <c r="L20" i="14" s="1"/>
  <c r="Z172" i="15" l="1"/>
  <c r="Z120" i="15"/>
  <c r="Y68" i="15"/>
  <c r="Z68" i="15" s="1"/>
  <c r="C434" i="15"/>
  <c r="C382" i="15"/>
  <c r="C331" i="15"/>
  <c r="C279" i="15"/>
  <c r="C226" i="15"/>
  <c r="C174" i="15"/>
  <c r="C123" i="15"/>
  <c r="Z173" i="15" l="1"/>
  <c r="Z121" i="15"/>
  <c r="Y69" i="15"/>
  <c r="Z69" i="15" s="1"/>
  <c r="C435" i="15"/>
  <c r="C383" i="15"/>
  <c r="C332" i="15"/>
  <c r="C280" i="15"/>
  <c r="C227" i="15"/>
  <c r="C175" i="15"/>
  <c r="C124" i="15"/>
  <c r="Z122" i="15" l="1"/>
  <c r="Z174" i="15"/>
  <c r="Y70" i="15"/>
  <c r="Z70" i="15" s="1"/>
  <c r="C436" i="15"/>
  <c r="C384" i="15"/>
  <c r="C333" i="15"/>
  <c r="C281" i="15"/>
  <c r="C228" i="15"/>
  <c r="C176" i="15"/>
  <c r="C125" i="15"/>
  <c r="Y71" i="15" l="1"/>
  <c r="Z71" i="15" s="1"/>
  <c r="Z175" i="15"/>
  <c r="Z123" i="15"/>
  <c r="C437" i="15"/>
  <c r="C385" i="15"/>
  <c r="C334" i="15"/>
  <c r="C282" i="15"/>
  <c r="C229" i="15"/>
  <c r="C177" i="15"/>
  <c r="C126" i="15"/>
  <c r="Y72" i="15" l="1"/>
  <c r="Z72" i="15" s="1"/>
  <c r="Z176" i="15"/>
  <c r="Z124" i="15"/>
  <c r="C438" i="15"/>
  <c r="C386" i="15"/>
  <c r="C230" i="15"/>
  <c r="C178" i="15"/>
  <c r="Z126" i="15" l="1"/>
  <c r="Z178" i="15"/>
  <c r="Y74" i="15"/>
  <c r="Z74" i="15" s="1"/>
  <c r="Z177" i="15"/>
  <c r="Z125" i="15"/>
  <c r="Y73" i="15"/>
  <c r="Z73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<sst xmlns="http://schemas.openxmlformats.org/spreadsheetml/2006/main" count="1269" uniqueCount="103">
  <si>
    <t>Pset_PN</t>
  </si>
  <si>
    <t>Year</t>
  </si>
  <si>
    <t>LimType</t>
  </si>
  <si>
    <t>UP</t>
  </si>
  <si>
    <t>Date</t>
  </si>
  <si>
    <t>Name</t>
  </si>
  <si>
    <t>Sheet Name</t>
  </si>
  <si>
    <t>Cells</t>
  </si>
  <si>
    <t>Explanation</t>
  </si>
  <si>
    <t>Shares of vehicle registrations</t>
  </si>
  <si>
    <t>Car segment according Euro sizes</t>
  </si>
  <si>
    <t>S</t>
  </si>
  <si>
    <t>Sport</t>
  </si>
  <si>
    <t>M</t>
  </si>
  <si>
    <t>Van</t>
  </si>
  <si>
    <t>J</t>
  </si>
  <si>
    <t>SUV</t>
  </si>
  <si>
    <t>F</t>
  </si>
  <si>
    <t>Luxury</t>
  </si>
  <si>
    <t>E</t>
  </si>
  <si>
    <t>Upper medium</t>
  </si>
  <si>
    <t>D</t>
  </si>
  <si>
    <t>Medium</t>
  </si>
  <si>
    <t>C</t>
  </si>
  <si>
    <t>Lower Medium</t>
  </si>
  <si>
    <t>B</t>
  </si>
  <si>
    <t>Small</t>
  </si>
  <si>
    <t>A</t>
  </si>
  <si>
    <t>Mini</t>
  </si>
  <si>
    <t>SUV medium</t>
  </si>
  <si>
    <t>Segment J, Larger vehicles</t>
  </si>
  <si>
    <t>SUV small</t>
  </si>
  <si>
    <t>Segment J, Smaller vehicles</t>
  </si>
  <si>
    <t>Rest, requal to segment D and above</t>
  </si>
  <si>
    <t>Compact</t>
  </si>
  <si>
    <t>Mini, small, lower medium, equal to segment A, B and C</t>
  </si>
  <si>
    <t>Cset_CN</t>
  </si>
  <si>
    <t>TPCA1*</t>
  </si>
  <si>
    <t>TPCA2*</t>
  </si>
  <si>
    <t>TPCA3*</t>
  </si>
  <si>
    <t>TPCA4*</t>
  </si>
  <si>
    <t>TPCAU</t>
  </si>
  <si>
    <t>TPCAR</t>
  </si>
  <si>
    <t>TPCAL</t>
  </si>
  <si>
    <t>Calibration factor</t>
  </si>
  <si>
    <t>Car Minimum distributions</t>
  </si>
  <si>
    <t>Mikkel Bosack Simonsen</t>
  </si>
  <si>
    <t>Constraints to secure variable levels of transport modes</t>
  </si>
  <si>
    <t>Short Light</t>
  </si>
  <si>
    <t>Short Heavy</t>
  </si>
  <si>
    <t>Long Light</t>
  </si>
  <si>
    <t>Long Heavy</t>
  </si>
  <si>
    <t>Registration of Cars</t>
  </si>
  <si>
    <t>Registration of Trucks</t>
  </si>
  <si>
    <t>TFTRU</t>
  </si>
  <si>
    <t>TFTRR</t>
  </si>
  <si>
    <t>TFTRLS*</t>
  </si>
  <si>
    <t>TFTRHS*</t>
  </si>
  <si>
    <t>TFTRLL*</t>
  </si>
  <si>
    <t>TFTRHL*</t>
  </si>
  <si>
    <t>UC_N</t>
  </si>
  <si>
    <t>Pset_CO</t>
  </si>
  <si>
    <t>UC_FLO</t>
  </si>
  <si>
    <t>UC_Desc</t>
  </si>
  <si>
    <t>~UC_T: UC_COMPRD</t>
  </si>
  <si>
    <t>UC_RHSRTS</t>
  </si>
  <si>
    <t>UC_RHSRTS~0</t>
  </si>
  <si>
    <t>~UC_Sets: R_E: AllRegions</t>
  </si>
  <si>
    <t>~UC_Sets: T_E:</t>
  </si>
  <si>
    <t>AZ1</t>
  </si>
  <si>
    <t>AZ2</t>
  </si>
  <si>
    <t>AZ3</t>
  </si>
  <si>
    <t>Light</t>
  </si>
  <si>
    <t>Short</t>
  </si>
  <si>
    <t>Heavy</t>
  </si>
  <si>
    <t>Long</t>
  </si>
  <si>
    <t>Demand from VT files</t>
  </si>
  <si>
    <t>~UC_Sets: R_S: AZ1,AZ2,AZ3</t>
  </si>
  <si>
    <t xml:space="preserve">~UC_Sets: T_E: </t>
  </si>
  <si>
    <t>UC_RHST</t>
  </si>
  <si>
    <t>UC_RHST~0</t>
  </si>
  <si>
    <t>Maximum shares of Trucks TFTRLS*TFTRU</t>
  </si>
  <si>
    <t>Demand</t>
  </si>
  <si>
    <t>DEM</t>
  </si>
  <si>
    <t>Attribute</t>
  </si>
  <si>
    <t>Cset_SET</t>
  </si>
  <si>
    <t>Test</t>
  </si>
  <si>
    <t>Verification</t>
  </si>
  <si>
    <t>*</t>
  </si>
  <si>
    <t>LO</t>
  </si>
  <si>
    <t>~UC_T</t>
  </si>
  <si>
    <t>Pset_Set</t>
  </si>
  <si>
    <t>Pset_CI</t>
  </si>
  <si>
    <t>UC_FLO~2025</t>
  </si>
  <si>
    <t>UC_FLO~2030</t>
  </si>
  <si>
    <t>UC_RHSTS~UP~2025</t>
  </si>
  <si>
    <t>UC_RHSTS~UP~0</t>
  </si>
  <si>
    <t>UC_MAX_TPC_ELC</t>
  </si>
  <si>
    <t>TPC*</t>
  </si>
  <si>
    <t>TRA*</t>
  </si>
  <si>
    <t>TP*</t>
  </si>
  <si>
    <t>TRAELC*</t>
  </si>
  <si>
    <t>Maximum share of electric passenger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</si>
</sst>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-;\-* #,##0.00\ _k_r_-;_-* &quot;-&quot;??\ _k_r_-;_-@_-"/>
    <numFmt numFmtId="165" formatCode="\Te\x\t"/>
    <numFmt numFmtId="166" formatCode="#,###,##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36"/>
      <name val="Arial"/>
      <family val="2"/>
    </font>
    <font>
      <b/>
      <sz val="10"/>
      <color indexed="8"/>
      <name val="Arial"/>
      <family val="2"/>
    </font>
    <font>
      <b/>
      <i/>
      <u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gray0625">
        <fgColor indexed="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 applyNumberFormat="0"/>
    <xf numFmtId="9" fontId="1" fillId="0" borderId="0" applyFont="0" applyFill="0" applyBorder="0" applyAlignment="0" applyProtection="0"/>
    <xf numFmtId="166" fontId="7" fillId="2" borderId="0" applyNumberFormat="0" applyBorder="0"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1" fillId="0" borderId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6" fontId="11" fillId="3" borderId="0" applyNumberFormat="0" applyBorder="0">
      <alignment horizontal="left"/>
      <protection locked="0"/>
    </xf>
    <xf numFmtId="166" fontId="11" fillId="3" borderId="0" applyNumberFormat="0" applyBorder="0">
      <alignment horizontal="left"/>
      <protection locked="0"/>
    </xf>
    <xf numFmtId="166" fontId="11" fillId="3" borderId="0" applyNumberFormat="0" applyBorder="0">
      <alignment horizontal="right"/>
      <protection locked="0"/>
    </xf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165" fontId="2" fillId="0" borderId="0" xfId="0" applyNumberFormat="1" applyFont="1" applyFill="1" applyBorder="1"/>
    <xf numFmtId="14" fontId="0" fillId="0" borderId="0" xfId="0" applyNumberFormat="1"/>
    <xf numFmtId="14" fontId="1" fillId="0" borderId="0" xfId="0" applyNumberFormat="1" applyFont="1"/>
    <xf numFmtId="165" fontId="1" fillId="0" borderId="0" xfId="0" applyNumberFormat="1" applyFont="1" applyFill="1" applyBorder="1"/>
    <xf numFmtId="2" fontId="0" fillId="0" borderId="0" xfId="0" applyNumberFormat="1"/>
    <xf numFmtId="0" fontId="13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0" borderId="0" xfId="0" applyFont="1"/>
    <xf numFmtId="1" fontId="0" fillId="0" borderId="0" xfId="0" applyNumberFormat="1"/>
    <xf numFmtId="0" fontId="1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2" fillId="0" borderId="0" xfId="20" applyFont="1"/>
    <xf numFmtId="2" fontId="1" fillId="7" borderId="0" xfId="0" applyNumberFormat="1" applyFont="1" applyFill="1"/>
    <xf numFmtId="1" fontId="1" fillId="0" borderId="0" xfId="4" applyNumberFormat="1"/>
    <xf numFmtId="0" fontId="1" fillId="0" borderId="0" xfId="4"/>
    <xf numFmtId="10" fontId="0" fillId="0" borderId="0" xfId="0" applyNumberFormat="1"/>
    <xf numFmtId="0" fontId="12" fillId="0" borderId="0" xfId="1" applyFont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1" fontId="1" fillId="7" borderId="0" xfId="0" applyNumberFormat="1" applyFont="1" applyFill="1"/>
    <xf numFmtId="0" fontId="14" fillId="0" borderId="0" xfId="0" applyFont="1" applyFill="1"/>
    <xf numFmtId="1" fontId="1" fillId="0" borderId="0" xfId="0" applyNumberFormat="1" applyFont="1" applyFill="1"/>
    <xf numFmtId="0" fontId="2" fillId="10" borderId="0" xfId="0" applyFont="1" applyFill="1" applyBorder="1"/>
    <xf numFmtId="0" fontId="0" fillId="0" borderId="0" xfId="0"/>
    <xf numFmtId="0" fontId="2" fillId="5" borderId="0" xfId="0" applyFont="1" applyFill="1" applyBorder="1"/>
    <xf numFmtId="0" fontId="2" fillId="6" borderId="0" xfId="0" applyFont="1" applyFill="1" applyBorder="1"/>
    <xf numFmtId="0" fontId="2" fillId="4" borderId="0" xfId="0" applyFont="1" applyFill="1" applyBorder="1"/>
  </cellXfs>
  <cellStyles count="24">
    <cellStyle name="Comma 2" xfId="8" xr:uid="{FE1916E3-2DE9-47B5-9ECF-163E8A0EFE83}"/>
    <cellStyle name="Följde hyperlänken" xfId="3" xr:uid="{DAD4D6CC-FDCC-403D-BEDF-28DCDDD1E501}"/>
    <cellStyle name="Hyperlänk 2" xfId="10" xr:uid="{A8AE1562-0950-49F3-8568-1A4BDFE8729E}"/>
    <cellStyle name="Ligne détail" xfId="17" xr:uid="{4D516143-5FC3-492F-91C8-B0D7A644B441}"/>
    <cellStyle name="Normal" xfId="0" builtinId="0"/>
    <cellStyle name="Normal 10" xfId="21" xr:uid="{C86445A0-5FD1-49C3-AAC5-254421754D4C}"/>
    <cellStyle name="Normal 2" xfId="4" xr:uid="{D3FA4AD2-6742-44FC-9AFA-457662616FC2}"/>
    <cellStyle name="Normal 2 2" xfId="23" xr:uid="{34C904EC-721F-46E6-95EE-BA6042EEC8E1}"/>
    <cellStyle name="Normal 3" xfId="5" xr:uid="{88D470C6-DC96-451A-A7CB-07B8D6E1B37A}"/>
    <cellStyle name="Normal 3 2" xfId="11" xr:uid="{3B26E6C3-9D6F-4D89-B57F-B805C68B9FF0}"/>
    <cellStyle name="Normal 3 2 2" xfId="19" xr:uid="{626B87C0-9463-4BBE-A5AB-80BCE550825A}"/>
    <cellStyle name="Normal 3 3" xfId="18" xr:uid="{E0EBD280-0ED1-4EFC-939B-0D7681DADD2C}"/>
    <cellStyle name="Normal 4" xfId="14" xr:uid="{B801A34E-67F9-4D26-91DB-DFA8F127EF6D}"/>
    <cellStyle name="Normal 4 2" xfId="22" xr:uid="{BAAB8464-BD4D-45A5-8789-65FD5D38EF35}"/>
    <cellStyle name="Normal 5" xfId="2" xr:uid="{6CC8D005-765A-4C6A-BDC6-0180F91D93B1}"/>
    <cellStyle name="Normale_Scen_UC_IND-StrucConst" xfId="1" xr:uid="{1369851F-7FC9-487E-838D-5CBC6561E22B}"/>
    <cellStyle name="Normale_Scen_UC_IND-StrucConst 2" xfId="20" xr:uid="{DE6FEAA5-D60C-4B29-A128-955B05B130F9}"/>
    <cellStyle name="Percent 2" xfId="6" xr:uid="{303DF655-FB6C-474C-A67B-482742823D24}"/>
    <cellStyle name="Procent 2" xfId="12" xr:uid="{AC47A3D5-5430-4BFC-9840-555766F50848}"/>
    <cellStyle name="Resultat" xfId="13" xr:uid="{D58C3441-1DE1-4D7D-8D82-86632B312554}"/>
    <cellStyle name="Titre colonnes" xfId="15" xr:uid="{070536F5-1D0E-4DC9-85C7-DFB6B3D2D62F}"/>
    <cellStyle name="Titre lignes" xfId="16" xr:uid="{1274208D-90A3-4CCE-82B0-5774ADE05BDC}"/>
    <cellStyle name="Total intermediaire" xfId="7" xr:uid="{C9F01C03-C7EE-4810-9B81-FD2CAAF1CD2D}"/>
    <cellStyle name="Tusental 2" xfId="9" xr:uid="{E287C74B-801B-4E7C-9302-BF6C8E2E1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48</xdr:row>
      <xdr:rowOff>0</xdr:rowOff>
    </xdr:from>
    <xdr:to>
      <xdr:col>19</xdr:col>
      <xdr:colOff>20958</xdr:colOff>
      <xdr:row>48</xdr:row>
      <xdr:rowOff>97164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0015CF-095C-44D7-9D9A-700FC743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1180" y="1463040"/>
          <a:ext cx="20958" cy="97164"/>
        </a:xfrm>
        <a:prstGeom prst="rect">
          <a:avLst/>
        </a:prstGeom>
      </xdr:spPr>
    </xdr:pic>
    <xdr:clientData/>
  </xdr:twoCellAnchor>
  <xdr:twoCellAnchor editAs="oneCell">
    <xdr:from>
      <xdr:col>22</xdr:col>
      <xdr:colOff>496956</xdr:colOff>
      <xdr:row>46</xdr:row>
      <xdr:rowOff>19879</xdr:rowOff>
    </xdr:from>
    <xdr:to>
      <xdr:col>29</xdr:col>
      <xdr:colOff>403974</xdr:colOff>
      <xdr:row>59</xdr:row>
      <xdr:rowOff>35242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3AC21A-C5CC-49F5-AC00-79F485A15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71982" y="8554279"/>
          <a:ext cx="4174218" cy="2427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IVL PPXL">
  <a:themeElements>
    <a:clrScheme name="IV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487"/>
      </a:accent1>
      <a:accent2>
        <a:srgbClr val="4F4F4C"/>
      </a:accent2>
      <a:accent3>
        <a:srgbClr val="E3EFF0"/>
      </a:accent3>
      <a:accent4>
        <a:srgbClr val="F28969"/>
      </a:accent4>
      <a:accent5>
        <a:srgbClr val="FEEFE5"/>
      </a:accent5>
      <a:accent6>
        <a:srgbClr val="00A6BD"/>
      </a:accent6>
      <a:hlink>
        <a:srgbClr val="0563C1"/>
      </a:hlink>
      <a:folHlink>
        <a:srgbClr val="954F72"/>
      </a:folHlink>
    </a:clrScheme>
    <a:fontScheme name="IVL PP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Korall">
      <a:srgbClr val="EA5550"/>
    </a:custClr>
    <a:custClr name="Mellan ocean">
      <a:srgbClr val="58BAC1"/>
    </a:custClr>
    <a:custClr name="Glaciär">
      <a:srgbClr val="E2E1E5"/>
    </a:custClr>
  </a:custClrLst>
  <a:extLst>
    <a:ext uri="{05A4C25C-085E-4340-85A3-A5531E510DB2}">
      <thm15:themeFamily xmlns:thm15="http://schemas.microsoft.com/office/thememl/2012/main" name="IVL PPXL" id="{30D11C11-7159-4883-9B7F-33BABE6F926C}" vid="{4E861F84-659A-4505-AE39-73F1BFA3058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A80C-A4F4-42D0-B754-18A20D897C51}">
  <dimension ref="A2:E6"/>
  <sheetViews>
    <sheetView workbookViewId="0">
      <selection activeCell="E3" sqref="E3"/>
    </sheetView>
  </sheetViews>
  <sheetFormatPr defaultRowHeight="15" x14ac:dyDescent="0.25"/>
  <cols>
    <col min="1" max="4" width="19.42578125" customWidth="1"/>
    <col min="5" max="5" width="31" bestFit="1" customWidth="1"/>
  </cols>
  <sheetData>
    <row r="2" spans="1:5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5">
        <v>44400</v>
      </c>
      <c r="B3" t="s">
        <v>46</v>
      </c>
      <c r="C3" s="6"/>
      <c r="D3" s="3"/>
      <c r="E3" s="6" t="s">
        <v>47</v>
      </c>
    </row>
    <row r="4" spans="1:5" x14ac:dyDescent="0.25">
      <c r="A4" s="5"/>
      <c r="C4" s="6"/>
      <c r="D4" s="3"/>
      <c r="E4" s="6"/>
    </row>
    <row r="5" spans="1:5" x14ac:dyDescent="0.25">
      <c r="A5" s="5"/>
    </row>
    <row r="6" spans="1:5" x14ac:dyDescent="0.25">
      <c r="A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BDBE-B9AA-4E74-9360-ACD116484649}">
  <dimension ref="A1:Y86"/>
  <sheetViews>
    <sheetView tabSelected="1" topLeftCell="A15" zoomScaleNormal="100" workbookViewId="0">
      <selection activeCell="L50" sqref="L50"/>
    </sheetView>
  </sheetViews>
  <sheetFormatPr defaultRowHeight="15" x14ac:dyDescent="0.25"/>
  <cols>
    <col min="2" max="2" width="7" customWidth="1"/>
    <col min="3" max="3" width="23" bestFit="1" customWidth="1"/>
    <col min="6" max="6" width="13.85546875" bestFit="1" customWidth="1"/>
    <col min="8" max="8" width="19" bestFit="1" customWidth="1"/>
    <col min="13" max="13" width="12" bestFit="1" customWidth="1"/>
    <col min="14" max="14" width="16.42578125" bestFit="1" customWidth="1"/>
  </cols>
  <sheetData>
    <row r="1" spans="2:15" x14ac:dyDescent="0.25">
      <c r="B1" t="s">
        <v>45</v>
      </c>
    </row>
    <row r="2" spans="2:15" x14ac:dyDescent="0.25">
      <c r="M2">
        <f>1.01*-1</f>
        <v>-1.01</v>
      </c>
      <c r="N2" t="s">
        <v>44</v>
      </c>
    </row>
    <row r="3" spans="2:15" x14ac:dyDescent="0.25">
      <c r="C3" s="17" t="s">
        <v>67</v>
      </c>
    </row>
    <row r="4" spans="2:15" x14ac:dyDescent="0.25">
      <c r="C4" s="17" t="s">
        <v>68</v>
      </c>
    </row>
    <row r="5" spans="2:15" x14ac:dyDescent="0.25">
      <c r="C5" s="8"/>
    </row>
    <row r="6" spans="2:15" x14ac:dyDescent="0.25">
      <c r="H6" t="s">
        <v>64</v>
      </c>
    </row>
    <row r="7" spans="2:15" x14ac:dyDescent="0.25">
      <c r="C7" s="9" t="s">
        <v>60</v>
      </c>
      <c r="D7" s="10" t="s">
        <v>0</v>
      </c>
      <c r="E7" s="10" t="s">
        <v>61</v>
      </c>
      <c r="F7" s="11" t="s">
        <v>36</v>
      </c>
      <c r="G7" s="11" t="s">
        <v>1</v>
      </c>
      <c r="H7" s="11" t="s">
        <v>2</v>
      </c>
      <c r="I7" s="2" t="s">
        <v>62</v>
      </c>
      <c r="J7" s="12" t="s">
        <v>69</v>
      </c>
      <c r="K7" s="12" t="s">
        <v>70</v>
      </c>
      <c r="L7" s="12" t="s">
        <v>71</v>
      </c>
      <c r="M7" s="12" t="s">
        <v>65</v>
      </c>
      <c r="N7" s="12" t="s">
        <v>66</v>
      </c>
      <c r="O7" s="9" t="s">
        <v>63</v>
      </c>
    </row>
    <row r="8" spans="2:15" x14ac:dyDescent="0.25">
      <c r="C8" s="9" t="s">
        <v>88</v>
      </c>
      <c r="D8" t="s">
        <v>37</v>
      </c>
      <c r="F8" t="s">
        <v>41</v>
      </c>
      <c r="G8">
        <v>2010</v>
      </c>
      <c r="H8" t="s">
        <v>3</v>
      </c>
      <c r="I8">
        <v>1</v>
      </c>
      <c r="J8" s="7">
        <f>S66*$M$2</f>
        <v>-0.69923076923076921</v>
      </c>
      <c r="K8" s="18">
        <f t="shared" ref="K8:L10" si="0">J8</f>
        <v>-0.69923076923076921</v>
      </c>
      <c r="L8" s="18">
        <f t="shared" si="0"/>
        <v>-0.69923076923076921</v>
      </c>
      <c r="M8">
        <v>0</v>
      </c>
      <c r="N8" s="13">
        <v>15</v>
      </c>
      <c r="O8" t="str">
        <f>"Maximum shares of cars "&amp;D8&amp;F8</f>
        <v>Maximum shares of cars TPCA1*TPCAU</v>
      </c>
    </row>
    <row r="9" spans="2:15" x14ac:dyDescent="0.25">
      <c r="C9" t="str">
        <f>"UC_Max_"&amp;LEFT(D8,5)&amp;"_"&amp;RIGHT(F8,3)</f>
        <v>UC_Max_TPCA1_CAU</v>
      </c>
      <c r="D9" t="s">
        <v>37</v>
      </c>
      <c r="F9" t="s">
        <v>41</v>
      </c>
      <c r="G9">
        <v>2015</v>
      </c>
      <c r="H9" t="s">
        <v>3</v>
      </c>
      <c r="I9">
        <v>1</v>
      </c>
      <c r="J9" s="7">
        <f>T66*$M$2</f>
        <v>-0.61321428571428571</v>
      </c>
      <c r="K9" s="18">
        <f t="shared" si="0"/>
        <v>-0.61321428571428571</v>
      </c>
      <c r="L9" s="18">
        <f t="shared" si="0"/>
        <v>-0.61321428571428571</v>
      </c>
      <c r="N9" s="13"/>
    </row>
    <row r="10" spans="2:15" x14ac:dyDescent="0.25">
      <c r="D10" t="s">
        <v>37</v>
      </c>
      <c r="F10" t="s">
        <v>41</v>
      </c>
      <c r="G10">
        <v>2020</v>
      </c>
      <c r="H10" t="s">
        <v>3</v>
      </c>
      <c r="I10">
        <v>1</v>
      </c>
      <c r="J10" s="7">
        <f>U66*$M$2</f>
        <v>-0.5252</v>
      </c>
      <c r="K10" s="18">
        <f t="shared" si="0"/>
        <v>-0.5252</v>
      </c>
      <c r="L10" s="18">
        <f t="shared" si="0"/>
        <v>-0.5252</v>
      </c>
      <c r="N10" s="13"/>
    </row>
    <row r="11" spans="2:15" x14ac:dyDescent="0.25">
      <c r="C11" t="s">
        <v>88</v>
      </c>
      <c r="D11" t="s">
        <v>38</v>
      </c>
      <c r="F11" t="str">
        <f t="shared" ref="F11:F19" si="1">F8</f>
        <v>TPCAU</v>
      </c>
      <c r="G11">
        <v>2010</v>
      </c>
      <c r="H11" t="s">
        <v>3</v>
      </c>
      <c r="I11">
        <v>1</v>
      </c>
      <c r="J11" s="7">
        <f>S65*$M$2</f>
        <v>-0.1553846153846154</v>
      </c>
      <c r="K11" s="18">
        <f>J11</f>
        <v>-0.1553846153846154</v>
      </c>
      <c r="L11" s="18">
        <f t="shared" ref="L11:L43" si="2">K11</f>
        <v>-0.1553846153846154</v>
      </c>
      <c r="M11">
        <v>0</v>
      </c>
      <c r="N11" s="13">
        <v>15</v>
      </c>
      <c r="O11" t="str">
        <f>"Maximum shares of cars "&amp;D11&amp;F11</f>
        <v>Maximum shares of cars TPCA2*TPCAU</v>
      </c>
    </row>
    <row r="12" spans="2:15" x14ac:dyDescent="0.25">
      <c r="C12" t="str">
        <f>"UC_Max_"&amp;LEFT(D11,5)&amp;"_"&amp;RIGHT(F11,3)</f>
        <v>UC_Max_TPCA2_CAU</v>
      </c>
      <c r="D12" t="s">
        <v>38</v>
      </c>
      <c r="F12" t="str">
        <f t="shared" si="1"/>
        <v>TPCAU</v>
      </c>
      <c r="G12">
        <v>2015</v>
      </c>
      <c r="H12" t="s">
        <v>3</v>
      </c>
      <c r="I12">
        <v>1</v>
      </c>
      <c r="J12" s="7">
        <f>T65*$M$2</f>
        <v>-0.18035714285714285</v>
      </c>
      <c r="K12" s="18">
        <f>J12</f>
        <v>-0.18035714285714285</v>
      </c>
      <c r="L12" s="18">
        <f t="shared" si="2"/>
        <v>-0.18035714285714285</v>
      </c>
      <c r="N12" s="13"/>
    </row>
    <row r="13" spans="2:15" x14ac:dyDescent="0.25">
      <c r="D13" t="s">
        <v>38</v>
      </c>
      <c r="F13" t="str">
        <f t="shared" si="1"/>
        <v>TPCAU</v>
      </c>
      <c r="G13">
        <v>2020</v>
      </c>
      <c r="H13" t="s">
        <v>3</v>
      </c>
      <c r="I13">
        <v>1</v>
      </c>
      <c r="J13" s="7">
        <f>U65*$M$2</f>
        <v>-0.18179999999999993</v>
      </c>
      <c r="K13" s="18">
        <f t="shared" ref="K13" si="3">J13</f>
        <v>-0.18179999999999993</v>
      </c>
      <c r="L13" s="18">
        <f t="shared" si="2"/>
        <v>-0.18179999999999993</v>
      </c>
      <c r="N13" s="13"/>
    </row>
    <row r="14" spans="2:15" x14ac:dyDescent="0.25">
      <c r="C14" t="s">
        <v>88</v>
      </c>
      <c r="D14" t="s">
        <v>39</v>
      </c>
      <c r="F14" t="str">
        <f t="shared" si="1"/>
        <v>TPCAU</v>
      </c>
      <c r="G14">
        <v>2010</v>
      </c>
      <c r="H14" t="s">
        <v>3</v>
      </c>
      <c r="I14">
        <v>1</v>
      </c>
      <c r="J14" s="7">
        <f>S64*$M$2</f>
        <v>-7.7692307692307699E-2</v>
      </c>
      <c r="K14" s="18">
        <f t="shared" ref="K14" si="4">J14</f>
        <v>-7.7692307692307699E-2</v>
      </c>
      <c r="L14" s="18">
        <f t="shared" si="2"/>
        <v>-7.7692307692307699E-2</v>
      </c>
      <c r="M14">
        <v>0</v>
      </c>
      <c r="N14" s="13">
        <v>15</v>
      </c>
      <c r="O14" t="str">
        <f>"Maximum shares of cars "&amp;D14&amp;F14</f>
        <v>Maximum shares of cars TPCA3*TPCAU</v>
      </c>
    </row>
    <row r="15" spans="2:15" x14ac:dyDescent="0.25">
      <c r="C15" t="str">
        <f>"UC_Max_"&amp;LEFT(D14,5)&amp;"_"&amp;RIGHT(F14,3)</f>
        <v>UC_Max_TPCA3_CAU</v>
      </c>
      <c r="D15" t="s">
        <v>39</v>
      </c>
      <c r="F15" t="str">
        <f t="shared" si="1"/>
        <v>TPCAU</v>
      </c>
      <c r="G15">
        <v>2015</v>
      </c>
      <c r="H15" t="s">
        <v>3</v>
      </c>
      <c r="I15">
        <v>1</v>
      </c>
      <c r="J15" s="7">
        <f>T64*$M$2</f>
        <v>-0.10821428571428571</v>
      </c>
      <c r="K15" s="18">
        <f t="shared" ref="K15" si="5">J15</f>
        <v>-0.10821428571428571</v>
      </c>
      <c r="L15" s="18">
        <f t="shared" si="2"/>
        <v>-0.10821428571428571</v>
      </c>
      <c r="N15" s="13"/>
    </row>
    <row r="16" spans="2:15" x14ac:dyDescent="0.25">
      <c r="D16" t="s">
        <v>39</v>
      </c>
      <c r="F16" t="str">
        <f t="shared" si="1"/>
        <v>TPCAU</v>
      </c>
      <c r="G16">
        <v>2020</v>
      </c>
      <c r="H16" t="s">
        <v>3</v>
      </c>
      <c r="I16">
        <v>1</v>
      </c>
      <c r="J16" s="7">
        <f>U64*$M$2</f>
        <v>-0.1515</v>
      </c>
      <c r="K16" s="18">
        <f t="shared" ref="K16" si="6">J16</f>
        <v>-0.1515</v>
      </c>
      <c r="L16" s="18">
        <f t="shared" si="2"/>
        <v>-0.1515</v>
      </c>
      <c r="N16" s="13"/>
    </row>
    <row r="17" spans="3:15" x14ac:dyDescent="0.25">
      <c r="C17" t="s">
        <v>88</v>
      </c>
      <c r="D17" t="s">
        <v>40</v>
      </c>
      <c r="F17" t="str">
        <f t="shared" si="1"/>
        <v>TPCAU</v>
      </c>
      <c r="G17">
        <v>2010</v>
      </c>
      <c r="H17" t="s">
        <v>3</v>
      </c>
      <c r="I17">
        <v>1</v>
      </c>
      <c r="J17" s="7">
        <f>S63*$M$2</f>
        <v>-7.7692307692307699E-2</v>
      </c>
      <c r="K17" s="18">
        <f t="shared" ref="K17" si="7">J17</f>
        <v>-7.7692307692307699E-2</v>
      </c>
      <c r="L17" s="18">
        <f t="shared" si="2"/>
        <v>-7.7692307692307699E-2</v>
      </c>
      <c r="M17">
        <v>0</v>
      </c>
      <c r="N17" s="13">
        <v>15</v>
      </c>
      <c r="O17" t="str">
        <f>"Maximum shares of cars "&amp;D17&amp;F17</f>
        <v>Maximum shares of cars TPCA4*TPCAU</v>
      </c>
    </row>
    <row r="18" spans="3:15" x14ac:dyDescent="0.25">
      <c r="C18" t="str">
        <f>"UC_Max_"&amp;LEFT(D17,5)&amp;"_"&amp;RIGHT(F17,3)</f>
        <v>UC_Max_TPCA4_CAU</v>
      </c>
      <c r="D18" t="s">
        <v>40</v>
      </c>
      <c r="F18" t="str">
        <f t="shared" si="1"/>
        <v>TPCAU</v>
      </c>
      <c r="G18">
        <v>2015</v>
      </c>
      <c r="H18" t="s">
        <v>3</v>
      </c>
      <c r="I18">
        <v>1</v>
      </c>
      <c r="J18" s="7">
        <f>T63*$M$2</f>
        <v>-0.10821428571428571</v>
      </c>
      <c r="K18" s="18">
        <f t="shared" ref="K18" si="8">J18</f>
        <v>-0.10821428571428571</v>
      </c>
      <c r="L18" s="18">
        <f t="shared" si="2"/>
        <v>-0.10821428571428571</v>
      </c>
      <c r="N18" s="13"/>
    </row>
    <row r="19" spans="3:15" x14ac:dyDescent="0.25">
      <c r="D19" t="s">
        <v>40</v>
      </c>
      <c r="F19" t="str">
        <f t="shared" si="1"/>
        <v>TPCAU</v>
      </c>
      <c r="G19">
        <v>2020</v>
      </c>
      <c r="H19" t="s">
        <v>3</v>
      </c>
      <c r="I19">
        <v>1</v>
      </c>
      <c r="J19" s="7">
        <f>U63*$M$2</f>
        <v>-0.1515</v>
      </c>
      <c r="K19" s="18">
        <f t="shared" ref="K19" si="9">J19</f>
        <v>-0.1515</v>
      </c>
      <c r="L19" s="18">
        <f t="shared" si="2"/>
        <v>-0.1515</v>
      </c>
      <c r="N19" s="13"/>
    </row>
    <row r="20" spans="3:15" x14ac:dyDescent="0.25">
      <c r="C20" t="s">
        <v>88</v>
      </c>
      <c r="D20" t="s">
        <v>37</v>
      </c>
      <c r="F20" t="s">
        <v>42</v>
      </c>
      <c r="G20">
        <v>2010</v>
      </c>
      <c r="H20" t="s">
        <v>3</v>
      </c>
      <c r="I20">
        <v>1</v>
      </c>
      <c r="J20" s="7">
        <f t="shared" ref="J20:J43" si="10">J8</f>
        <v>-0.69923076923076921</v>
      </c>
      <c r="K20" s="18">
        <f t="shared" ref="K20" si="11">J20</f>
        <v>-0.69923076923076921</v>
      </c>
      <c r="L20" s="18">
        <f t="shared" si="2"/>
        <v>-0.69923076923076921</v>
      </c>
      <c r="M20">
        <v>0</v>
      </c>
      <c r="N20" s="13">
        <v>15</v>
      </c>
      <c r="O20" t="str">
        <f>"Maximum shares of cars "&amp;D20&amp;F20</f>
        <v>Maximum shares of cars TPCA1*TPCAR</v>
      </c>
    </row>
    <row r="21" spans="3:15" x14ac:dyDescent="0.25">
      <c r="C21" t="str">
        <f>"UC_Max_"&amp;LEFT(D20,5)&amp;"_"&amp;RIGHT(F20,3)</f>
        <v>UC_Max_TPCA1_CAR</v>
      </c>
      <c r="D21" t="s">
        <v>37</v>
      </c>
      <c r="F21" t="s">
        <v>42</v>
      </c>
      <c r="G21">
        <v>2015</v>
      </c>
      <c r="H21" t="s">
        <v>3</v>
      </c>
      <c r="I21">
        <v>1</v>
      </c>
      <c r="J21" s="7">
        <f t="shared" si="10"/>
        <v>-0.61321428571428571</v>
      </c>
      <c r="K21" s="18">
        <f t="shared" ref="K21" si="12">J21</f>
        <v>-0.61321428571428571</v>
      </c>
      <c r="L21" s="18">
        <f t="shared" si="2"/>
        <v>-0.61321428571428571</v>
      </c>
      <c r="N21" s="13"/>
    </row>
    <row r="22" spans="3:15" x14ac:dyDescent="0.25">
      <c r="D22" t="s">
        <v>37</v>
      </c>
      <c r="F22" t="s">
        <v>42</v>
      </c>
      <c r="G22">
        <v>2020</v>
      </c>
      <c r="H22" t="s">
        <v>3</v>
      </c>
      <c r="I22">
        <v>1</v>
      </c>
      <c r="J22" s="7">
        <f t="shared" si="10"/>
        <v>-0.5252</v>
      </c>
      <c r="K22" s="18">
        <f t="shared" ref="K22" si="13">J22</f>
        <v>-0.5252</v>
      </c>
      <c r="L22" s="18">
        <f t="shared" si="2"/>
        <v>-0.5252</v>
      </c>
      <c r="N22" s="13"/>
    </row>
    <row r="23" spans="3:15" x14ac:dyDescent="0.25">
      <c r="C23" t="s">
        <v>88</v>
      </c>
      <c r="D23" t="s">
        <v>38</v>
      </c>
      <c r="F23" t="str">
        <f t="shared" ref="F23:F31" si="14">F20</f>
        <v>TPCAR</v>
      </c>
      <c r="G23">
        <v>2010</v>
      </c>
      <c r="H23" t="s">
        <v>3</v>
      </c>
      <c r="I23">
        <v>1</v>
      </c>
      <c r="J23" s="7">
        <f t="shared" si="10"/>
        <v>-0.1553846153846154</v>
      </c>
      <c r="K23" s="18">
        <f t="shared" ref="K23" si="15">J23</f>
        <v>-0.1553846153846154</v>
      </c>
      <c r="L23" s="18">
        <f t="shared" si="2"/>
        <v>-0.1553846153846154</v>
      </c>
      <c r="M23">
        <v>0</v>
      </c>
      <c r="N23" s="13">
        <v>15</v>
      </c>
      <c r="O23" t="str">
        <f>"Maximum shares of cars "&amp;D23&amp;F23</f>
        <v>Maximum shares of cars TPCA2*TPCAR</v>
      </c>
    </row>
    <row r="24" spans="3:15" x14ac:dyDescent="0.25">
      <c r="C24" t="str">
        <f>"UC_Max_"&amp;LEFT(D23,5)&amp;"_"&amp;RIGHT(F23,3)</f>
        <v>UC_Max_TPCA2_CAR</v>
      </c>
      <c r="D24" t="s">
        <v>38</v>
      </c>
      <c r="F24" t="str">
        <f t="shared" si="14"/>
        <v>TPCAR</v>
      </c>
      <c r="G24">
        <v>2015</v>
      </c>
      <c r="H24" t="s">
        <v>3</v>
      </c>
      <c r="I24">
        <v>1</v>
      </c>
      <c r="J24" s="7">
        <f t="shared" si="10"/>
        <v>-0.18035714285714285</v>
      </c>
      <c r="K24" s="18">
        <f t="shared" ref="K24" si="16">J24</f>
        <v>-0.18035714285714285</v>
      </c>
      <c r="L24" s="18">
        <f t="shared" si="2"/>
        <v>-0.18035714285714285</v>
      </c>
      <c r="N24" s="13"/>
    </row>
    <row r="25" spans="3:15" x14ac:dyDescent="0.25">
      <c r="D25" t="s">
        <v>38</v>
      </c>
      <c r="F25" t="str">
        <f t="shared" si="14"/>
        <v>TPCAR</v>
      </c>
      <c r="G25">
        <v>2020</v>
      </c>
      <c r="H25" t="s">
        <v>3</v>
      </c>
      <c r="I25">
        <v>1</v>
      </c>
      <c r="J25" s="7">
        <f t="shared" si="10"/>
        <v>-0.18179999999999993</v>
      </c>
      <c r="K25" s="18">
        <f t="shared" ref="K25" si="17">J25</f>
        <v>-0.18179999999999993</v>
      </c>
      <c r="L25" s="18">
        <f t="shared" si="2"/>
        <v>-0.18179999999999993</v>
      </c>
      <c r="N25" s="13"/>
    </row>
    <row r="26" spans="3:15" x14ac:dyDescent="0.25">
      <c r="C26" t="s">
        <v>88</v>
      </c>
      <c r="D26" t="s">
        <v>39</v>
      </c>
      <c r="F26" t="str">
        <f t="shared" si="14"/>
        <v>TPCAR</v>
      </c>
      <c r="G26">
        <v>2010</v>
      </c>
      <c r="H26" t="s">
        <v>3</v>
      </c>
      <c r="I26">
        <v>1</v>
      </c>
      <c r="J26" s="7">
        <f t="shared" si="10"/>
        <v>-7.7692307692307699E-2</v>
      </c>
      <c r="K26" s="18">
        <f t="shared" ref="K26" si="18">J26</f>
        <v>-7.7692307692307699E-2</v>
      </c>
      <c r="L26" s="18">
        <f t="shared" si="2"/>
        <v>-7.7692307692307699E-2</v>
      </c>
      <c r="M26">
        <v>0</v>
      </c>
      <c r="N26" s="13">
        <v>15</v>
      </c>
      <c r="O26" t="str">
        <f>"Maximum shares of cars "&amp;D26&amp;F26</f>
        <v>Maximum shares of cars TPCA3*TPCAR</v>
      </c>
    </row>
    <row r="27" spans="3:15" x14ac:dyDescent="0.25">
      <c r="C27" t="str">
        <f>"UC_Max_"&amp;LEFT(D26,5)&amp;"_"&amp;RIGHT(F26,3)</f>
        <v>UC_Max_TPCA3_CAR</v>
      </c>
      <c r="D27" t="s">
        <v>39</v>
      </c>
      <c r="F27" t="str">
        <f t="shared" si="14"/>
        <v>TPCAR</v>
      </c>
      <c r="G27">
        <v>2015</v>
      </c>
      <c r="H27" t="s">
        <v>3</v>
      </c>
      <c r="I27">
        <v>1</v>
      </c>
      <c r="J27" s="7">
        <f t="shared" si="10"/>
        <v>-0.10821428571428571</v>
      </c>
      <c r="K27" s="18">
        <f t="shared" ref="K27" si="19">J27</f>
        <v>-0.10821428571428571</v>
      </c>
      <c r="L27" s="18">
        <f t="shared" si="2"/>
        <v>-0.10821428571428571</v>
      </c>
      <c r="N27" s="13"/>
    </row>
    <row r="28" spans="3:15" x14ac:dyDescent="0.25">
      <c r="D28" t="s">
        <v>39</v>
      </c>
      <c r="F28" t="str">
        <f t="shared" si="14"/>
        <v>TPCAR</v>
      </c>
      <c r="G28">
        <v>2020</v>
      </c>
      <c r="H28" t="s">
        <v>3</v>
      </c>
      <c r="I28">
        <v>1</v>
      </c>
      <c r="J28" s="7">
        <f t="shared" si="10"/>
        <v>-0.1515</v>
      </c>
      <c r="K28" s="18">
        <f t="shared" ref="K28" si="20">J28</f>
        <v>-0.1515</v>
      </c>
      <c r="L28" s="18">
        <f t="shared" si="2"/>
        <v>-0.1515</v>
      </c>
      <c r="N28" s="13"/>
    </row>
    <row r="29" spans="3:15" x14ac:dyDescent="0.25">
      <c r="C29" t="s">
        <v>88</v>
      </c>
      <c r="D29" t="s">
        <v>40</v>
      </c>
      <c r="F29" t="str">
        <f t="shared" si="14"/>
        <v>TPCAR</v>
      </c>
      <c r="G29">
        <v>2010</v>
      </c>
      <c r="H29" t="s">
        <v>3</v>
      </c>
      <c r="I29">
        <v>1</v>
      </c>
      <c r="J29" s="7">
        <f t="shared" si="10"/>
        <v>-7.7692307692307699E-2</v>
      </c>
      <c r="K29" s="18">
        <f t="shared" ref="K29" si="21">J29</f>
        <v>-7.7692307692307699E-2</v>
      </c>
      <c r="L29" s="18">
        <f t="shared" si="2"/>
        <v>-7.7692307692307699E-2</v>
      </c>
      <c r="M29">
        <v>0</v>
      </c>
      <c r="N29" s="13">
        <v>15</v>
      </c>
      <c r="O29" t="str">
        <f>"Maximum shares of cars "&amp;D29&amp;F29</f>
        <v>Maximum shares of cars TPCA4*TPCAR</v>
      </c>
    </row>
    <row r="30" spans="3:15" x14ac:dyDescent="0.25">
      <c r="C30" t="str">
        <f>"UC_Max_"&amp;LEFT(D29,5)&amp;"_"&amp;RIGHT(F29,3)</f>
        <v>UC_Max_TPCA4_CAR</v>
      </c>
      <c r="D30" t="s">
        <v>40</v>
      </c>
      <c r="F30" t="str">
        <f t="shared" si="14"/>
        <v>TPCAR</v>
      </c>
      <c r="G30">
        <v>2015</v>
      </c>
      <c r="H30" t="s">
        <v>3</v>
      </c>
      <c r="I30">
        <v>1</v>
      </c>
      <c r="J30" s="7">
        <f t="shared" si="10"/>
        <v>-0.10821428571428571</v>
      </c>
      <c r="K30" s="18">
        <f t="shared" ref="K30" si="22">J30</f>
        <v>-0.10821428571428571</v>
      </c>
      <c r="L30" s="18">
        <f t="shared" si="2"/>
        <v>-0.10821428571428571</v>
      </c>
      <c r="N30" s="13"/>
    </row>
    <row r="31" spans="3:15" x14ac:dyDescent="0.25">
      <c r="D31" t="s">
        <v>40</v>
      </c>
      <c r="F31" t="str">
        <f t="shared" si="14"/>
        <v>TPCAR</v>
      </c>
      <c r="G31">
        <v>2020</v>
      </c>
      <c r="H31" t="s">
        <v>3</v>
      </c>
      <c r="I31">
        <v>1</v>
      </c>
      <c r="J31" s="7">
        <f t="shared" si="10"/>
        <v>-0.1515</v>
      </c>
      <c r="K31" s="18">
        <f t="shared" ref="K31" si="23">J31</f>
        <v>-0.1515</v>
      </c>
      <c r="L31" s="18">
        <f t="shared" si="2"/>
        <v>-0.1515</v>
      </c>
      <c r="N31" s="13"/>
    </row>
    <row r="32" spans="3:15" x14ac:dyDescent="0.25">
      <c r="C32" t="s">
        <v>88</v>
      </c>
      <c r="D32" t="s">
        <v>37</v>
      </c>
      <c r="F32" t="s">
        <v>43</v>
      </c>
      <c r="G32">
        <v>2010</v>
      </c>
      <c r="H32" t="s">
        <v>3</v>
      </c>
      <c r="I32">
        <v>1</v>
      </c>
      <c r="J32" s="7">
        <f t="shared" si="10"/>
        <v>-0.69923076923076921</v>
      </c>
      <c r="K32" s="18">
        <f t="shared" ref="K32" si="24">J32</f>
        <v>-0.69923076923076921</v>
      </c>
      <c r="L32" s="18">
        <f t="shared" si="2"/>
        <v>-0.69923076923076921</v>
      </c>
      <c r="M32">
        <v>0</v>
      </c>
      <c r="N32" s="13">
        <v>15</v>
      </c>
      <c r="O32" t="str">
        <f>"Maximum shares of cars "&amp;D32&amp;F32</f>
        <v>Maximum shares of cars TPCA1*TPCAL</v>
      </c>
    </row>
    <row r="33" spans="1:22" x14ac:dyDescent="0.25">
      <c r="C33" t="str">
        <f>"UC_Max_"&amp;LEFT(D32,5)&amp;"_"&amp;RIGHT(F32,3)</f>
        <v>UC_Max_TPCA1_CAL</v>
      </c>
      <c r="D33" t="s">
        <v>37</v>
      </c>
      <c r="F33" t="s">
        <v>43</v>
      </c>
      <c r="G33">
        <v>2015</v>
      </c>
      <c r="H33" t="s">
        <v>3</v>
      </c>
      <c r="I33">
        <v>1</v>
      </c>
      <c r="J33" s="7">
        <f t="shared" si="10"/>
        <v>-0.61321428571428571</v>
      </c>
      <c r="K33" s="18">
        <f t="shared" ref="K33" si="25">J33</f>
        <v>-0.61321428571428571</v>
      </c>
      <c r="L33" s="18">
        <f t="shared" si="2"/>
        <v>-0.61321428571428571</v>
      </c>
      <c r="N33" s="13"/>
    </row>
    <row r="34" spans="1:22" x14ac:dyDescent="0.25">
      <c r="D34" t="s">
        <v>37</v>
      </c>
      <c r="F34" t="s">
        <v>43</v>
      </c>
      <c r="G34">
        <v>2020</v>
      </c>
      <c r="H34" t="s">
        <v>3</v>
      </c>
      <c r="I34">
        <v>1</v>
      </c>
      <c r="J34" s="7">
        <f t="shared" si="10"/>
        <v>-0.5252</v>
      </c>
      <c r="K34" s="18">
        <f t="shared" ref="K34" si="26">J34</f>
        <v>-0.5252</v>
      </c>
      <c r="L34" s="18">
        <f t="shared" si="2"/>
        <v>-0.5252</v>
      </c>
      <c r="N34" s="13"/>
    </row>
    <row r="35" spans="1:22" x14ac:dyDescent="0.25">
      <c r="C35" t="s">
        <v>88</v>
      </c>
      <c r="D35" t="s">
        <v>38</v>
      </c>
      <c r="F35" t="str">
        <f t="shared" ref="F35:F43" si="27">F32</f>
        <v>TPCAL</v>
      </c>
      <c r="G35">
        <v>2010</v>
      </c>
      <c r="H35" t="s">
        <v>3</v>
      </c>
      <c r="I35">
        <v>1</v>
      </c>
      <c r="J35" s="7">
        <f t="shared" si="10"/>
        <v>-0.1553846153846154</v>
      </c>
      <c r="K35" s="18">
        <f t="shared" ref="K35" si="28">J35</f>
        <v>-0.1553846153846154</v>
      </c>
      <c r="L35" s="18">
        <f t="shared" si="2"/>
        <v>-0.1553846153846154</v>
      </c>
      <c r="M35">
        <v>0</v>
      </c>
      <c r="N35" s="13">
        <v>15</v>
      </c>
      <c r="O35" t="str">
        <f>"Maximum shares of cars "&amp;D35&amp;F35</f>
        <v>Maximum shares of cars TPCA2*TPCAL</v>
      </c>
    </row>
    <row r="36" spans="1:22" x14ac:dyDescent="0.25">
      <c r="C36" t="str">
        <f>"UC_Max_"&amp;LEFT(D35,5)&amp;"_"&amp;RIGHT(F35,3)</f>
        <v>UC_Max_TPCA2_CAL</v>
      </c>
      <c r="D36" t="s">
        <v>38</v>
      </c>
      <c r="F36" t="str">
        <f t="shared" si="27"/>
        <v>TPCAL</v>
      </c>
      <c r="G36">
        <v>2015</v>
      </c>
      <c r="H36" t="s">
        <v>3</v>
      </c>
      <c r="I36">
        <v>1</v>
      </c>
      <c r="J36" s="7">
        <f t="shared" si="10"/>
        <v>-0.18035714285714285</v>
      </c>
      <c r="K36" s="18">
        <f t="shared" ref="K36" si="29">J36</f>
        <v>-0.18035714285714285</v>
      </c>
      <c r="L36" s="18">
        <f t="shared" si="2"/>
        <v>-0.18035714285714285</v>
      </c>
      <c r="N36" s="13"/>
    </row>
    <row r="37" spans="1:22" x14ac:dyDescent="0.25">
      <c r="D37" t="s">
        <v>38</v>
      </c>
      <c r="F37" t="str">
        <f t="shared" si="27"/>
        <v>TPCAL</v>
      </c>
      <c r="G37">
        <v>2020</v>
      </c>
      <c r="H37" t="s">
        <v>3</v>
      </c>
      <c r="I37">
        <v>1</v>
      </c>
      <c r="J37" s="7">
        <f t="shared" si="10"/>
        <v>-0.18179999999999993</v>
      </c>
      <c r="K37" s="18">
        <f t="shared" ref="K37" si="30">J37</f>
        <v>-0.18179999999999993</v>
      </c>
      <c r="L37" s="18">
        <f t="shared" si="2"/>
        <v>-0.18179999999999993</v>
      </c>
      <c r="N37" s="13"/>
    </row>
    <row r="38" spans="1:22" x14ac:dyDescent="0.25">
      <c r="C38" t="s">
        <v>88</v>
      </c>
      <c r="D38" t="s">
        <v>39</v>
      </c>
      <c r="F38" t="str">
        <f t="shared" si="27"/>
        <v>TPCAL</v>
      </c>
      <c r="G38">
        <v>2010</v>
      </c>
      <c r="H38" t="s">
        <v>3</v>
      </c>
      <c r="I38">
        <v>1</v>
      </c>
      <c r="J38" s="7">
        <f t="shared" si="10"/>
        <v>-7.7692307692307699E-2</v>
      </c>
      <c r="K38" s="18">
        <f t="shared" ref="K38" si="31">J38</f>
        <v>-7.7692307692307699E-2</v>
      </c>
      <c r="L38" s="18">
        <f t="shared" si="2"/>
        <v>-7.7692307692307699E-2</v>
      </c>
      <c r="M38">
        <v>0</v>
      </c>
      <c r="N38" s="13">
        <v>15</v>
      </c>
      <c r="O38" t="str">
        <f>"Maximum shares of cars "&amp;D38&amp;F38</f>
        <v>Maximum shares of cars TPCA3*TPCAL</v>
      </c>
    </row>
    <row r="39" spans="1:22" x14ac:dyDescent="0.25">
      <c r="C39" t="str">
        <f>"UC_Max_"&amp;LEFT(D38,5)&amp;"_"&amp;RIGHT(F38,3)</f>
        <v>UC_Max_TPCA3_CAL</v>
      </c>
      <c r="D39" t="s">
        <v>39</v>
      </c>
      <c r="F39" t="str">
        <f t="shared" si="27"/>
        <v>TPCAL</v>
      </c>
      <c r="G39">
        <v>2015</v>
      </c>
      <c r="H39" t="s">
        <v>3</v>
      </c>
      <c r="I39">
        <v>1</v>
      </c>
      <c r="J39" s="7">
        <f t="shared" si="10"/>
        <v>-0.10821428571428571</v>
      </c>
      <c r="K39" s="18">
        <f t="shared" ref="K39" si="32">J39</f>
        <v>-0.10821428571428571</v>
      </c>
      <c r="L39" s="18">
        <f t="shared" si="2"/>
        <v>-0.10821428571428571</v>
      </c>
      <c r="N39" s="13"/>
    </row>
    <row r="40" spans="1:22" x14ac:dyDescent="0.25">
      <c r="D40" t="s">
        <v>39</v>
      </c>
      <c r="F40" t="str">
        <f t="shared" si="27"/>
        <v>TPCAL</v>
      </c>
      <c r="G40">
        <v>2020</v>
      </c>
      <c r="H40" t="s">
        <v>3</v>
      </c>
      <c r="I40">
        <v>1</v>
      </c>
      <c r="J40" s="7">
        <f t="shared" si="10"/>
        <v>-0.1515</v>
      </c>
      <c r="K40" s="18">
        <f t="shared" ref="K40" si="33">J40</f>
        <v>-0.1515</v>
      </c>
      <c r="L40" s="18">
        <f t="shared" si="2"/>
        <v>-0.1515</v>
      </c>
      <c r="N40" s="13"/>
    </row>
    <row r="41" spans="1:22" x14ac:dyDescent="0.25">
      <c r="C41" t="s">
        <v>88</v>
      </c>
      <c r="D41" t="s">
        <v>40</v>
      </c>
      <c r="F41" t="str">
        <f t="shared" si="27"/>
        <v>TPCAL</v>
      </c>
      <c r="G41">
        <v>2010</v>
      </c>
      <c r="H41" t="s">
        <v>3</v>
      </c>
      <c r="I41">
        <v>1</v>
      </c>
      <c r="J41" s="7">
        <f t="shared" si="10"/>
        <v>-7.7692307692307699E-2</v>
      </c>
      <c r="K41" s="18">
        <f t="shared" ref="K41" si="34">J41</f>
        <v>-7.7692307692307699E-2</v>
      </c>
      <c r="L41" s="18">
        <f t="shared" si="2"/>
        <v>-7.7692307692307699E-2</v>
      </c>
      <c r="M41">
        <v>0</v>
      </c>
      <c r="N41" s="13">
        <v>15</v>
      </c>
      <c r="O41" t="str">
        <f>"Maximum shares of cars "&amp;D41&amp;F41</f>
        <v>Maximum shares of cars TPCA4*TPCAL</v>
      </c>
    </row>
    <row r="42" spans="1:22" x14ac:dyDescent="0.25">
      <c r="C42" t="str">
        <f>"UC_Max_"&amp;LEFT(D41,5)&amp;"_"&amp;RIGHT(F41,3)</f>
        <v>UC_Max_TPCA4_CAL</v>
      </c>
      <c r="D42" t="s">
        <v>40</v>
      </c>
      <c r="F42" t="str">
        <f t="shared" si="27"/>
        <v>TPCAL</v>
      </c>
      <c r="G42">
        <v>2015</v>
      </c>
      <c r="H42" t="s">
        <v>3</v>
      </c>
      <c r="I42">
        <v>1</v>
      </c>
      <c r="J42" s="7">
        <f t="shared" si="10"/>
        <v>-0.10821428571428571</v>
      </c>
      <c r="K42" s="18">
        <f t="shared" ref="K42" si="35">J42</f>
        <v>-0.10821428571428571</v>
      </c>
      <c r="L42" s="18">
        <f t="shared" si="2"/>
        <v>-0.10821428571428571</v>
      </c>
      <c r="N42" s="13"/>
    </row>
    <row r="43" spans="1:22" x14ac:dyDescent="0.25">
      <c r="D43" t="s">
        <v>40</v>
      </c>
      <c r="F43" t="str">
        <f t="shared" si="27"/>
        <v>TPCAL</v>
      </c>
      <c r="G43">
        <v>2020</v>
      </c>
      <c r="H43" t="s">
        <v>3</v>
      </c>
      <c r="I43">
        <v>1</v>
      </c>
      <c r="J43" s="7">
        <f t="shared" si="10"/>
        <v>-0.1515</v>
      </c>
      <c r="K43" s="18">
        <f t="shared" ref="K43" si="36">J43</f>
        <v>-0.1515</v>
      </c>
      <c r="L43" s="18">
        <f t="shared" si="2"/>
        <v>-0.1515</v>
      </c>
      <c r="N43" s="13"/>
    </row>
    <row r="44" spans="1:22" x14ac:dyDescent="0.25">
      <c r="K44" s="13"/>
    </row>
    <row r="45" spans="1:22" x14ac:dyDescent="0.25">
      <c r="A45" s="14"/>
      <c r="B45" s="14"/>
      <c r="D45" s="14"/>
      <c r="E45" s="14"/>
      <c r="F45" s="14"/>
      <c r="G45" s="14"/>
      <c r="H45" s="14"/>
    </row>
    <row r="46" spans="1:22" x14ac:dyDescent="0.25">
      <c r="A46" s="14"/>
      <c r="B46" s="15"/>
    </row>
    <row r="47" spans="1:22" x14ac:dyDescent="0.25">
      <c r="C47" s="30"/>
      <c r="D47" s="30"/>
      <c r="E47" s="30"/>
      <c r="F47" s="30"/>
      <c r="G47" s="30"/>
      <c r="H47" s="30"/>
      <c r="I47" s="30"/>
      <c r="J47" s="30"/>
      <c r="K47" s="30" t="s">
        <v>90</v>
      </c>
      <c r="L47" s="30"/>
      <c r="M47" s="30"/>
      <c r="V47" t="s">
        <v>9</v>
      </c>
    </row>
    <row r="48" spans="1:22" x14ac:dyDescent="0.25">
      <c r="C48" s="33" t="s">
        <v>60</v>
      </c>
      <c r="D48" s="31" t="s">
        <v>91</v>
      </c>
      <c r="E48" s="31" t="s">
        <v>0</v>
      </c>
      <c r="F48" s="31" t="s">
        <v>92</v>
      </c>
      <c r="G48" s="31" t="s">
        <v>61</v>
      </c>
      <c r="H48" s="32" t="s">
        <v>36</v>
      </c>
      <c r="I48" s="32" t="s">
        <v>93</v>
      </c>
      <c r="J48" s="32" t="s">
        <v>94</v>
      </c>
      <c r="K48" s="32" t="s">
        <v>95</v>
      </c>
      <c r="L48" s="32" t="s">
        <v>96</v>
      </c>
      <c r="M48" s="33" t="s">
        <v>63</v>
      </c>
    </row>
    <row r="49" spans="3:24" x14ac:dyDescent="0.25">
      <c r="C49" s="30" t="s">
        <v>97</v>
      </c>
      <c r="D49" s="30"/>
      <c r="E49" s="30" t="s">
        <v>98</v>
      </c>
      <c r="F49" s="30" t="s">
        <v>99</v>
      </c>
      <c r="G49" s="30" t="s">
        <v>100</v>
      </c>
      <c r="H49" s="30" t="s">
        <v>100</v>
      </c>
      <c r="I49" s="30">
        <v>-0.33</v>
      </c>
      <c r="J49" s="30">
        <v>-0.5</v>
      </c>
      <c r="K49" s="30">
        <v>0</v>
      </c>
      <c r="L49" s="30">
        <v>4</v>
      </c>
      <c r="M49" s="30" t="s">
        <v>102</v>
      </c>
    </row>
    <row r="50" spans="3:24" x14ac:dyDescent="0.25">
      <c r="C50" s="30"/>
      <c r="D50" s="30"/>
      <c r="E50" s="30" t="s">
        <v>98</v>
      </c>
      <c r="F50" s="30" t="s">
        <v>101</v>
      </c>
      <c r="G50" s="30" t="s">
        <v>100</v>
      </c>
      <c r="H50" s="30" t="s">
        <v>100</v>
      </c>
      <c r="I50" s="30">
        <f>1+I49</f>
        <v>0.66999999999999993</v>
      </c>
      <c r="J50" s="30">
        <f>1+J49</f>
        <v>0.5</v>
      </c>
      <c r="K50" s="30"/>
      <c r="L50" s="30"/>
      <c r="M50" s="30"/>
      <c r="W50" t="s">
        <v>10</v>
      </c>
    </row>
    <row r="51" spans="3:24" x14ac:dyDescent="0.25">
      <c r="W51" t="s">
        <v>11</v>
      </c>
      <c r="X51" t="s">
        <v>12</v>
      </c>
    </row>
    <row r="52" spans="3:24" x14ac:dyDescent="0.25">
      <c r="W52" t="s">
        <v>13</v>
      </c>
      <c r="X52" t="s">
        <v>14</v>
      </c>
    </row>
    <row r="53" spans="3:24" x14ac:dyDescent="0.25">
      <c r="W53" t="s">
        <v>15</v>
      </c>
      <c r="X53" t="s">
        <v>16</v>
      </c>
    </row>
    <row r="54" spans="3:24" x14ac:dyDescent="0.25">
      <c r="W54" t="s">
        <v>17</v>
      </c>
      <c r="X54" t="s">
        <v>18</v>
      </c>
    </row>
    <row r="55" spans="3:24" x14ac:dyDescent="0.25">
      <c r="W55" t="s">
        <v>19</v>
      </c>
      <c r="X55" t="s">
        <v>20</v>
      </c>
    </row>
    <row r="56" spans="3:24" x14ac:dyDescent="0.25">
      <c r="W56" t="s">
        <v>21</v>
      </c>
      <c r="X56" t="s">
        <v>22</v>
      </c>
    </row>
    <row r="57" spans="3:24" x14ac:dyDescent="0.25">
      <c r="W57" t="s">
        <v>23</v>
      </c>
      <c r="X57" t="s">
        <v>24</v>
      </c>
    </row>
    <row r="58" spans="3:24" x14ac:dyDescent="0.25">
      <c r="W58" t="s">
        <v>25</v>
      </c>
      <c r="X58" t="s">
        <v>26</v>
      </c>
    </row>
    <row r="59" spans="3:24" x14ac:dyDescent="0.25">
      <c r="W59" t="s">
        <v>27</v>
      </c>
      <c r="X59" t="s">
        <v>28</v>
      </c>
    </row>
    <row r="61" spans="3:24" x14ac:dyDescent="0.25">
      <c r="Q61" s="1" t="s">
        <v>52</v>
      </c>
    </row>
    <row r="62" spans="3:24" x14ac:dyDescent="0.25">
      <c r="S62">
        <v>2010</v>
      </c>
      <c r="T62">
        <v>2015</v>
      </c>
      <c r="U62">
        <v>2017</v>
      </c>
    </row>
    <row r="63" spans="3:24" x14ac:dyDescent="0.25">
      <c r="Q63" t="s">
        <v>29</v>
      </c>
      <c r="R63" t="s">
        <v>30</v>
      </c>
      <c r="S63" s="7">
        <f>(2/13)/2</f>
        <v>7.6923076923076927E-2</v>
      </c>
      <c r="T63" s="7">
        <f>(3/14/2)</f>
        <v>0.10714285714285714</v>
      </c>
      <c r="U63" s="7">
        <f>0.3/2</f>
        <v>0.15</v>
      </c>
    </row>
    <row r="64" spans="3:24" x14ac:dyDescent="0.25">
      <c r="Q64" t="s">
        <v>31</v>
      </c>
      <c r="R64" t="s">
        <v>32</v>
      </c>
      <c r="S64" s="7">
        <f>(2/13)/2</f>
        <v>7.6923076923076927E-2</v>
      </c>
      <c r="T64" s="7">
        <f>(3/14/2)</f>
        <v>0.10714285714285714</v>
      </c>
      <c r="U64" s="7">
        <f>0.3/2</f>
        <v>0.15</v>
      </c>
    </row>
    <row r="65" spans="17:25" x14ac:dyDescent="0.25">
      <c r="Q65" t="s">
        <v>22</v>
      </c>
      <c r="R65" t="s">
        <v>33</v>
      </c>
      <c r="S65" s="7">
        <f>2/13</f>
        <v>0.15384615384615385</v>
      </c>
      <c r="T65" s="7">
        <f>2.5/14</f>
        <v>0.17857142857142858</v>
      </c>
      <c r="U65" s="7">
        <f>0.7-U66</f>
        <v>0.17999999999999994</v>
      </c>
    </row>
    <row r="66" spans="17:25" x14ac:dyDescent="0.25">
      <c r="Q66" t="s">
        <v>34</v>
      </c>
      <c r="R66" t="s">
        <v>35</v>
      </c>
      <c r="S66" s="7">
        <f>9/13</f>
        <v>0.69230769230769229</v>
      </c>
      <c r="T66" s="7">
        <f>8.5/14</f>
        <v>0.6071428571428571</v>
      </c>
      <c r="U66" s="7">
        <v>0.52</v>
      </c>
    </row>
    <row r="70" spans="17:25" x14ac:dyDescent="0.25">
      <c r="Q70" s="1" t="s">
        <v>53</v>
      </c>
    </row>
    <row r="71" spans="17:25" x14ac:dyDescent="0.25">
      <c r="S71">
        <v>2010</v>
      </c>
      <c r="T71">
        <v>2015</v>
      </c>
      <c r="U71">
        <v>2017</v>
      </c>
    </row>
    <row r="72" spans="17:25" x14ac:dyDescent="0.25">
      <c r="Q72" t="s">
        <v>48</v>
      </c>
      <c r="S72">
        <v>0.57636248232884224</v>
      </c>
      <c r="T72">
        <v>0.57636248232884224</v>
      </c>
      <c r="U72">
        <v>0.57636248232884224</v>
      </c>
    </row>
    <row r="73" spans="17:25" x14ac:dyDescent="0.25">
      <c r="Q73" t="s">
        <v>49</v>
      </c>
      <c r="S73">
        <v>0.32363751767115778</v>
      </c>
      <c r="T73">
        <v>0.32363751767115778</v>
      </c>
      <c r="U73">
        <v>0.32363751767115778</v>
      </c>
    </row>
    <row r="74" spans="17:25" x14ac:dyDescent="0.25">
      <c r="Q74" t="s">
        <v>50</v>
      </c>
      <c r="S74">
        <v>6.4040275814315803E-2</v>
      </c>
      <c r="T74">
        <v>6.4040275814315803E-2</v>
      </c>
      <c r="U74">
        <v>6.4040275814315803E-2</v>
      </c>
    </row>
    <row r="75" spans="17:25" x14ac:dyDescent="0.25">
      <c r="Q75" t="s">
        <v>51</v>
      </c>
      <c r="S75">
        <v>3.5959724185684203E-2</v>
      </c>
      <c r="T75">
        <v>3.5959724185684203E-2</v>
      </c>
      <c r="U75">
        <v>3.5959724185684203E-2</v>
      </c>
    </row>
    <row r="77" spans="17:25" x14ac:dyDescent="0.25">
      <c r="Q77" s="1" t="s">
        <v>76</v>
      </c>
    </row>
    <row r="78" spans="17:25" x14ac:dyDescent="0.25">
      <c r="Q78" s="19"/>
      <c r="R78" s="20"/>
      <c r="T78">
        <v>2010</v>
      </c>
      <c r="U78">
        <v>2015</v>
      </c>
      <c r="V78">
        <v>2019</v>
      </c>
      <c r="W78">
        <v>2010</v>
      </c>
      <c r="X78">
        <v>2015</v>
      </c>
      <c r="Y78">
        <v>2019</v>
      </c>
    </row>
    <row r="79" spans="17:25" x14ac:dyDescent="0.25">
      <c r="Q79" s="20" t="s">
        <v>54</v>
      </c>
      <c r="R79" s="20" t="s">
        <v>72</v>
      </c>
      <c r="S79" s="19" t="s">
        <v>73</v>
      </c>
      <c r="T79">
        <v>1602.0200954846491</v>
      </c>
      <c r="U79">
        <v>2112.5989924350147</v>
      </c>
      <c r="V79">
        <v>2375.3053627638133</v>
      </c>
      <c r="W79" s="21">
        <v>0.70028316217240072</v>
      </c>
      <c r="X79" s="21">
        <v>0.70037655754240014</v>
      </c>
      <c r="Y79" s="21">
        <v>0.70034859775632918</v>
      </c>
    </row>
    <row r="80" spans="17:25" x14ac:dyDescent="0.25">
      <c r="Q80" s="20" t="s">
        <v>54</v>
      </c>
      <c r="R80" s="20" t="s">
        <v>74</v>
      </c>
      <c r="S80" t="s">
        <v>73</v>
      </c>
      <c r="T80">
        <v>267.02291067497725</v>
      </c>
      <c r="U80">
        <v>352.13459201423746</v>
      </c>
      <c r="V80">
        <v>395.92982556490529</v>
      </c>
      <c r="W80" s="21">
        <v>0.11672241115264048</v>
      </c>
      <c r="X80" s="21">
        <v>0.11674095000029477</v>
      </c>
      <c r="Y80" s="21">
        <v>0.11673821079646232</v>
      </c>
    </row>
    <row r="81" spans="17:25" x14ac:dyDescent="0.25">
      <c r="Q81" s="20" t="s">
        <v>54</v>
      </c>
      <c r="R81" s="20" t="s">
        <v>72</v>
      </c>
      <c r="S81" s="19" t="s">
        <v>75</v>
      </c>
      <c r="T81">
        <v>358.82274113439524</v>
      </c>
      <c r="U81">
        <v>472.81420216585309</v>
      </c>
      <c r="V81">
        <v>531.72127296675012</v>
      </c>
      <c r="W81" s="21">
        <v>0.15685041937313882</v>
      </c>
      <c r="X81" s="21">
        <v>0.15674909647116239</v>
      </c>
      <c r="Y81" s="21">
        <v>0.15677573660936586</v>
      </c>
    </row>
    <row r="82" spans="17:25" x14ac:dyDescent="0.25">
      <c r="Q82" s="20" t="s">
        <v>54</v>
      </c>
      <c r="R82" s="20" t="s">
        <v>74</v>
      </c>
      <c r="S82" s="19" t="s">
        <v>75</v>
      </c>
      <c r="T82">
        <v>59.808984902740846</v>
      </c>
      <c r="U82">
        <v>78.828146708619613</v>
      </c>
      <c r="V82">
        <v>88.647905977425381</v>
      </c>
      <c r="W82" s="21">
        <v>2.6144007301819813E-2</v>
      </c>
      <c r="X82" s="21">
        <v>2.6133395986142682E-2</v>
      </c>
      <c r="Y82" s="21">
        <v>2.6137454837842716E-2</v>
      </c>
    </row>
    <row r="83" spans="17:25" x14ac:dyDescent="0.25">
      <c r="Q83" s="20" t="s">
        <v>55</v>
      </c>
      <c r="R83" s="20" t="s">
        <v>72</v>
      </c>
      <c r="S83" s="19" t="s">
        <v>73</v>
      </c>
      <c r="T83">
        <v>400.50502387116228</v>
      </c>
      <c r="U83">
        <v>528.14974810875367</v>
      </c>
      <c r="V83">
        <v>593.82634069095332</v>
      </c>
      <c r="W83" s="21">
        <v>0.11670754559091874</v>
      </c>
      <c r="X83" s="21">
        <v>0.11671771344922661</v>
      </c>
      <c r="Y83" s="21">
        <v>0.11671215559876158</v>
      </c>
    </row>
    <row r="84" spans="17:25" x14ac:dyDescent="0.25">
      <c r="Q84" s="20" t="s">
        <v>55</v>
      </c>
      <c r="R84" s="20" t="s">
        <v>74</v>
      </c>
      <c r="S84" t="s">
        <v>73</v>
      </c>
      <c r="T84">
        <v>2403.2061960747956</v>
      </c>
      <c r="U84">
        <v>3169.2113281281377</v>
      </c>
      <c r="V84">
        <v>3563.3684300841478</v>
      </c>
      <c r="W84" s="21">
        <v>0.70029657551312563</v>
      </c>
      <c r="X84" s="21">
        <v>0.70037541621686905</v>
      </c>
      <c r="Y84" s="21">
        <v>0.70035359189992175</v>
      </c>
    </row>
    <row r="85" spans="17:25" x14ac:dyDescent="0.25">
      <c r="Q85" s="20" t="s">
        <v>55</v>
      </c>
      <c r="R85" s="20" t="s">
        <v>72</v>
      </c>
      <c r="S85" s="19" t="s">
        <v>75</v>
      </c>
      <c r="T85">
        <v>89.705685283598811</v>
      </c>
      <c r="U85">
        <v>118.20355054146327</v>
      </c>
      <c r="V85">
        <v>132.93031824168753</v>
      </c>
      <c r="W85" s="21">
        <v>2.6140322170760275E-2</v>
      </c>
      <c r="X85" s="21">
        <v>2.6122228004809723E-2</v>
      </c>
      <c r="Y85" s="21">
        <v>2.6126466482380289E-2</v>
      </c>
    </row>
    <row r="86" spans="17:25" x14ac:dyDescent="0.25">
      <c r="Q86" s="20" t="s">
        <v>55</v>
      </c>
      <c r="R86" s="20" t="s">
        <v>74</v>
      </c>
      <c r="S86" s="19" t="s">
        <v>75</v>
      </c>
      <c r="T86">
        <v>538.28086412466757</v>
      </c>
      <c r="U86">
        <v>709.45332037757657</v>
      </c>
      <c r="V86">
        <v>797.83115379682852</v>
      </c>
      <c r="W86" s="21">
        <v>0.15685555672519524</v>
      </c>
      <c r="X86" s="21">
        <v>0.15678464232909459</v>
      </c>
      <c r="Y86" s="21">
        <v>0.15680778601893622</v>
      </c>
    </row>
  </sheetData>
  <phoneticPr fontId="1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8C65-79F5-4A9E-BFAE-07818D1D2B5D}">
  <dimension ref="B3:Z490"/>
  <sheetViews>
    <sheetView topLeftCell="A6" workbookViewId="0">
      <selection activeCell="J27" sqref="J26:J27"/>
    </sheetView>
  </sheetViews>
  <sheetFormatPr defaultRowHeight="15" x14ac:dyDescent="0.25"/>
  <cols>
    <col min="2" max="2" width="25.140625" bestFit="1" customWidth="1"/>
  </cols>
  <sheetData>
    <row r="3" spans="2:14" x14ac:dyDescent="0.25">
      <c r="B3" s="17"/>
      <c r="C3" s="14"/>
      <c r="D3" s="14"/>
      <c r="E3" s="16"/>
      <c r="F3" s="16"/>
      <c r="G3" s="14"/>
    </row>
    <row r="4" spans="2:14" x14ac:dyDescent="0.25">
      <c r="B4" s="17"/>
    </row>
    <row r="7" spans="2:14" x14ac:dyDescent="0.25">
      <c r="B7" s="9" t="s">
        <v>60</v>
      </c>
      <c r="C7" s="10" t="s">
        <v>0</v>
      </c>
      <c r="D7" s="10" t="s">
        <v>61</v>
      </c>
      <c r="E7" s="11" t="s">
        <v>36</v>
      </c>
      <c r="F7" s="11" t="s">
        <v>1</v>
      </c>
      <c r="G7" s="11" t="s">
        <v>2</v>
      </c>
      <c r="H7" s="2" t="s">
        <v>62</v>
      </c>
      <c r="I7" s="12" t="s">
        <v>69</v>
      </c>
      <c r="J7" s="12" t="s">
        <v>70</v>
      </c>
      <c r="K7" s="12" t="s">
        <v>71</v>
      </c>
      <c r="L7" s="12" t="s">
        <v>65</v>
      </c>
      <c r="M7" s="12" t="s">
        <v>66</v>
      </c>
      <c r="N7" s="9" t="s">
        <v>63</v>
      </c>
    </row>
    <row r="8" spans="2:14" x14ac:dyDescent="0.25">
      <c r="B8" t="str">
        <f t="shared" ref="B8:B15" si="0">"UC_Max_"&amp;LEFT(C8,5)&amp;"_"&amp;RIGHT(E8,3)</f>
        <v>UC_Max_TFTRL_TRU</v>
      </c>
      <c r="C8" t="s">
        <v>56</v>
      </c>
      <c r="E8" t="s">
        <v>54</v>
      </c>
      <c r="F8">
        <v>2010</v>
      </c>
      <c r="G8" t="s">
        <v>3</v>
      </c>
      <c r="H8">
        <v>1</v>
      </c>
      <c r="I8" s="7">
        <f>Limitation!W79*Limitation!$M$2</f>
        <v>-0.70728599379412471</v>
      </c>
      <c r="J8" s="18">
        <f t="shared" ref="J8:K15" si="1">I8</f>
        <v>-0.70728599379412471</v>
      </c>
      <c r="K8" s="18">
        <f t="shared" si="1"/>
        <v>-0.70728599379412471</v>
      </c>
      <c r="L8">
        <v>0</v>
      </c>
      <c r="M8" s="13">
        <v>15</v>
      </c>
      <c r="N8" t="str">
        <f t="shared" ref="N8:N15" si="2">"Maximum shares of Trucks "&amp;C8&amp;E8</f>
        <v>Maximum shares of Trucks TFTRLS*TFTRU</v>
      </c>
    </row>
    <row r="9" spans="2:14" x14ac:dyDescent="0.25">
      <c r="B9" t="str">
        <f t="shared" si="0"/>
        <v>UC_Max_TFTRH_TRU</v>
      </c>
      <c r="C9" t="s">
        <v>57</v>
      </c>
      <c r="E9" t="s">
        <v>54</v>
      </c>
      <c r="F9">
        <v>2010</v>
      </c>
      <c r="G9" t="s">
        <v>3</v>
      </c>
      <c r="H9">
        <v>1</v>
      </c>
      <c r="I9" s="7">
        <f>Limitation!W80*Limitation!$M$2</f>
        <v>-0.11788963526416689</v>
      </c>
      <c r="J9" s="18">
        <f t="shared" si="1"/>
        <v>-0.11788963526416689</v>
      </c>
      <c r="K9" s="18">
        <f t="shared" si="1"/>
        <v>-0.11788963526416689</v>
      </c>
      <c r="L9">
        <v>0</v>
      </c>
      <c r="M9" s="13">
        <v>15</v>
      </c>
      <c r="N9" t="str">
        <f t="shared" si="2"/>
        <v>Maximum shares of Trucks TFTRHS*TFTRU</v>
      </c>
    </row>
    <row r="10" spans="2:14" x14ac:dyDescent="0.25">
      <c r="B10" t="str">
        <f t="shared" si="0"/>
        <v>UC_Max_TFTRL_TRU</v>
      </c>
      <c r="C10" t="s">
        <v>58</v>
      </c>
      <c r="E10" t="s">
        <v>54</v>
      </c>
      <c r="F10">
        <v>2010</v>
      </c>
      <c r="G10" t="s">
        <v>3</v>
      </c>
      <c r="H10">
        <v>1</v>
      </c>
      <c r="I10" s="7">
        <f>Limitation!W81*Limitation!$M$2</f>
        <v>-0.15841892356687021</v>
      </c>
      <c r="J10" s="18">
        <f t="shared" si="1"/>
        <v>-0.15841892356687021</v>
      </c>
      <c r="K10" s="18">
        <f t="shared" si="1"/>
        <v>-0.15841892356687021</v>
      </c>
      <c r="L10">
        <v>0</v>
      </c>
      <c r="M10" s="13">
        <v>15</v>
      </c>
      <c r="N10" t="str">
        <f t="shared" si="2"/>
        <v>Maximum shares of Trucks TFTRLL*TFTRU</v>
      </c>
    </row>
    <row r="11" spans="2:14" x14ac:dyDescent="0.25">
      <c r="B11" t="str">
        <f t="shared" si="0"/>
        <v>UC_Max_TFTRH_TRU</v>
      </c>
      <c r="C11" t="s">
        <v>59</v>
      </c>
      <c r="E11" t="s">
        <v>54</v>
      </c>
      <c r="F11">
        <v>2010</v>
      </c>
      <c r="G11" t="s">
        <v>3</v>
      </c>
      <c r="H11">
        <v>1</v>
      </c>
      <c r="I11" s="7">
        <f>Limitation!W82*Limitation!$M$2</f>
        <v>-2.640544737483801E-2</v>
      </c>
      <c r="J11" s="18">
        <f t="shared" si="1"/>
        <v>-2.640544737483801E-2</v>
      </c>
      <c r="K11" s="18">
        <f t="shared" si="1"/>
        <v>-2.640544737483801E-2</v>
      </c>
      <c r="L11">
        <v>0</v>
      </c>
      <c r="M11" s="13">
        <v>15</v>
      </c>
      <c r="N11" t="str">
        <f t="shared" si="2"/>
        <v>Maximum shares of Trucks TFTRHL*TFTRU</v>
      </c>
    </row>
    <row r="12" spans="2:14" x14ac:dyDescent="0.25">
      <c r="B12" t="str">
        <f t="shared" si="0"/>
        <v>UC_Max_TFTRL_TRR</v>
      </c>
      <c r="C12" t="s">
        <v>56</v>
      </c>
      <c r="E12" s="20" t="s">
        <v>55</v>
      </c>
      <c r="F12">
        <v>2010</v>
      </c>
      <c r="G12" t="s">
        <v>3</v>
      </c>
      <c r="H12">
        <v>1</v>
      </c>
      <c r="I12" s="7">
        <f>Limitation!W83*Limitation!$M$2</f>
        <v>-0.11787462104682793</v>
      </c>
      <c r="J12" s="18">
        <f t="shared" si="1"/>
        <v>-0.11787462104682793</v>
      </c>
      <c r="K12" s="18">
        <f t="shared" si="1"/>
        <v>-0.11787462104682793</v>
      </c>
      <c r="L12">
        <v>0</v>
      </c>
      <c r="M12" s="13">
        <v>15</v>
      </c>
      <c r="N12" t="str">
        <f t="shared" si="2"/>
        <v>Maximum shares of Trucks TFTRLS*TFTRR</v>
      </c>
    </row>
    <row r="13" spans="2:14" x14ac:dyDescent="0.25">
      <c r="B13" t="str">
        <f t="shared" si="0"/>
        <v>UC_Max_TFTRH_TRR</v>
      </c>
      <c r="C13" t="s">
        <v>57</v>
      </c>
      <c r="E13" s="20" t="s">
        <v>55</v>
      </c>
      <c r="F13">
        <v>2010</v>
      </c>
      <c r="G13" t="s">
        <v>3</v>
      </c>
      <c r="H13">
        <v>1</v>
      </c>
      <c r="I13" s="7">
        <f>Limitation!W84*Limitation!$M$2</f>
        <v>-0.70729954126825689</v>
      </c>
      <c r="J13" s="18">
        <f t="shared" si="1"/>
        <v>-0.70729954126825689</v>
      </c>
      <c r="K13" s="18">
        <f t="shared" si="1"/>
        <v>-0.70729954126825689</v>
      </c>
      <c r="L13">
        <v>0</v>
      </c>
      <c r="M13" s="13">
        <v>15</v>
      </c>
      <c r="N13" t="str">
        <f t="shared" si="2"/>
        <v>Maximum shares of Trucks TFTRHS*TFTRR</v>
      </c>
    </row>
    <row r="14" spans="2:14" x14ac:dyDescent="0.25">
      <c r="B14" t="str">
        <f t="shared" si="0"/>
        <v>UC_Max_TFTRL_TRR</v>
      </c>
      <c r="C14" t="s">
        <v>58</v>
      </c>
      <c r="E14" s="20" t="s">
        <v>55</v>
      </c>
      <c r="F14">
        <v>2010</v>
      </c>
      <c r="G14" t="s">
        <v>3</v>
      </c>
      <c r="H14">
        <v>1</v>
      </c>
      <c r="I14" s="7">
        <f>Limitation!W85*Limitation!$M$2</f>
        <v>-2.6401725392467879E-2</v>
      </c>
      <c r="J14" s="18">
        <f t="shared" si="1"/>
        <v>-2.6401725392467879E-2</v>
      </c>
      <c r="K14" s="18">
        <f t="shared" si="1"/>
        <v>-2.6401725392467879E-2</v>
      </c>
      <c r="L14">
        <v>0</v>
      </c>
      <c r="M14" s="13">
        <v>15</v>
      </c>
      <c r="N14" t="str">
        <f t="shared" si="2"/>
        <v>Maximum shares of Trucks TFTRLL*TFTRR</v>
      </c>
    </row>
    <row r="15" spans="2:14" x14ac:dyDescent="0.25">
      <c r="B15" t="str">
        <f t="shared" si="0"/>
        <v>UC_Max_TFTRH_TRR</v>
      </c>
      <c r="C15" t="s">
        <v>59</v>
      </c>
      <c r="E15" s="20" t="s">
        <v>55</v>
      </c>
      <c r="F15">
        <v>2010</v>
      </c>
      <c r="G15" t="s">
        <v>3</v>
      </c>
      <c r="H15">
        <v>1</v>
      </c>
      <c r="I15" s="7">
        <f>Limitation!W86*Limitation!$M$2</f>
        <v>-0.15842411229244721</v>
      </c>
      <c r="J15" s="18">
        <f t="shared" si="1"/>
        <v>-0.15842411229244721</v>
      </c>
      <c r="K15" s="18">
        <f t="shared" si="1"/>
        <v>-0.15842411229244721</v>
      </c>
      <c r="L15">
        <v>0</v>
      </c>
      <c r="M15" s="13">
        <v>15</v>
      </c>
      <c r="N15" t="str">
        <f t="shared" si="2"/>
        <v>Maximum shares of Trucks TFTRHL*TFTRR</v>
      </c>
    </row>
    <row r="19" spans="2:26" x14ac:dyDescent="0.25">
      <c r="B19" s="22" t="s">
        <v>77</v>
      </c>
    </row>
    <row r="20" spans="2:26" x14ac:dyDescent="0.25">
      <c r="B20" s="8" t="s">
        <v>78</v>
      </c>
    </row>
    <row r="21" spans="2:26" x14ac:dyDescent="0.25">
      <c r="G21" t="s">
        <v>64</v>
      </c>
    </row>
    <row r="22" spans="2:26" ht="15.75" thickBot="1" x14ac:dyDescent="0.3">
      <c r="B22" s="9" t="s">
        <v>60</v>
      </c>
      <c r="C22" s="10" t="s">
        <v>0</v>
      </c>
      <c r="D22" s="10" t="s">
        <v>61</v>
      </c>
      <c r="E22" s="11" t="s">
        <v>36</v>
      </c>
      <c r="F22" s="11" t="s">
        <v>1</v>
      </c>
      <c r="G22" s="11" t="s">
        <v>2</v>
      </c>
      <c r="H22" s="2" t="s">
        <v>62</v>
      </c>
      <c r="I22" s="12" t="s">
        <v>79</v>
      </c>
      <c r="J22" s="12" t="s">
        <v>80</v>
      </c>
      <c r="K22" s="9" t="s">
        <v>63</v>
      </c>
      <c r="Q22" s="23" t="s">
        <v>84</v>
      </c>
      <c r="R22" s="23" t="s">
        <v>1</v>
      </c>
      <c r="S22" s="24" t="s">
        <v>85</v>
      </c>
      <c r="T22" s="24" t="s">
        <v>36</v>
      </c>
      <c r="U22" s="25" t="s">
        <v>69</v>
      </c>
      <c r="V22" s="25" t="s">
        <v>70</v>
      </c>
      <c r="W22" s="25" t="s">
        <v>71</v>
      </c>
      <c r="Y22" s="29" t="s">
        <v>86</v>
      </c>
      <c r="Z22" s="29" t="s">
        <v>87</v>
      </c>
    </row>
    <row r="23" spans="2:26" x14ac:dyDescent="0.25">
      <c r="B23" t="str">
        <f>$B$8</f>
        <v>UC_Max_TFTRL_TRU</v>
      </c>
      <c r="C23" t="str">
        <f>$C$8</f>
        <v>TFTRLS*</v>
      </c>
      <c r="E23" t="str">
        <f>$E$8</f>
        <v>TFTRU</v>
      </c>
      <c r="F23">
        <v>2019</v>
      </c>
      <c r="G23" t="s">
        <v>89</v>
      </c>
      <c r="H23">
        <v>1</v>
      </c>
      <c r="I23" s="26" cm="1">
        <f t="array" ref="I23">INDEX($X$23:$X$186,MATCH(E23&amp;F23,$T$23:$T$186&amp;$R$23:$R$186,0))*INDEX($I$8:$I$15,MATCH(C23&amp;E23,$C$8:$C$15&amp;$E$8:$E$15,0))*-0.95</f>
        <v>2766.3523553863502</v>
      </c>
      <c r="J23" s="13">
        <v>15</v>
      </c>
      <c r="K23" t="s">
        <v>81</v>
      </c>
      <c r="Q23" t="s">
        <v>82</v>
      </c>
      <c r="R23">
        <v>2019</v>
      </c>
      <c r="S23" t="s">
        <v>83</v>
      </c>
      <c r="T23" t="s">
        <v>54</v>
      </c>
      <c r="U23">
        <v>3670.6832022130266</v>
      </c>
      <c r="V23">
        <v>274.8144556788555</v>
      </c>
      <c r="W23">
        <v>171.57785798876901</v>
      </c>
      <c r="X23">
        <f>SUM(U23:W23)</f>
        <v>4117.0755158806514</v>
      </c>
      <c r="Y23">
        <f>SUMIFS($I$23:$I$438,$F$23:$F$438,F23,$E$23:$E$438,E23)</f>
        <v>3950.3339574874844</v>
      </c>
      <c r="Z23">
        <f>Y23-X23</f>
        <v>-166.741558393167</v>
      </c>
    </row>
    <row r="24" spans="2:26" x14ac:dyDescent="0.25">
      <c r="B24" t="str">
        <f>B23</f>
        <v>UC_Max_TFTRL_TRU</v>
      </c>
      <c r="C24" t="s">
        <v>56</v>
      </c>
      <c r="E24" t="s">
        <v>54</v>
      </c>
      <c r="F24">
        <v>2020</v>
      </c>
      <c r="G24" t="s">
        <v>89</v>
      </c>
      <c r="H24">
        <v>1</v>
      </c>
      <c r="I24" s="26" cm="1">
        <f t="array" ref="I24">INDEX($X$23:$X$186,MATCH(E24&amp;F24,$T$23:$T$186&amp;$R$23:$R$186,0))*INDEX($I$8:$I$15,MATCH(C24&amp;E24,$C$8:$C$15&amp;$E$8:$E$15,0))*-0.95</f>
        <v>2881.4994553652987</v>
      </c>
      <c r="J24" s="13">
        <v>15</v>
      </c>
      <c r="Q24" t="s">
        <v>82</v>
      </c>
      <c r="R24">
        <v>2020</v>
      </c>
      <c r="S24" t="s">
        <v>83</v>
      </c>
      <c r="T24" t="s">
        <v>54</v>
      </c>
      <c r="U24">
        <v>3823.4723163160425</v>
      </c>
      <c r="V24">
        <v>286.25337723998621</v>
      </c>
      <c r="W24">
        <v>178.71964263147316</v>
      </c>
      <c r="X24">
        <f t="shared" ref="X24:X87" si="3">SUM(U24:W24)</f>
        <v>4288.4453361875021</v>
      </c>
      <c r="Y24">
        <f t="shared" ref="Y24:Y74" si="4">SUMIFS($I$23:$I$438,$F$23:$F$438,F24,$E$23:$E$438,E24)</f>
        <v>4114.7633000719079</v>
      </c>
      <c r="Z24">
        <f t="shared" ref="Z24:Z27" si="5">Y24-X24</f>
        <v>-173.6820361155942</v>
      </c>
    </row>
    <row r="25" spans="2:26" x14ac:dyDescent="0.25">
      <c r="B25" t="str">
        <f t="shared" ref="B25:B74" si="6">B24</f>
        <v>UC_Max_TFTRL_TRU</v>
      </c>
      <c r="C25" t="s">
        <v>56</v>
      </c>
      <c r="E25" t="s">
        <v>54</v>
      </c>
      <c r="F25">
        <v>2021</v>
      </c>
      <c r="G25" t="s">
        <v>89</v>
      </c>
      <c r="H25">
        <v>1</v>
      </c>
      <c r="I25" s="26" cm="1">
        <f t="array" ref="I25">INDEX($X$23:$X$186,MATCH(E25&amp;F25,$T$23:$T$186&amp;$R$23:$R$186,0))*INDEX($I$8:$I$15,MATCH(C25&amp;E25,$C$8:$C$15&amp;$E$8:$E$15,0))*-0.95</f>
        <v>2996.6465553442476</v>
      </c>
      <c r="J25" s="13">
        <v>15</v>
      </c>
      <c r="Q25" t="s">
        <v>82</v>
      </c>
      <c r="R25">
        <v>2021</v>
      </c>
      <c r="S25" t="s">
        <v>83</v>
      </c>
      <c r="T25" t="s">
        <v>54</v>
      </c>
      <c r="U25">
        <v>3976.2614304190593</v>
      </c>
      <c r="V25">
        <v>297.69229880111692</v>
      </c>
      <c r="W25">
        <v>185.86142727417734</v>
      </c>
      <c r="X25">
        <f t="shared" si="3"/>
        <v>4459.8151564943528</v>
      </c>
      <c r="Y25">
        <f t="shared" si="4"/>
        <v>4279.1926426563314</v>
      </c>
      <c r="Z25">
        <f t="shared" si="5"/>
        <v>-180.6225138380214</v>
      </c>
    </row>
    <row r="26" spans="2:26" x14ac:dyDescent="0.25">
      <c r="B26" t="str">
        <f t="shared" si="6"/>
        <v>UC_Max_TFTRL_TRU</v>
      </c>
      <c r="C26" t="s">
        <v>56</v>
      </c>
      <c r="E26" t="s">
        <v>54</v>
      </c>
      <c r="F26">
        <v>2022</v>
      </c>
      <c r="G26" t="s">
        <v>89</v>
      </c>
      <c r="H26">
        <v>1</v>
      </c>
      <c r="I26" s="26" cm="1">
        <f t="array" ref="I26">INDEX($X$23:$X$186,MATCH(E26&amp;F26,$T$23:$T$186&amp;$R$23:$R$186,0))*INDEX($I$8:$I$15,MATCH(C26&amp;E26,$C$8:$C$15&amp;$E$8:$E$15,0))*-0.95</f>
        <v>3111.7936553231971</v>
      </c>
      <c r="J26" s="13">
        <v>15</v>
      </c>
      <c r="Q26" t="s">
        <v>82</v>
      </c>
      <c r="R26">
        <v>2022</v>
      </c>
      <c r="S26" t="s">
        <v>83</v>
      </c>
      <c r="T26" t="s">
        <v>54</v>
      </c>
      <c r="U26">
        <v>4129.0505445220751</v>
      </c>
      <c r="V26">
        <v>309.13122036224763</v>
      </c>
      <c r="W26">
        <v>193.0032119168815</v>
      </c>
      <c r="X26">
        <f t="shared" si="3"/>
        <v>4631.1849768012044</v>
      </c>
      <c r="Y26">
        <f t="shared" si="4"/>
        <v>4443.6219852407548</v>
      </c>
      <c r="Z26">
        <f t="shared" si="5"/>
        <v>-187.56299156044952</v>
      </c>
    </row>
    <row r="27" spans="2:26" x14ac:dyDescent="0.25">
      <c r="B27" t="str">
        <f t="shared" si="6"/>
        <v>UC_Max_TFTRL_TRU</v>
      </c>
      <c r="C27" t="s">
        <v>56</v>
      </c>
      <c r="E27" t="s">
        <v>54</v>
      </c>
      <c r="F27">
        <v>2023</v>
      </c>
      <c r="G27" t="s">
        <v>89</v>
      </c>
      <c r="H27">
        <v>1</v>
      </c>
      <c r="I27" s="26" cm="1">
        <f t="array" ref="I27">INDEX($X$23:$X$186,MATCH(E27&amp;F27,$T$23:$T$186&amp;$R$23:$R$186,0))*INDEX($I$8:$I$15,MATCH(C27&amp;E27,$C$8:$C$15&amp;$E$8:$E$15,0))*-0.95</f>
        <v>3226.9407553021465</v>
      </c>
      <c r="J27" s="13">
        <v>15</v>
      </c>
      <c r="Q27" t="s">
        <v>82</v>
      </c>
      <c r="R27">
        <v>2023</v>
      </c>
      <c r="S27" t="s">
        <v>83</v>
      </c>
      <c r="T27" t="s">
        <v>54</v>
      </c>
      <c r="U27">
        <v>4281.8396586250919</v>
      </c>
      <c r="V27">
        <v>320.5701419233784</v>
      </c>
      <c r="W27">
        <v>200.14499655958568</v>
      </c>
      <c r="X27">
        <f t="shared" si="3"/>
        <v>4802.5547971080559</v>
      </c>
      <c r="Y27">
        <f t="shared" si="4"/>
        <v>4608.0513278251792</v>
      </c>
      <c r="Z27">
        <f t="shared" si="5"/>
        <v>-194.50346928287672</v>
      </c>
    </row>
    <row r="28" spans="2:26" x14ac:dyDescent="0.25">
      <c r="B28" t="str">
        <f t="shared" si="6"/>
        <v>UC_Max_TFTRL_TRU</v>
      </c>
      <c r="C28" t="s">
        <v>56</v>
      </c>
      <c r="E28" t="s">
        <v>54</v>
      </c>
      <c r="F28">
        <v>2024</v>
      </c>
      <c r="G28" t="s">
        <v>89</v>
      </c>
      <c r="H28">
        <v>1</v>
      </c>
      <c r="I28" s="26" cm="1">
        <f t="array" ref="I28">INDEX($X$23:$X$186,MATCH(E28&amp;F28,$T$23:$T$186&amp;$R$23:$R$186,0))*INDEX($I$8:$I$15,MATCH(C28&amp;E28,$C$8:$C$15&amp;$E$8:$E$15,0))*-0.95</f>
        <v>3342.0878552810955</v>
      </c>
      <c r="J28" s="13">
        <v>15</v>
      </c>
      <c r="Q28" t="s">
        <v>82</v>
      </c>
      <c r="R28">
        <v>2024</v>
      </c>
      <c r="S28" t="s">
        <v>83</v>
      </c>
      <c r="T28" t="s">
        <v>54</v>
      </c>
      <c r="U28">
        <v>4434.6287727281078</v>
      </c>
      <c r="V28">
        <v>332.00906348450906</v>
      </c>
      <c r="W28">
        <v>207.28678120228983</v>
      </c>
      <c r="X28">
        <f t="shared" si="3"/>
        <v>4973.9246174149066</v>
      </c>
      <c r="Y28">
        <f t="shared" si="4"/>
        <v>4772.4806704096018</v>
      </c>
      <c r="Z28">
        <f t="shared" ref="Z28:Z74" si="7">Y28-X28</f>
        <v>-201.44394700530484</v>
      </c>
    </row>
    <row r="29" spans="2:26" x14ac:dyDescent="0.25">
      <c r="B29" t="str">
        <f t="shared" si="6"/>
        <v>UC_Max_TFTRL_TRU</v>
      </c>
      <c r="C29" t="s">
        <v>56</v>
      </c>
      <c r="E29" t="s">
        <v>54</v>
      </c>
      <c r="F29">
        <v>2025</v>
      </c>
      <c r="G29" t="s">
        <v>89</v>
      </c>
      <c r="H29">
        <v>1</v>
      </c>
      <c r="I29" s="26" cm="1">
        <f t="array" ref="I29">INDEX($X$23:$X$186,MATCH(E29&amp;F29,$T$23:$T$186&amp;$R$23:$R$186,0))*INDEX($I$8:$I$15,MATCH(C29&amp;E29,$C$8:$C$15&amp;$E$8:$E$15,0))*-0.95</f>
        <v>3457.2349552600449</v>
      </c>
      <c r="J29" s="13">
        <v>15</v>
      </c>
      <c r="Q29" t="s">
        <v>82</v>
      </c>
      <c r="R29">
        <v>2025</v>
      </c>
      <c r="S29" t="s">
        <v>83</v>
      </c>
      <c r="T29" t="s">
        <v>54</v>
      </c>
      <c r="U29">
        <v>4587.4178868311237</v>
      </c>
      <c r="V29">
        <v>343.44798504563977</v>
      </c>
      <c r="W29">
        <v>214.42856584499398</v>
      </c>
      <c r="X29">
        <f t="shared" si="3"/>
        <v>5145.2944377217582</v>
      </c>
      <c r="Y29">
        <f t="shared" si="4"/>
        <v>4936.9100129940252</v>
      </c>
      <c r="Z29">
        <f t="shared" si="7"/>
        <v>-208.38442472773295</v>
      </c>
    </row>
    <row r="30" spans="2:26" x14ac:dyDescent="0.25">
      <c r="B30" t="str">
        <f t="shared" si="6"/>
        <v>UC_Max_TFTRL_TRU</v>
      </c>
      <c r="C30" t="s">
        <v>56</v>
      </c>
      <c r="E30" t="s">
        <v>54</v>
      </c>
      <c r="F30">
        <v>2026</v>
      </c>
      <c r="G30" t="s">
        <v>89</v>
      </c>
      <c r="H30">
        <v>1</v>
      </c>
      <c r="I30" s="26" cm="1">
        <f t="array" ref="I30">INDEX($X$23:$X$186,MATCH(E30&amp;F30,$T$23:$T$186&amp;$R$23:$R$186,0))*INDEX($I$8:$I$15,MATCH(C30&amp;E30,$C$8:$C$15&amp;$E$8:$E$15,0))*-0.95</f>
        <v>3572.3820552389939</v>
      </c>
      <c r="J30" s="13">
        <v>15</v>
      </c>
      <c r="Q30" t="s">
        <v>82</v>
      </c>
      <c r="R30">
        <v>2026</v>
      </c>
      <c r="S30" t="s">
        <v>83</v>
      </c>
      <c r="T30" t="s">
        <v>54</v>
      </c>
      <c r="U30">
        <v>4740.2070009341396</v>
      </c>
      <c r="V30">
        <v>354.88690660677054</v>
      </c>
      <c r="W30">
        <v>221.57035048769816</v>
      </c>
      <c r="X30">
        <f t="shared" si="3"/>
        <v>5316.6642580286089</v>
      </c>
      <c r="Y30">
        <f t="shared" si="4"/>
        <v>5101.3393555784487</v>
      </c>
      <c r="Z30">
        <f t="shared" si="7"/>
        <v>-215.32490245016015</v>
      </c>
    </row>
    <row r="31" spans="2:26" x14ac:dyDescent="0.25">
      <c r="B31" t="str">
        <f t="shared" si="6"/>
        <v>UC_Max_TFTRL_TRU</v>
      </c>
      <c r="C31" t="s">
        <v>56</v>
      </c>
      <c r="E31" t="s">
        <v>54</v>
      </c>
      <c r="F31">
        <v>2027</v>
      </c>
      <c r="G31" t="s">
        <v>89</v>
      </c>
      <c r="H31">
        <v>1</v>
      </c>
      <c r="I31" s="26" cm="1">
        <f t="array" ref="I31">INDEX($X$23:$X$186,MATCH(E31&amp;F31,$T$23:$T$186&amp;$R$23:$R$186,0))*INDEX($I$8:$I$15,MATCH(C31&amp;E31,$C$8:$C$15&amp;$E$8:$E$15,0))*-0.95</f>
        <v>3687.5291552179419</v>
      </c>
      <c r="J31" s="13">
        <v>15</v>
      </c>
      <c r="Q31" t="s">
        <v>82</v>
      </c>
      <c r="R31">
        <v>2027</v>
      </c>
      <c r="S31" t="s">
        <v>83</v>
      </c>
      <c r="T31" t="s">
        <v>54</v>
      </c>
      <c r="U31">
        <v>4892.9961150371555</v>
      </c>
      <c r="V31">
        <v>366.32582816790125</v>
      </c>
      <c r="W31">
        <v>228.71213513040232</v>
      </c>
      <c r="X31">
        <f t="shared" si="3"/>
        <v>5488.0340783354586</v>
      </c>
      <c r="Y31">
        <f t="shared" si="4"/>
        <v>5265.7686981628722</v>
      </c>
      <c r="Z31">
        <f t="shared" si="7"/>
        <v>-222.26538017258645</v>
      </c>
    </row>
    <row r="32" spans="2:26" x14ac:dyDescent="0.25">
      <c r="B32" t="str">
        <f t="shared" si="6"/>
        <v>UC_Max_TFTRL_TRU</v>
      </c>
      <c r="C32" t="s">
        <v>56</v>
      </c>
      <c r="E32" t="s">
        <v>54</v>
      </c>
      <c r="F32">
        <v>2028</v>
      </c>
      <c r="G32" t="s">
        <v>89</v>
      </c>
      <c r="H32">
        <v>1</v>
      </c>
      <c r="I32" s="26" cm="1">
        <f t="array" ref="I32">INDEX($X$23:$X$186,MATCH(E32&amp;F32,$T$23:$T$186&amp;$R$23:$R$186,0))*INDEX($I$8:$I$15,MATCH(C32&amp;E32,$C$8:$C$15&amp;$E$8:$E$15,0))*-0.95</f>
        <v>3802.6762551968914</v>
      </c>
      <c r="J32" s="13">
        <v>15</v>
      </c>
      <c r="Q32" t="s">
        <v>82</v>
      </c>
      <c r="R32">
        <v>2028</v>
      </c>
      <c r="S32" t="s">
        <v>83</v>
      </c>
      <c r="T32" t="s">
        <v>54</v>
      </c>
      <c r="U32">
        <v>5045.7852291401723</v>
      </c>
      <c r="V32">
        <v>377.76474972903196</v>
      </c>
      <c r="W32">
        <v>235.8539197731065</v>
      </c>
      <c r="X32">
        <f t="shared" si="3"/>
        <v>5659.4038986423102</v>
      </c>
      <c r="Y32">
        <f t="shared" si="4"/>
        <v>5430.1980407472956</v>
      </c>
      <c r="Z32">
        <f t="shared" si="7"/>
        <v>-229.20585789501456</v>
      </c>
    </row>
    <row r="33" spans="2:26" x14ac:dyDescent="0.25">
      <c r="B33" t="str">
        <f t="shared" si="6"/>
        <v>UC_Max_TFTRL_TRU</v>
      </c>
      <c r="C33" t="s">
        <v>56</v>
      </c>
      <c r="E33" t="s">
        <v>54</v>
      </c>
      <c r="F33">
        <v>2029</v>
      </c>
      <c r="G33" t="s">
        <v>89</v>
      </c>
      <c r="H33">
        <v>1</v>
      </c>
      <c r="I33" s="26" cm="1">
        <f t="array" ref="I33">INDEX($X$23:$X$186,MATCH(E33&amp;F33,$T$23:$T$186&amp;$R$23:$R$186,0))*INDEX($I$8:$I$15,MATCH(C33&amp;E33,$C$8:$C$15&amp;$E$8:$E$15,0))*-0.95</f>
        <v>3917.8233551758412</v>
      </c>
      <c r="J33" s="13">
        <v>15</v>
      </c>
      <c r="Q33" t="s">
        <v>82</v>
      </c>
      <c r="R33">
        <v>2029</v>
      </c>
      <c r="S33" t="s">
        <v>83</v>
      </c>
      <c r="T33" t="s">
        <v>54</v>
      </c>
      <c r="U33">
        <v>5198.5743432431882</v>
      </c>
      <c r="V33">
        <v>389.20367129016267</v>
      </c>
      <c r="W33">
        <v>242.99570441581065</v>
      </c>
      <c r="X33">
        <f t="shared" si="3"/>
        <v>5830.7737189491618</v>
      </c>
      <c r="Y33">
        <f t="shared" si="4"/>
        <v>5594.6273833317191</v>
      </c>
      <c r="Z33">
        <f t="shared" si="7"/>
        <v>-236.14633561744267</v>
      </c>
    </row>
    <row r="34" spans="2:26" x14ac:dyDescent="0.25">
      <c r="B34" t="str">
        <f t="shared" si="6"/>
        <v>UC_Max_TFTRL_TRU</v>
      </c>
      <c r="C34" t="s">
        <v>56</v>
      </c>
      <c r="E34" t="s">
        <v>54</v>
      </c>
      <c r="F34">
        <v>2030</v>
      </c>
      <c r="G34" t="s">
        <v>89</v>
      </c>
      <c r="H34">
        <v>1</v>
      </c>
      <c r="I34" s="26" cm="1">
        <f t="array" ref="I34">INDEX($X$23:$X$186,MATCH(E34&amp;F34,$T$23:$T$186&amp;$R$23:$R$186,0))*INDEX($I$8:$I$15,MATCH(C34&amp;E34,$C$8:$C$15&amp;$E$8:$E$15,0))*-0.95</f>
        <v>4032.9704551547902</v>
      </c>
      <c r="J34" s="13">
        <v>15</v>
      </c>
      <c r="Q34" t="s">
        <v>82</v>
      </c>
      <c r="R34">
        <v>2030</v>
      </c>
      <c r="S34" t="s">
        <v>83</v>
      </c>
      <c r="T34" t="s">
        <v>54</v>
      </c>
      <c r="U34">
        <v>5351.363457346205</v>
      </c>
      <c r="V34">
        <v>400.64259285129344</v>
      </c>
      <c r="W34">
        <v>250.13748905851483</v>
      </c>
      <c r="X34">
        <f t="shared" si="3"/>
        <v>6002.1435392560134</v>
      </c>
      <c r="Y34">
        <f t="shared" si="4"/>
        <v>5759.0567259161435</v>
      </c>
      <c r="Z34">
        <f t="shared" si="7"/>
        <v>-243.08681333986988</v>
      </c>
    </row>
    <row r="35" spans="2:26" x14ac:dyDescent="0.25">
      <c r="B35" t="str">
        <f t="shared" si="6"/>
        <v>UC_Max_TFTRL_TRU</v>
      </c>
      <c r="C35" t="s">
        <v>56</v>
      </c>
      <c r="E35" t="s">
        <v>54</v>
      </c>
      <c r="F35">
        <v>2031</v>
      </c>
      <c r="G35" t="s">
        <v>89</v>
      </c>
      <c r="H35">
        <v>1</v>
      </c>
      <c r="I35" s="26" cm="1">
        <f t="array" ref="I35">INDEX($X$23:$X$186,MATCH(E35&amp;F35,$T$23:$T$186&amp;$R$23:$R$186,0))*INDEX($I$8:$I$15,MATCH(C35&amp;E35,$C$8:$C$15&amp;$E$8:$E$15,0))*-0.95</f>
        <v>4148.1175551337392</v>
      </c>
      <c r="J35" s="13">
        <v>15</v>
      </c>
      <c r="Q35" t="s">
        <v>82</v>
      </c>
      <c r="R35">
        <v>2031</v>
      </c>
      <c r="S35" t="s">
        <v>83</v>
      </c>
      <c r="T35" t="s">
        <v>54</v>
      </c>
      <c r="U35">
        <v>5504.1525714492209</v>
      </c>
      <c r="V35">
        <v>412.0815144124241</v>
      </c>
      <c r="W35">
        <v>257.27927370121898</v>
      </c>
      <c r="X35">
        <f t="shared" si="3"/>
        <v>6173.513359562864</v>
      </c>
      <c r="Y35">
        <f t="shared" si="4"/>
        <v>5923.4860685005669</v>
      </c>
      <c r="Z35">
        <f t="shared" si="7"/>
        <v>-250.02729106229708</v>
      </c>
    </row>
    <row r="36" spans="2:26" x14ac:dyDescent="0.25">
      <c r="B36" t="str">
        <f t="shared" si="6"/>
        <v>UC_Max_TFTRL_TRU</v>
      </c>
      <c r="C36" t="s">
        <v>56</v>
      </c>
      <c r="E36" t="s">
        <v>54</v>
      </c>
      <c r="F36">
        <v>2032</v>
      </c>
      <c r="G36" t="s">
        <v>89</v>
      </c>
      <c r="H36">
        <v>1</v>
      </c>
      <c r="I36" s="26" cm="1">
        <f t="array" ref="I36">INDEX($X$23:$X$186,MATCH(E36&amp;F36,$T$23:$T$186&amp;$R$23:$R$186,0))*INDEX($I$8:$I$15,MATCH(C36&amp;E36,$C$8:$C$15&amp;$E$8:$E$15,0))*-0.95</f>
        <v>4263.2646551126882</v>
      </c>
      <c r="J36" s="13">
        <v>15</v>
      </c>
      <c r="Q36" t="s">
        <v>82</v>
      </c>
      <c r="R36">
        <v>2032</v>
      </c>
      <c r="S36" t="s">
        <v>83</v>
      </c>
      <c r="T36" t="s">
        <v>54</v>
      </c>
      <c r="U36">
        <v>5656.9416855522368</v>
      </c>
      <c r="V36">
        <v>423.52043597355481</v>
      </c>
      <c r="W36">
        <v>264.42105834392311</v>
      </c>
      <c r="X36">
        <f t="shared" si="3"/>
        <v>6344.8831798697147</v>
      </c>
      <c r="Y36">
        <f t="shared" si="4"/>
        <v>6087.9154110849895</v>
      </c>
      <c r="Z36">
        <f t="shared" si="7"/>
        <v>-256.96776878472519</v>
      </c>
    </row>
    <row r="37" spans="2:26" x14ac:dyDescent="0.25">
      <c r="B37" t="str">
        <f t="shared" si="6"/>
        <v>UC_Max_TFTRL_TRU</v>
      </c>
      <c r="C37" t="s">
        <v>56</v>
      </c>
      <c r="E37" t="s">
        <v>54</v>
      </c>
      <c r="F37">
        <v>2033</v>
      </c>
      <c r="G37" t="s">
        <v>89</v>
      </c>
      <c r="H37">
        <v>1</v>
      </c>
      <c r="I37" s="26" cm="1">
        <f t="array" ref="I37">INDEX($X$23:$X$186,MATCH(E37&amp;F37,$T$23:$T$186&amp;$R$23:$R$186,0))*INDEX($I$8:$I$15,MATCH(C37&amp;E37,$C$8:$C$15&amp;$E$8:$E$15,0))*-0.95</f>
        <v>4378.4117550916371</v>
      </c>
      <c r="J37" s="13">
        <v>15</v>
      </c>
      <c r="Q37" t="s">
        <v>82</v>
      </c>
      <c r="R37">
        <v>2033</v>
      </c>
      <c r="S37" t="s">
        <v>83</v>
      </c>
      <c r="T37" t="s">
        <v>54</v>
      </c>
      <c r="U37">
        <v>5809.7307996552536</v>
      </c>
      <c r="V37">
        <v>434.95935753468558</v>
      </c>
      <c r="W37">
        <v>271.56284298662734</v>
      </c>
      <c r="X37">
        <f t="shared" si="3"/>
        <v>6516.2530001765663</v>
      </c>
      <c r="Y37">
        <f t="shared" si="4"/>
        <v>6252.344753669413</v>
      </c>
      <c r="Z37">
        <f t="shared" si="7"/>
        <v>-263.90824650715331</v>
      </c>
    </row>
    <row r="38" spans="2:26" x14ac:dyDescent="0.25">
      <c r="B38" t="str">
        <f t="shared" si="6"/>
        <v>UC_Max_TFTRL_TRU</v>
      </c>
      <c r="C38" t="s">
        <v>56</v>
      </c>
      <c r="E38" t="s">
        <v>54</v>
      </c>
      <c r="F38">
        <v>2034</v>
      </c>
      <c r="G38" t="s">
        <v>89</v>
      </c>
      <c r="H38">
        <v>1</v>
      </c>
      <c r="I38" s="26" cm="1">
        <f t="array" ref="I38">INDEX($X$23:$X$186,MATCH(E38&amp;F38,$T$23:$T$186&amp;$R$23:$R$186,0))*INDEX($I$8:$I$15,MATCH(C38&amp;E38,$C$8:$C$15&amp;$E$8:$E$15,0))*-0.95</f>
        <v>4493.5588550705861</v>
      </c>
      <c r="J38" s="13">
        <v>15</v>
      </c>
      <c r="Q38" t="s">
        <v>82</v>
      </c>
      <c r="R38">
        <v>2034</v>
      </c>
      <c r="S38" t="s">
        <v>83</v>
      </c>
      <c r="T38" t="s">
        <v>54</v>
      </c>
      <c r="U38">
        <v>5962.5199137582695</v>
      </c>
      <c r="V38">
        <v>446.39827909581624</v>
      </c>
      <c r="W38">
        <v>278.70462762933147</v>
      </c>
      <c r="X38">
        <f t="shared" si="3"/>
        <v>6687.6228204834169</v>
      </c>
      <c r="Y38">
        <f t="shared" si="4"/>
        <v>6416.7740962538373</v>
      </c>
      <c r="Z38">
        <f t="shared" si="7"/>
        <v>-270.8487242295796</v>
      </c>
    </row>
    <row r="39" spans="2:26" x14ac:dyDescent="0.25">
      <c r="B39" t="str">
        <f t="shared" si="6"/>
        <v>UC_Max_TFTRL_TRU</v>
      </c>
      <c r="C39" t="s">
        <v>56</v>
      </c>
      <c r="E39" t="s">
        <v>54</v>
      </c>
      <c r="F39">
        <v>2035</v>
      </c>
      <c r="G39" t="s">
        <v>89</v>
      </c>
      <c r="H39">
        <v>1</v>
      </c>
      <c r="I39" s="26" cm="1">
        <f t="array" ref="I39">INDEX($X$23:$X$186,MATCH(E39&amp;F39,$T$23:$T$186&amp;$R$23:$R$186,0))*INDEX($I$8:$I$15,MATCH(C39&amp;E39,$C$8:$C$15&amp;$E$8:$E$15,0))*-0.95</f>
        <v>4608.7059550495351</v>
      </c>
      <c r="J39" s="13">
        <v>15</v>
      </c>
      <c r="Q39" t="s">
        <v>82</v>
      </c>
      <c r="R39">
        <v>2035</v>
      </c>
      <c r="S39" t="s">
        <v>83</v>
      </c>
      <c r="T39" t="s">
        <v>54</v>
      </c>
      <c r="U39">
        <v>6115.3090278612854</v>
      </c>
      <c r="V39">
        <v>457.83720065694695</v>
      </c>
      <c r="W39">
        <v>285.84641227203559</v>
      </c>
      <c r="X39">
        <f t="shared" si="3"/>
        <v>6858.9926407902676</v>
      </c>
      <c r="Y39">
        <f t="shared" si="4"/>
        <v>6581.2034388382599</v>
      </c>
      <c r="Z39">
        <f t="shared" si="7"/>
        <v>-277.78920195200772</v>
      </c>
    </row>
    <row r="40" spans="2:26" x14ac:dyDescent="0.25">
      <c r="B40" t="str">
        <f t="shared" si="6"/>
        <v>UC_Max_TFTRL_TRU</v>
      </c>
      <c r="C40" t="s">
        <v>56</v>
      </c>
      <c r="E40" t="s">
        <v>54</v>
      </c>
      <c r="F40">
        <v>2036</v>
      </c>
      <c r="G40" t="s">
        <v>89</v>
      </c>
      <c r="H40">
        <v>1</v>
      </c>
      <c r="I40" s="26" cm="1">
        <f t="array" ref="I40">INDEX($X$23:$X$186,MATCH(E40&amp;F40,$T$23:$T$186&amp;$R$23:$R$186,0))*INDEX($I$8:$I$15,MATCH(C40&amp;E40,$C$8:$C$15&amp;$E$8:$E$15,0))*-0.95</f>
        <v>4723.853055028485</v>
      </c>
      <c r="J40" s="13">
        <v>15</v>
      </c>
      <c r="Q40" t="s">
        <v>82</v>
      </c>
      <c r="R40">
        <v>2036</v>
      </c>
      <c r="S40" t="s">
        <v>83</v>
      </c>
      <c r="T40" t="s">
        <v>54</v>
      </c>
      <c r="U40">
        <v>6268.0981419643022</v>
      </c>
      <c r="V40">
        <v>469.27612221807772</v>
      </c>
      <c r="W40">
        <v>292.98819691473977</v>
      </c>
      <c r="X40">
        <f t="shared" si="3"/>
        <v>7030.3624610971201</v>
      </c>
      <c r="Y40">
        <f t="shared" si="4"/>
        <v>6745.6327814226852</v>
      </c>
      <c r="Z40">
        <f t="shared" si="7"/>
        <v>-284.72967967443492</v>
      </c>
    </row>
    <row r="41" spans="2:26" x14ac:dyDescent="0.25">
      <c r="B41" t="str">
        <f t="shared" si="6"/>
        <v>UC_Max_TFTRL_TRU</v>
      </c>
      <c r="C41" t="s">
        <v>56</v>
      </c>
      <c r="E41" t="s">
        <v>54</v>
      </c>
      <c r="F41">
        <v>2037</v>
      </c>
      <c r="G41" t="s">
        <v>89</v>
      </c>
      <c r="H41">
        <v>1</v>
      </c>
      <c r="I41" s="26" cm="1">
        <f t="array" ref="I41">INDEX($X$23:$X$186,MATCH(E41&amp;F41,$T$23:$T$186&amp;$R$23:$R$186,0))*INDEX($I$8:$I$15,MATCH(C41&amp;E41,$C$8:$C$15&amp;$E$8:$E$15,0))*-0.95</f>
        <v>4839.0001550074348</v>
      </c>
      <c r="J41" s="13">
        <v>15</v>
      </c>
      <c r="Q41" t="s">
        <v>82</v>
      </c>
      <c r="R41">
        <v>2037</v>
      </c>
      <c r="S41" t="s">
        <v>83</v>
      </c>
      <c r="T41" t="s">
        <v>54</v>
      </c>
      <c r="U41">
        <v>6420.887256067319</v>
      </c>
      <c r="V41">
        <v>480.71504377920849</v>
      </c>
      <c r="W41">
        <v>300.12998155744401</v>
      </c>
      <c r="X41">
        <f t="shared" si="3"/>
        <v>7201.7322814039717</v>
      </c>
      <c r="Y41">
        <f t="shared" si="4"/>
        <v>6910.0621240071087</v>
      </c>
      <c r="Z41">
        <f t="shared" si="7"/>
        <v>-291.67015739686303</v>
      </c>
    </row>
    <row r="42" spans="2:26" x14ac:dyDescent="0.25">
      <c r="B42" t="str">
        <f t="shared" si="6"/>
        <v>UC_Max_TFTRL_TRU</v>
      </c>
      <c r="C42" t="s">
        <v>56</v>
      </c>
      <c r="E42" t="s">
        <v>54</v>
      </c>
      <c r="F42">
        <v>2038</v>
      </c>
      <c r="G42" t="s">
        <v>89</v>
      </c>
      <c r="H42">
        <v>1</v>
      </c>
      <c r="I42" s="26" cm="1">
        <f t="array" ref="I42">INDEX($X$23:$X$186,MATCH(E42&amp;F42,$T$23:$T$186&amp;$R$23:$R$186,0))*INDEX($I$8:$I$15,MATCH(C42&amp;E42,$C$8:$C$15&amp;$E$8:$E$15,0))*-0.95</f>
        <v>4954.1472549863829</v>
      </c>
      <c r="J42" s="13">
        <v>15</v>
      </c>
      <c r="Q42" t="s">
        <v>82</v>
      </c>
      <c r="R42">
        <v>2038</v>
      </c>
      <c r="S42" t="s">
        <v>83</v>
      </c>
      <c r="T42" t="s">
        <v>54</v>
      </c>
      <c r="U42">
        <v>6573.6763701703339</v>
      </c>
      <c r="V42">
        <v>492.15396534033908</v>
      </c>
      <c r="W42">
        <v>307.27176620014808</v>
      </c>
      <c r="X42">
        <f t="shared" si="3"/>
        <v>7373.1021017108205</v>
      </c>
      <c r="Y42">
        <f t="shared" si="4"/>
        <v>7074.4914665915312</v>
      </c>
      <c r="Z42">
        <f t="shared" si="7"/>
        <v>-298.61063511928933</v>
      </c>
    </row>
    <row r="43" spans="2:26" x14ac:dyDescent="0.25">
      <c r="B43" t="str">
        <f t="shared" si="6"/>
        <v>UC_Max_TFTRL_TRU</v>
      </c>
      <c r="C43" t="s">
        <v>56</v>
      </c>
      <c r="E43" t="s">
        <v>54</v>
      </c>
      <c r="F43">
        <v>2039</v>
      </c>
      <c r="G43" t="s">
        <v>89</v>
      </c>
      <c r="H43">
        <v>1</v>
      </c>
      <c r="I43" s="26" cm="1">
        <f t="array" ref="I43">INDEX($X$23:$X$186,MATCH(E43&amp;F43,$T$23:$T$186&amp;$R$23:$R$186,0))*INDEX($I$8:$I$15,MATCH(C43&amp;E43,$C$8:$C$15&amp;$E$8:$E$15,0))*-0.95</f>
        <v>5069.2943549653328</v>
      </c>
      <c r="J43" s="13">
        <v>15</v>
      </c>
      <c r="Q43" t="s">
        <v>82</v>
      </c>
      <c r="R43">
        <v>2039</v>
      </c>
      <c r="S43" t="s">
        <v>83</v>
      </c>
      <c r="T43" t="s">
        <v>54</v>
      </c>
      <c r="U43">
        <v>6726.4654842733498</v>
      </c>
      <c r="V43">
        <v>503.59288690146985</v>
      </c>
      <c r="W43">
        <v>314.41355084285226</v>
      </c>
      <c r="X43">
        <f t="shared" si="3"/>
        <v>7544.4719220176721</v>
      </c>
      <c r="Y43">
        <f t="shared" si="4"/>
        <v>7238.9208091759547</v>
      </c>
      <c r="Z43">
        <f t="shared" si="7"/>
        <v>-305.55111284171744</v>
      </c>
    </row>
    <row r="44" spans="2:26" x14ac:dyDescent="0.25">
      <c r="B44" t="str">
        <f t="shared" si="6"/>
        <v>UC_Max_TFTRL_TRU</v>
      </c>
      <c r="C44" t="s">
        <v>56</v>
      </c>
      <c r="E44" t="s">
        <v>54</v>
      </c>
      <c r="F44">
        <v>2040</v>
      </c>
      <c r="G44" t="s">
        <v>89</v>
      </c>
      <c r="H44">
        <v>1</v>
      </c>
      <c r="I44" s="26" cm="1">
        <f t="array" ref="I44">INDEX($X$23:$X$186,MATCH(E44&amp;F44,$T$23:$T$186&amp;$R$23:$R$186,0))*INDEX($I$8:$I$15,MATCH(C44&amp;E44,$C$8:$C$15&amp;$E$8:$E$15,0))*-0.95</f>
        <v>5184.4414549442818</v>
      </c>
      <c r="J44" s="13">
        <v>15</v>
      </c>
      <c r="Q44" t="s">
        <v>82</v>
      </c>
      <c r="R44">
        <v>2040</v>
      </c>
      <c r="S44" t="s">
        <v>83</v>
      </c>
      <c r="T44" t="s">
        <v>54</v>
      </c>
      <c r="U44">
        <v>6879.2545983763666</v>
      </c>
      <c r="V44">
        <v>515.03180846260057</v>
      </c>
      <c r="W44">
        <v>321.5553354855565</v>
      </c>
      <c r="X44">
        <f t="shared" si="3"/>
        <v>7715.8417423245237</v>
      </c>
      <c r="Y44">
        <f t="shared" si="4"/>
        <v>7403.3501517603781</v>
      </c>
      <c r="Z44">
        <f t="shared" si="7"/>
        <v>-312.49159056414555</v>
      </c>
    </row>
    <row r="45" spans="2:26" x14ac:dyDescent="0.25">
      <c r="B45" t="str">
        <f t="shared" si="6"/>
        <v>UC_Max_TFTRL_TRU</v>
      </c>
      <c r="C45" t="s">
        <v>56</v>
      </c>
      <c r="E45" t="s">
        <v>54</v>
      </c>
      <c r="F45">
        <v>2041</v>
      </c>
      <c r="G45" t="s">
        <v>89</v>
      </c>
      <c r="H45">
        <v>1</v>
      </c>
      <c r="I45" s="26" cm="1">
        <f t="array" ref="I45">INDEX($X$23:$X$186,MATCH(E45&amp;F45,$T$23:$T$186&amp;$R$23:$R$186,0))*INDEX($I$8:$I$15,MATCH(C45&amp;E45,$C$8:$C$15&amp;$E$8:$E$15,0))*-0.95</f>
        <v>5299.5885549232307</v>
      </c>
      <c r="J45" s="13">
        <v>15</v>
      </c>
      <c r="Q45" t="s">
        <v>82</v>
      </c>
      <c r="R45">
        <v>2041</v>
      </c>
      <c r="S45" t="s">
        <v>83</v>
      </c>
      <c r="T45" t="s">
        <v>54</v>
      </c>
      <c r="U45">
        <v>7032.0437124793825</v>
      </c>
      <c r="V45">
        <v>526.47073002373133</v>
      </c>
      <c r="W45">
        <v>328.69712012826062</v>
      </c>
      <c r="X45">
        <f t="shared" si="3"/>
        <v>7887.2115626313744</v>
      </c>
      <c r="Y45">
        <f t="shared" si="4"/>
        <v>7567.7794943448025</v>
      </c>
      <c r="Z45">
        <f t="shared" si="7"/>
        <v>-319.43206828657185</v>
      </c>
    </row>
    <row r="46" spans="2:26" x14ac:dyDescent="0.25">
      <c r="B46" t="str">
        <f t="shared" si="6"/>
        <v>UC_Max_TFTRL_TRU</v>
      </c>
      <c r="C46" t="s">
        <v>56</v>
      </c>
      <c r="E46" t="s">
        <v>54</v>
      </c>
      <c r="F46">
        <v>2042</v>
      </c>
      <c r="G46" t="s">
        <v>89</v>
      </c>
      <c r="H46">
        <v>1</v>
      </c>
      <c r="I46" s="26" cm="1">
        <f t="array" ref="I46">INDEX($X$23:$X$186,MATCH(E46&amp;F46,$T$23:$T$186&amp;$R$23:$R$186,0))*INDEX($I$8:$I$15,MATCH(C46&amp;E46,$C$8:$C$15&amp;$E$8:$E$15,0))*-0.95</f>
        <v>5414.7356549021806</v>
      </c>
      <c r="J46" s="13">
        <v>15</v>
      </c>
      <c r="Q46" t="s">
        <v>82</v>
      </c>
      <c r="R46">
        <v>2042</v>
      </c>
      <c r="S46" t="s">
        <v>83</v>
      </c>
      <c r="T46" t="s">
        <v>54</v>
      </c>
      <c r="U46">
        <v>7184.8328265823984</v>
      </c>
      <c r="V46">
        <v>537.90965158486199</v>
      </c>
      <c r="W46">
        <v>335.83890477096475</v>
      </c>
      <c r="X46">
        <f t="shared" si="3"/>
        <v>8058.5813829382259</v>
      </c>
      <c r="Y46">
        <f t="shared" si="4"/>
        <v>7732.208836929226</v>
      </c>
      <c r="Z46">
        <f t="shared" si="7"/>
        <v>-326.37254600899996</v>
      </c>
    </row>
    <row r="47" spans="2:26" x14ac:dyDescent="0.25">
      <c r="B47" t="str">
        <f t="shared" si="6"/>
        <v>UC_Max_TFTRL_TRU</v>
      </c>
      <c r="C47" t="s">
        <v>56</v>
      </c>
      <c r="E47" t="s">
        <v>54</v>
      </c>
      <c r="F47">
        <v>2043</v>
      </c>
      <c r="G47" t="s">
        <v>89</v>
      </c>
      <c r="H47">
        <v>1</v>
      </c>
      <c r="I47" s="26" cm="1">
        <f t="array" ref="I47">INDEX($X$23:$X$186,MATCH(E47&amp;F47,$T$23:$T$186&amp;$R$23:$R$186,0))*INDEX($I$8:$I$15,MATCH(C47&amp;E47,$C$8:$C$15&amp;$E$8:$E$15,0))*-0.95</f>
        <v>5529.8827548811296</v>
      </c>
      <c r="J47" s="13">
        <v>15</v>
      </c>
      <c r="Q47" t="s">
        <v>82</v>
      </c>
      <c r="R47">
        <v>2043</v>
      </c>
      <c r="S47" t="s">
        <v>83</v>
      </c>
      <c r="T47" t="s">
        <v>54</v>
      </c>
      <c r="U47">
        <v>7337.6219406854152</v>
      </c>
      <c r="V47">
        <v>549.34857314599276</v>
      </c>
      <c r="W47">
        <v>342.98068941366898</v>
      </c>
      <c r="X47">
        <f t="shared" si="3"/>
        <v>8229.9512032450766</v>
      </c>
      <c r="Y47">
        <f t="shared" si="4"/>
        <v>7896.6381795136504</v>
      </c>
      <c r="Z47">
        <f t="shared" si="7"/>
        <v>-333.31302373142626</v>
      </c>
    </row>
    <row r="48" spans="2:26" x14ac:dyDescent="0.25">
      <c r="B48" t="str">
        <f t="shared" si="6"/>
        <v>UC_Max_TFTRL_TRU</v>
      </c>
      <c r="C48" t="s">
        <v>56</v>
      </c>
      <c r="E48" t="s">
        <v>54</v>
      </c>
      <c r="F48">
        <v>2044</v>
      </c>
      <c r="G48" t="s">
        <v>89</v>
      </c>
      <c r="H48">
        <v>1</v>
      </c>
      <c r="I48" s="26" cm="1">
        <f t="array" ref="I48">INDEX($X$23:$X$186,MATCH(E48&amp;F48,$T$23:$T$186&amp;$R$23:$R$186,0))*INDEX($I$8:$I$15,MATCH(C48&amp;E48,$C$8:$C$15&amp;$E$8:$E$15,0))*-0.95</f>
        <v>5645.0298548600776</v>
      </c>
      <c r="J48" s="13">
        <v>15</v>
      </c>
      <c r="Q48" t="s">
        <v>82</v>
      </c>
      <c r="R48">
        <v>2044</v>
      </c>
      <c r="S48" t="s">
        <v>83</v>
      </c>
      <c r="T48" t="s">
        <v>54</v>
      </c>
      <c r="U48">
        <v>7490.4110547884302</v>
      </c>
      <c r="V48">
        <v>560.78749470712341</v>
      </c>
      <c r="W48">
        <v>350.12247405637305</v>
      </c>
      <c r="X48">
        <f t="shared" si="3"/>
        <v>8401.3210235519273</v>
      </c>
      <c r="Y48">
        <f t="shared" si="4"/>
        <v>8061.067522098072</v>
      </c>
      <c r="Z48">
        <f t="shared" si="7"/>
        <v>-340.25350145385528</v>
      </c>
    </row>
    <row r="49" spans="2:26" x14ac:dyDescent="0.25">
      <c r="B49" t="str">
        <f t="shared" si="6"/>
        <v>UC_Max_TFTRL_TRU</v>
      </c>
      <c r="C49" t="s">
        <v>56</v>
      </c>
      <c r="E49" t="s">
        <v>54</v>
      </c>
      <c r="F49">
        <v>2045</v>
      </c>
      <c r="G49" t="s">
        <v>89</v>
      </c>
      <c r="H49">
        <v>1</v>
      </c>
      <c r="I49" s="26" cm="1">
        <f t="array" ref="I49">INDEX($X$23:$X$186,MATCH(E49&amp;F49,$T$23:$T$186&amp;$R$23:$R$186,0))*INDEX($I$8:$I$15,MATCH(C49&amp;E49,$C$8:$C$15&amp;$E$8:$E$15,0))*-0.95</f>
        <v>5760.1769548390266</v>
      </c>
      <c r="J49" s="13">
        <v>15</v>
      </c>
      <c r="Q49" t="s">
        <v>82</v>
      </c>
      <c r="R49">
        <v>2045</v>
      </c>
      <c r="S49" t="s">
        <v>83</v>
      </c>
      <c r="T49" t="s">
        <v>54</v>
      </c>
      <c r="U49">
        <v>7643.200168891447</v>
      </c>
      <c r="V49">
        <v>572.22641626825418</v>
      </c>
      <c r="W49">
        <v>357.26425869907723</v>
      </c>
      <c r="X49">
        <f t="shared" si="3"/>
        <v>8572.690843858778</v>
      </c>
      <c r="Y49">
        <f t="shared" si="4"/>
        <v>8225.4968646824964</v>
      </c>
      <c r="Z49">
        <f t="shared" si="7"/>
        <v>-347.19397917628157</v>
      </c>
    </row>
    <row r="50" spans="2:26" x14ac:dyDescent="0.25">
      <c r="B50" t="str">
        <f t="shared" si="6"/>
        <v>UC_Max_TFTRL_TRU</v>
      </c>
      <c r="C50" t="s">
        <v>56</v>
      </c>
      <c r="E50" t="s">
        <v>54</v>
      </c>
      <c r="F50">
        <v>2046</v>
      </c>
      <c r="G50" t="s">
        <v>89</v>
      </c>
      <c r="H50">
        <v>1</v>
      </c>
      <c r="I50" s="26" cm="1">
        <f t="array" ref="I50">INDEX($X$23:$X$186,MATCH(E50&amp;F50,$T$23:$T$186&amp;$R$23:$R$186,0))*INDEX($I$8:$I$15,MATCH(C50&amp;E50,$C$8:$C$15&amp;$E$8:$E$15,0))*-0.95</f>
        <v>5875.3240548179765</v>
      </c>
      <c r="J50" s="13">
        <v>15</v>
      </c>
      <c r="Q50" t="s">
        <v>82</v>
      </c>
      <c r="R50">
        <v>2046</v>
      </c>
      <c r="S50" t="s">
        <v>83</v>
      </c>
      <c r="T50" t="s">
        <v>54</v>
      </c>
      <c r="U50">
        <v>7795.9892829944638</v>
      </c>
      <c r="V50">
        <v>583.66533782938484</v>
      </c>
      <c r="W50">
        <v>364.40604334178141</v>
      </c>
      <c r="X50">
        <f t="shared" si="3"/>
        <v>8744.0606641656304</v>
      </c>
      <c r="Y50">
        <f t="shared" si="4"/>
        <v>8389.9262072669208</v>
      </c>
      <c r="Z50">
        <f t="shared" si="7"/>
        <v>-354.13445689870969</v>
      </c>
    </row>
    <row r="51" spans="2:26" x14ac:dyDescent="0.25">
      <c r="B51" t="str">
        <f t="shared" si="6"/>
        <v>UC_Max_TFTRL_TRU</v>
      </c>
      <c r="C51" t="s">
        <v>56</v>
      </c>
      <c r="E51" t="s">
        <v>54</v>
      </c>
      <c r="F51">
        <v>2047</v>
      </c>
      <c r="G51" t="s">
        <v>89</v>
      </c>
      <c r="H51">
        <v>1</v>
      </c>
      <c r="I51" s="26" cm="1">
        <f t="array" ref="I51">INDEX($X$23:$X$186,MATCH(E51&amp;F51,$T$23:$T$186&amp;$R$23:$R$186,0))*INDEX($I$8:$I$15,MATCH(C51&amp;E51,$C$8:$C$15&amp;$E$8:$E$15,0))*-0.95</f>
        <v>5990.4711547969273</v>
      </c>
      <c r="J51" s="13">
        <v>15</v>
      </c>
      <c r="Q51" t="s">
        <v>82</v>
      </c>
      <c r="R51">
        <v>2047</v>
      </c>
      <c r="S51" t="s">
        <v>83</v>
      </c>
      <c r="T51" t="s">
        <v>54</v>
      </c>
      <c r="U51">
        <v>7948.7783970974806</v>
      </c>
      <c r="V51">
        <v>595.10425939051561</v>
      </c>
      <c r="W51">
        <v>371.54782798448565</v>
      </c>
      <c r="X51">
        <f t="shared" si="3"/>
        <v>8915.4304844724829</v>
      </c>
      <c r="Y51">
        <f t="shared" si="4"/>
        <v>8554.3555498513451</v>
      </c>
      <c r="Z51">
        <f t="shared" si="7"/>
        <v>-361.0749346211378</v>
      </c>
    </row>
    <row r="52" spans="2:26" x14ac:dyDescent="0.25">
      <c r="B52" t="str">
        <f t="shared" si="6"/>
        <v>UC_Max_TFTRL_TRU</v>
      </c>
      <c r="C52" t="s">
        <v>56</v>
      </c>
      <c r="E52" t="s">
        <v>54</v>
      </c>
      <c r="F52">
        <v>2048</v>
      </c>
      <c r="G52" t="s">
        <v>89</v>
      </c>
      <c r="H52">
        <v>1</v>
      </c>
      <c r="I52" s="26" cm="1">
        <f t="array" ref="I52">INDEX($X$23:$X$186,MATCH(E52&amp;F52,$T$23:$T$186&amp;$R$23:$R$186,0))*INDEX($I$8:$I$15,MATCH(C52&amp;E52,$C$8:$C$15&amp;$E$8:$E$15,0))*-0.95</f>
        <v>6105.6182547758763</v>
      </c>
      <c r="J52" s="13">
        <v>15</v>
      </c>
      <c r="Q52" t="s">
        <v>82</v>
      </c>
      <c r="R52">
        <v>2048</v>
      </c>
      <c r="S52" t="s">
        <v>83</v>
      </c>
      <c r="T52" t="s">
        <v>54</v>
      </c>
      <c r="U52">
        <v>8101.5675112004974</v>
      </c>
      <c r="V52">
        <v>606.54318095164638</v>
      </c>
      <c r="W52">
        <v>378.68961262718983</v>
      </c>
      <c r="X52">
        <f t="shared" si="3"/>
        <v>9086.8003047793336</v>
      </c>
      <c r="Y52">
        <f t="shared" si="4"/>
        <v>8718.7848924357695</v>
      </c>
      <c r="Z52">
        <f t="shared" si="7"/>
        <v>-368.01541234356409</v>
      </c>
    </row>
    <row r="53" spans="2:26" x14ac:dyDescent="0.25">
      <c r="B53" t="str">
        <f t="shared" si="6"/>
        <v>UC_Max_TFTRL_TRU</v>
      </c>
      <c r="C53" t="s">
        <v>56</v>
      </c>
      <c r="E53" t="s">
        <v>54</v>
      </c>
      <c r="F53">
        <v>2049</v>
      </c>
      <c r="G53" t="s">
        <v>89</v>
      </c>
      <c r="H53">
        <v>1</v>
      </c>
      <c r="I53" s="26" cm="1">
        <f t="array" ref="I53">INDEX($X$23:$X$186,MATCH(E53&amp;F53,$T$23:$T$186&amp;$R$23:$R$186,0))*INDEX($I$8:$I$15,MATCH(C53&amp;E53,$C$8:$C$15&amp;$E$8:$E$15,0))*-0.95</f>
        <v>6220.7653547548234</v>
      </c>
      <c r="J53" s="13">
        <v>15</v>
      </c>
      <c r="Q53" t="s">
        <v>82</v>
      </c>
      <c r="R53">
        <v>2049</v>
      </c>
      <c r="S53" t="s">
        <v>83</v>
      </c>
      <c r="T53" t="s">
        <v>54</v>
      </c>
      <c r="U53">
        <v>8254.3566253035115</v>
      </c>
      <c r="V53">
        <v>617.98210251277703</v>
      </c>
      <c r="W53">
        <v>385.8313972698939</v>
      </c>
      <c r="X53">
        <f t="shared" si="3"/>
        <v>9258.1701250861825</v>
      </c>
      <c r="Y53">
        <f t="shared" si="4"/>
        <v>8883.2142350201902</v>
      </c>
      <c r="Z53">
        <f t="shared" si="7"/>
        <v>-374.95589006599221</v>
      </c>
    </row>
    <row r="54" spans="2:26" x14ac:dyDescent="0.25">
      <c r="B54" t="str">
        <f t="shared" si="6"/>
        <v>UC_Max_TFTRL_TRU</v>
      </c>
      <c r="C54" t="s">
        <v>56</v>
      </c>
      <c r="E54" t="s">
        <v>54</v>
      </c>
      <c r="F54">
        <v>2050</v>
      </c>
      <c r="G54" t="s">
        <v>89</v>
      </c>
      <c r="H54">
        <v>1</v>
      </c>
      <c r="I54" s="26" cm="1">
        <f t="array" ref="I54">INDEX($X$23:$X$186,MATCH(E54&amp;F54,$T$23:$T$186&amp;$R$23:$R$186,0))*INDEX($I$8:$I$15,MATCH(C54&amp;E54,$C$8:$C$15&amp;$E$8:$E$15,0))*-0.95</f>
        <v>6335.9124547337733</v>
      </c>
      <c r="J54" s="13">
        <v>15</v>
      </c>
      <c r="Q54" t="s">
        <v>82</v>
      </c>
      <c r="R54">
        <v>2050</v>
      </c>
      <c r="S54" t="s">
        <v>83</v>
      </c>
      <c r="T54" t="s">
        <v>54</v>
      </c>
      <c r="U54">
        <v>8407.1457394065292</v>
      </c>
      <c r="V54">
        <v>629.4210240739078</v>
      </c>
      <c r="W54">
        <v>392.97318191259814</v>
      </c>
      <c r="X54">
        <f t="shared" si="3"/>
        <v>9429.5399453930349</v>
      </c>
      <c r="Y54">
        <f t="shared" si="4"/>
        <v>9047.6435776046146</v>
      </c>
      <c r="Z54">
        <f t="shared" si="7"/>
        <v>-381.89636778842032</v>
      </c>
    </row>
    <row r="55" spans="2:26" x14ac:dyDescent="0.25">
      <c r="B55" t="str">
        <f t="shared" si="6"/>
        <v>UC_Max_TFTRL_TRU</v>
      </c>
      <c r="C55" t="s">
        <v>56</v>
      </c>
      <c r="E55" t="s">
        <v>54</v>
      </c>
      <c r="F55">
        <v>2051</v>
      </c>
      <c r="G55" t="s">
        <v>89</v>
      </c>
      <c r="H55">
        <v>1</v>
      </c>
      <c r="I55" s="26" cm="1">
        <f t="array" ref="I55">INDEX($X$23:$X$186,MATCH(E55&amp;F55,$T$23:$T$186&amp;$R$23:$R$186,0))*INDEX($I$8:$I$15,MATCH(C55&amp;E55,$C$8:$C$15&amp;$E$8:$E$15,0))*-0.95</f>
        <v>6437.2870540095146</v>
      </c>
      <c r="J55" s="13">
        <v>15</v>
      </c>
      <c r="Q55" t="s">
        <v>82</v>
      </c>
      <c r="R55">
        <v>2051</v>
      </c>
      <c r="S55" t="s">
        <v>83</v>
      </c>
      <c r="T55" t="s">
        <v>54</v>
      </c>
      <c r="U55">
        <v>8541.6600712370346</v>
      </c>
      <c r="V55">
        <v>639.49176045909041</v>
      </c>
      <c r="W55">
        <v>399.26075282319977</v>
      </c>
      <c r="X55">
        <f t="shared" si="3"/>
        <v>9580.4125845193248</v>
      </c>
      <c r="Y55">
        <f t="shared" si="4"/>
        <v>9192.4058748462885</v>
      </c>
      <c r="Z55">
        <f t="shared" si="7"/>
        <v>-388.00670967303631</v>
      </c>
    </row>
    <row r="56" spans="2:26" x14ac:dyDescent="0.25">
      <c r="B56" t="str">
        <f t="shared" si="6"/>
        <v>UC_Max_TFTRL_TRU</v>
      </c>
      <c r="C56" t="s">
        <v>56</v>
      </c>
      <c r="E56" t="s">
        <v>54</v>
      </c>
      <c r="F56">
        <v>2052</v>
      </c>
      <c r="G56" t="s">
        <v>89</v>
      </c>
      <c r="H56">
        <v>1</v>
      </c>
      <c r="I56" s="26" cm="1">
        <f t="array" ref="I56">INDEX($X$23:$X$186,MATCH(E56&amp;F56,$T$23:$T$186&amp;$R$23:$R$186,0))*INDEX($I$8:$I$15,MATCH(C56&amp;E56,$C$8:$C$15&amp;$E$8:$E$15,0))*-0.95</f>
        <v>6540.283646873665</v>
      </c>
      <c r="J56" s="13">
        <v>15</v>
      </c>
      <c r="Q56" t="s">
        <v>82</v>
      </c>
      <c r="R56">
        <v>2052</v>
      </c>
      <c r="S56" t="s">
        <v>83</v>
      </c>
      <c r="T56" t="s">
        <v>54</v>
      </c>
      <c r="U56">
        <v>8678.3266323768257</v>
      </c>
      <c r="V56">
        <v>649.72362862643581</v>
      </c>
      <c r="W56">
        <v>405.6489248683709</v>
      </c>
      <c r="X56">
        <f t="shared" si="3"/>
        <v>9733.6991858716319</v>
      </c>
      <c r="Y56">
        <f t="shared" si="4"/>
        <v>9339.4843688438268</v>
      </c>
      <c r="Z56">
        <f t="shared" si="7"/>
        <v>-394.21481702780511</v>
      </c>
    </row>
    <row r="57" spans="2:26" x14ac:dyDescent="0.25">
      <c r="B57" t="str">
        <f t="shared" si="6"/>
        <v>UC_Max_TFTRL_TRU</v>
      </c>
      <c r="C57" t="s">
        <v>56</v>
      </c>
      <c r="E57" t="s">
        <v>54</v>
      </c>
      <c r="F57">
        <v>2053</v>
      </c>
      <c r="G57" t="s">
        <v>89</v>
      </c>
      <c r="H57">
        <v>1</v>
      </c>
      <c r="I57" s="26" cm="1">
        <f t="array" ref="I57">INDEX($X$23:$X$186,MATCH(E57&amp;F57,$T$23:$T$186&amp;$R$23:$R$186,0))*INDEX($I$8:$I$15,MATCH(C57&amp;E57,$C$8:$C$15&amp;$E$8:$E$15,0))*-0.95</f>
        <v>6644.9281852236454</v>
      </c>
      <c r="J57" s="13">
        <v>15</v>
      </c>
      <c r="Q57" t="s">
        <v>82</v>
      </c>
      <c r="R57">
        <v>2053</v>
      </c>
      <c r="S57" t="s">
        <v>83</v>
      </c>
      <c r="T57" t="s">
        <v>54</v>
      </c>
      <c r="U57">
        <v>8817.1798584948556</v>
      </c>
      <c r="V57">
        <v>660.11920668445873</v>
      </c>
      <c r="W57">
        <v>412.13930766626481</v>
      </c>
      <c r="X57">
        <f t="shared" si="3"/>
        <v>9889.4383728455796</v>
      </c>
      <c r="Y57">
        <f t="shared" si="4"/>
        <v>9488.9161187453301</v>
      </c>
      <c r="Z57">
        <f t="shared" si="7"/>
        <v>-400.52225410024948</v>
      </c>
    </row>
    <row r="58" spans="2:26" x14ac:dyDescent="0.25">
      <c r="B58" t="str">
        <f t="shared" si="6"/>
        <v>UC_Max_TFTRL_TRU</v>
      </c>
      <c r="C58" t="s">
        <v>56</v>
      </c>
      <c r="E58" t="s">
        <v>54</v>
      </c>
      <c r="F58">
        <v>2054</v>
      </c>
      <c r="G58" t="s">
        <v>89</v>
      </c>
      <c r="H58">
        <v>1</v>
      </c>
      <c r="I58" s="26" cm="1">
        <f t="array" ref="I58">INDEX($X$23:$X$186,MATCH(E58&amp;F58,$T$23:$T$186&amp;$R$23:$R$186,0))*INDEX($I$8:$I$15,MATCH(C58&amp;E58,$C$8:$C$15&amp;$E$8:$E$15,0))*-0.95</f>
        <v>6751.2470361872247</v>
      </c>
      <c r="J58" s="13">
        <v>15</v>
      </c>
      <c r="Q58" t="s">
        <v>82</v>
      </c>
      <c r="R58">
        <v>2054</v>
      </c>
      <c r="S58" t="s">
        <v>83</v>
      </c>
      <c r="T58" t="s">
        <v>54</v>
      </c>
      <c r="U58">
        <v>8958.254736230776</v>
      </c>
      <c r="V58">
        <v>670.68111399141026</v>
      </c>
      <c r="W58">
        <v>418.73353658892518</v>
      </c>
      <c r="X58">
        <f t="shared" si="3"/>
        <v>10047.669386811111</v>
      </c>
      <c r="Y58">
        <f t="shared" si="4"/>
        <v>9640.7387766452575</v>
      </c>
      <c r="Z58">
        <f t="shared" si="7"/>
        <v>-406.93061016585307</v>
      </c>
    </row>
    <row r="59" spans="2:26" x14ac:dyDescent="0.25">
      <c r="B59" t="str">
        <f t="shared" si="6"/>
        <v>UC_Max_TFTRL_TRU</v>
      </c>
      <c r="C59" t="s">
        <v>56</v>
      </c>
      <c r="E59" t="s">
        <v>54</v>
      </c>
      <c r="F59">
        <v>2055</v>
      </c>
      <c r="G59" t="s">
        <v>89</v>
      </c>
      <c r="H59">
        <v>1</v>
      </c>
      <c r="I59" s="26" cm="1">
        <f t="array" ref="I59">INDEX($X$23:$X$186,MATCH(E59&amp;F59,$T$23:$T$186&amp;$R$23:$R$186,0))*INDEX($I$8:$I$15,MATCH(C59&amp;E59,$C$8:$C$15&amp;$E$8:$E$15,0))*-0.95</f>
        <v>6859.2669887662178</v>
      </c>
      <c r="J59" s="13">
        <v>15</v>
      </c>
      <c r="Q59" t="s">
        <v>82</v>
      </c>
      <c r="R59">
        <v>2055</v>
      </c>
      <c r="S59" t="s">
        <v>83</v>
      </c>
      <c r="T59" t="s">
        <v>54</v>
      </c>
      <c r="U59">
        <v>9101.5868120104642</v>
      </c>
      <c r="V59">
        <v>681.41201181527254</v>
      </c>
      <c r="W59">
        <v>425.43327317434779</v>
      </c>
      <c r="X59">
        <f t="shared" si="3"/>
        <v>10208.432097000084</v>
      </c>
      <c r="Y59">
        <f t="shared" si="4"/>
        <v>9794.9905970715772</v>
      </c>
      <c r="Z59">
        <f t="shared" si="7"/>
        <v>-413.44149992850726</v>
      </c>
    </row>
    <row r="60" spans="2:26" x14ac:dyDescent="0.25">
      <c r="B60" t="str">
        <f t="shared" si="6"/>
        <v>UC_Max_TFTRL_TRU</v>
      </c>
      <c r="C60" t="s">
        <v>56</v>
      </c>
      <c r="E60" t="s">
        <v>54</v>
      </c>
      <c r="F60">
        <v>2056</v>
      </c>
      <c r="G60" t="s">
        <v>89</v>
      </c>
      <c r="H60">
        <v>1</v>
      </c>
      <c r="I60" s="26" cm="1">
        <f t="array" ref="I60">INDEX($X$23:$X$186,MATCH(E60&amp;F60,$T$23:$T$186&amp;$R$23:$R$186,0))*INDEX($I$8:$I$15,MATCH(C60&amp;E60,$C$8:$C$15&amp;$E$8:$E$15,0))*-0.95</f>
        <v>6969.0152605864778</v>
      </c>
      <c r="J60" s="13">
        <v>15</v>
      </c>
      <c r="Q60" t="s">
        <v>82</v>
      </c>
      <c r="R60">
        <v>2056</v>
      </c>
      <c r="S60" t="s">
        <v>83</v>
      </c>
      <c r="T60" t="s">
        <v>54</v>
      </c>
      <c r="U60">
        <v>9247.2122010026324</v>
      </c>
      <c r="V60">
        <v>692.31460400431695</v>
      </c>
      <c r="W60">
        <v>432.24020554513737</v>
      </c>
      <c r="X60">
        <f t="shared" si="3"/>
        <v>10371.767010552087</v>
      </c>
      <c r="Y60">
        <f t="shared" si="4"/>
        <v>9951.7104466247256</v>
      </c>
      <c r="Z60">
        <f t="shared" si="7"/>
        <v>-420.05656392736091</v>
      </c>
    </row>
    <row r="61" spans="2:26" x14ac:dyDescent="0.25">
      <c r="B61" t="str">
        <f t="shared" si="6"/>
        <v>UC_Max_TFTRL_TRU</v>
      </c>
      <c r="C61" t="s">
        <v>56</v>
      </c>
      <c r="E61" t="s">
        <v>54</v>
      </c>
      <c r="F61">
        <v>2057</v>
      </c>
      <c r="G61" t="s">
        <v>89</v>
      </c>
      <c r="H61">
        <v>1</v>
      </c>
      <c r="I61" s="26" cm="1">
        <f t="array" ref="I61">INDEX($X$23:$X$186,MATCH(E61&amp;F61,$T$23:$T$186&amp;$R$23:$R$186,0))*INDEX($I$8:$I$15,MATCH(C61&amp;E61,$C$8:$C$15&amp;$E$8:$E$15,0))*-0.95</f>
        <v>7080.5195047558636</v>
      </c>
      <c r="J61" s="13">
        <v>15</v>
      </c>
      <c r="Q61" t="s">
        <v>82</v>
      </c>
      <c r="R61">
        <v>2057</v>
      </c>
      <c r="S61" t="s">
        <v>83</v>
      </c>
      <c r="T61" t="s">
        <v>54</v>
      </c>
      <c r="U61">
        <v>9395.1675962186764</v>
      </c>
      <c r="V61">
        <v>703.39163766838624</v>
      </c>
      <c r="W61">
        <v>439.1560488338597</v>
      </c>
      <c r="X61">
        <f t="shared" si="3"/>
        <v>10537.715282720923</v>
      </c>
      <c r="Y61">
        <f t="shared" si="4"/>
        <v>10110.937813770724</v>
      </c>
      <c r="Z61">
        <f t="shared" si="7"/>
        <v>-426.77746895019845</v>
      </c>
    </row>
    <row r="62" spans="2:26" x14ac:dyDescent="0.25">
      <c r="B62" t="str">
        <f t="shared" si="6"/>
        <v>UC_Max_TFTRL_TRU</v>
      </c>
      <c r="C62" t="s">
        <v>56</v>
      </c>
      <c r="E62" t="s">
        <v>54</v>
      </c>
      <c r="F62">
        <v>2058</v>
      </c>
      <c r="G62" t="s">
        <v>89</v>
      </c>
      <c r="H62">
        <v>1</v>
      </c>
      <c r="I62" s="26" cm="1">
        <f t="array" ref="I62">INDEX($X$23:$X$186,MATCH(E62&amp;F62,$T$23:$T$186&amp;$R$23:$R$186,0))*INDEX($I$8:$I$15,MATCH(C62&amp;E62,$C$8:$C$15&amp;$E$8:$E$15,0))*-0.95</f>
        <v>7193.8078168319571</v>
      </c>
      <c r="J62" s="13">
        <v>15</v>
      </c>
      <c r="Q62" t="s">
        <v>82</v>
      </c>
      <c r="R62">
        <v>2058</v>
      </c>
      <c r="S62" t="s">
        <v>83</v>
      </c>
      <c r="T62" t="s">
        <v>54</v>
      </c>
      <c r="U62">
        <v>9545.4902777581756</v>
      </c>
      <c r="V62">
        <v>714.64590387108035</v>
      </c>
      <c r="W62">
        <v>446.18254561520143</v>
      </c>
      <c r="X62">
        <f t="shared" si="3"/>
        <v>10706.318727244457</v>
      </c>
      <c r="Y62">
        <f t="shared" si="4"/>
        <v>10272.712818791057</v>
      </c>
      <c r="Z62">
        <f t="shared" si="7"/>
        <v>-433.60590845340084</v>
      </c>
    </row>
    <row r="63" spans="2:26" x14ac:dyDescent="0.25">
      <c r="B63" t="str">
        <f t="shared" si="6"/>
        <v>UC_Max_TFTRL_TRU</v>
      </c>
      <c r="C63" t="s">
        <v>56</v>
      </c>
      <c r="E63" t="s">
        <v>54</v>
      </c>
      <c r="F63">
        <v>2059</v>
      </c>
      <c r="G63" t="s">
        <v>89</v>
      </c>
      <c r="H63">
        <v>1</v>
      </c>
      <c r="I63" s="26" cm="1">
        <f t="array" ref="I63">INDEX($X$23:$X$186,MATCH(E63&amp;F63,$T$23:$T$186&amp;$R$23:$R$186,0))*INDEX($I$8:$I$15,MATCH(C63&amp;E63,$C$8:$C$15&amp;$E$8:$E$15,0))*-0.95</f>
        <v>7308.9087419012667</v>
      </c>
      <c r="J63" s="13">
        <v>15</v>
      </c>
      <c r="Q63" t="s">
        <v>82</v>
      </c>
      <c r="R63">
        <v>2059</v>
      </c>
      <c r="S63" t="s">
        <v>83</v>
      </c>
      <c r="T63" t="s">
        <v>54</v>
      </c>
      <c r="U63">
        <v>9698.2181222023046</v>
      </c>
      <c r="V63">
        <v>726.08023833301763</v>
      </c>
      <c r="W63">
        <v>453.32146634504466</v>
      </c>
      <c r="X63">
        <f t="shared" si="3"/>
        <v>10877.619826880367</v>
      </c>
      <c r="Y63">
        <f t="shared" si="4"/>
        <v>10437.07622389171</v>
      </c>
      <c r="Z63">
        <f t="shared" si="7"/>
        <v>-440.54360298865686</v>
      </c>
    </row>
    <row r="64" spans="2:26" x14ac:dyDescent="0.25">
      <c r="B64" t="str">
        <f t="shared" si="6"/>
        <v>UC_Max_TFTRL_TRU</v>
      </c>
      <c r="C64" t="s">
        <v>56</v>
      </c>
      <c r="E64" t="s">
        <v>54</v>
      </c>
      <c r="F64">
        <v>2060</v>
      </c>
      <c r="G64" t="s">
        <v>89</v>
      </c>
      <c r="H64">
        <v>1</v>
      </c>
      <c r="I64" s="26" cm="1">
        <f t="array" ref="I64">INDEX($X$23:$X$186,MATCH(E64&amp;F64,$T$23:$T$186&amp;$R$23:$R$186,0))*INDEX($I$8:$I$15,MATCH(C64&amp;E64,$C$8:$C$15&amp;$E$8:$E$15,0))*-0.95</f>
        <v>7425.8512817716864</v>
      </c>
      <c r="J64" s="13">
        <v>15</v>
      </c>
      <c r="Q64" t="s">
        <v>82</v>
      </c>
      <c r="R64">
        <v>2060</v>
      </c>
      <c r="S64" t="s">
        <v>83</v>
      </c>
      <c r="T64" t="s">
        <v>54</v>
      </c>
      <c r="U64">
        <v>9853.3896121575417</v>
      </c>
      <c r="V64">
        <v>737.69752214634582</v>
      </c>
      <c r="W64">
        <v>460.57460980656532</v>
      </c>
      <c r="X64">
        <f t="shared" si="3"/>
        <v>11051.661744110452</v>
      </c>
      <c r="Y64">
        <f t="shared" si="4"/>
        <v>10604.069443473976</v>
      </c>
      <c r="Z64">
        <f t="shared" si="7"/>
        <v>-447.59230063647556</v>
      </c>
    </row>
    <row r="65" spans="2:26" x14ac:dyDescent="0.25">
      <c r="B65" t="str">
        <f t="shared" si="6"/>
        <v>UC_Max_TFTRL_TRU</v>
      </c>
      <c r="C65" t="s">
        <v>56</v>
      </c>
      <c r="E65" t="s">
        <v>54</v>
      </c>
      <c r="F65">
        <v>2061</v>
      </c>
      <c r="G65" t="s">
        <v>89</v>
      </c>
      <c r="H65">
        <v>1</v>
      </c>
      <c r="I65" s="26" cm="1">
        <f t="array" ref="I65">INDEX($X$23:$X$186,MATCH(E65&amp;F65,$T$23:$T$186&amp;$R$23:$R$186,0))*INDEX($I$8:$I$15,MATCH(C65&amp;E65,$C$8:$C$15&amp;$E$8:$E$15,0))*-0.95</f>
        <v>7544.6649022800339</v>
      </c>
      <c r="J65" s="13">
        <v>15</v>
      </c>
      <c r="Q65" t="s">
        <v>82</v>
      </c>
      <c r="R65">
        <v>2061</v>
      </c>
      <c r="S65" t="s">
        <v>83</v>
      </c>
      <c r="T65" t="s">
        <v>54</v>
      </c>
      <c r="U65">
        <v>10011.043845952061</v>
      </c>
      <c r="V65">
        <v>749.50068250068739</v>
      </c>
      <c r="W65">
        <v>467.94380356347034</v>
      </c>
      <c r="X65">
        <f t="shared" si="3"/>
        <v>11228.488332016219</v>
      </c>
      <c r="Y65">
        <f t="shared" si="4"/>
        <v>10773.734554569559</v>
      </c>
      <c r="Z65">
        <f t="shared" si="7"/>
        <v>-454.75377744666002</v>
      </c>
    </row>
    <row r="66" spans="2:26" x14ac:dyDescent="0.25">
      <c r="B66" t="str">
        <f t="shared" si="6"/>
        <v>UC_Max_TFTRL_TRU</v>
      </c>
      <c r="C66" t="s">
        <v>56</v>
      </c>
      <c r="E66" t="s">
        <v>54</v>
      </c>
      <c r="F66">
        <v>2062</v>
      </c>
      <c r="G66" t="s">
        <v>89</v>
      </c>
      <c r="H66">
        <v>1</v>
      </c>
      <c r="I66" s="26" cm="1">
        <f t="array" ref="I66">INDEX($X$23:$X$186,MATCH(E66&amp;F66,$T$23:$T$186&amp;$R$23:$R$186,0))*INDEX($I$8:$I$15,MATCH(C66&amp;E66,$C$8:$C$15&amp;$E$8:$E$15,0))*-0.95</f>
        <v>7665.3795407165144</v>
      </c>
      <c r="J66" s="13">
        <v>15</v>
      </c>
      <c r="Q66" t="s">
        <v>82</v>
      </c>
      <c r="R66">
        <v>2062</v>
      </c>
      <c r="S66" t="s">
        <v>83</v>
      </c>
      <c r="T66" t="s">
        <v>54</v>
      </c>
      <c r="U66">
        <v>10171.220547487295</v>
      </c>
      <c r="V66">
        <v>761.4926934206984</v>
      </c>
      <c r="W66">
        <v>475.43090442048594</v>
      </c>
      <c r="X66">
        <f t="shared" si="3"/>
        <v>11408.144145328479</v>
      </c>
      <c r="Y66">
        <f t="shared" si="4"/>
        <v>10946.114307442673</v>
      </c>
      <c r="Z66">
        <f t="shared" si="7"/>
        <v>-462.02983788580605</v>
      </c>
    </row>
    <row r="67" spans="2:26" x14ac:dyDescent="0.25">
      <c r="B67" t="str">
        <f t="shared" si="6"/>
        <v>UC_Max_TFTRL_TRU</v>
      </c>
      <c r="C67" t="s">
        <v>56</v>
      </c>
      <c r="E67" t="s">
        <v>54</v>
      </c>
      <c r="F67">
        <v>2063</v>
      </c>
      <c r="G67" t="s">
        <v>89</v>
      </c>
      <c r="H67">
        <v>1</v>
      </c>
      <c r="I67" s="26" cm="1">
        <f t="array" ref="I67">INDEX($X$23:$X$186,MATCH(E67&amp;F67,$T$23:$T$186&amp;$R$23:$R$186,0))*INDEX($I$8:$I$15,MATCH(C67&amp;E67,$C$8:$C$15&amp;$E$8:$E$15,0))*-0.95</f>
        <v>7788.0256133679786</v>
      </c>
      <c r="J67" s="13">
        <v>15</v>
      </c>
      <c r="Q67" t="s">
        <v>82</v>
      </c>
      <c r="R67">
        <v>2063</v>
      </c>
      <c r="S67" t="s">
        <v>83</v>
      </c>
      <c r="T67" t="s">
        <v>54</v>
      </c>
      <c r="U67">
        <v>10333.960076247093</v>
      </c>
      <c r="V67">
        <v>773.67657651542959</v>
      </c>
      <c r="W67">
        <v>483.0377988912137</v>
      </c>
      <c r="X67">
        <f t="shared" si="3"/>
        <v>11590.674451653735</v>
      </c>
      <c r="Y67">
        <f t="shared" si="4"/>
        <v>11121.252136361756</v>
      </c>
      <c r="Z67">
        <f t="shared" si="7"/>
        <v>-469.42231529197852</v>
      </c>
    </row>
    <row r="68" spans="2:26" x14ac:dyDescent="0.25">
      <c r="B68" t="str">
        <f t="shared" si="6"/>
        <v>UC_Max_TFTRL_TRU</v>
      </c>
      <c r="C68" t="s">
        <v>56</v>
      </c>
      <c r="E68" t="s">
        <v>54</v>
      </c>
      <c r="F68">
        <v>2064</v>
      </c>
      <c r="G68" t="s">
        <v>89</v>
      </c>
      <c r="H68">
        <v>1</v>
      </c>
      <c r="I68" s="26" cm="1">
        <f t="array" ref="I68">INDEX($X$23:$X$186,MATCH(E68&amp;F68,$T$23:$T$186&amp;$R$23:$R$186,0))*INDEX($I$8:$I$15,MATCH(C68&amp;E68,$C$8:$C$15&amp;$E$8:$E$15,0))*-0.95</f>
        <v>7912.6340231818695</v>
      </c>
      <c r="J68" s="13">
        <v>15</v>
      </c>
      <c r="Q68" t="s">
        <v>82</v>
      </c>
      <c r="R68">
        <v>2064</v>
      </c>
      <c r="S68" t="s">
        <v>83</v>
      </c>
      <c r="T68" t="s">
        <v>54</v>
      </c>
      <c r="U68">
        <v>10499.303437467048</v>
      </c>
      <c r="V68">
        <v>786.05540173967665</v>
      </c>
      <c r="W68">
        <v>490.76640367347323</v>
      </c>
      <c r="X68">
        <f t="shared" si="3"/>
        <v>11776.125242880198</v>
      </c>
      <c r="Y68">
        <f t="shared" si="4"/>
        <v>11299.192170543549</v>
      </c>
      <c r="Z68">
        <f t="shared" si="7"/>
        <v>-476.93307233664927</v>
      </c>
    </row>
    <row r="69" spans="2:26" x14ac:dyDescent="0.25">
      <c r="B69" t="str">
        <f t="shared" si="6"/>
        <v>UC_Max_TFTRL_TRU</v>
      </c>
      <c r="C69" t="s">
        <v>56</v>
      </c>
      <c r="E69" t="s">
        <v>54</v>
      </c>
      <c r="F69">
        <v>2065</v>
      </c>
      <c r="G69" t="s">
        <v>89</v>
      </c>
      <c r="H69">
        <v>1</v>
      </c>
      <c r="I69" s="26" cm="1">
        <f t="array" ref="I69">INDEX($X$23:$X$186,MATCH(E69&amp;F69,$T$23:$T$186&amp;$R$23:$R$186,0))*INDEX($I$8:$I$15,MATCH(C69&amp;E69,$C$8:$C$15&amp;$E$8:$E$15,0))*-0.95</f>
        <v>8039.2361675527782</v>
      </c>
      <c r="J69" s="13">
        <v>15</v>
      </c>
      <c r="Q69" t="s">
        <v>82</v>
      </c>
      <c r="R69">
        <v>2065</v>
      </c>
      <c r="S69" t="s">
        <v>83</v>
      </c>
      <c r="T69" t="s">
        <v>54</v>
      </c>
      <c r="U69">
        <v>10667.292292466522</v>
      </c>
      <c r="V69">
        <v>798.63228816751143</v>
      </c>
      <c r="W69">
        <v>498.61866613224879</v>
      </c>
      <c r="X69">
        <f t="shared" si="3"/>
        <v>11964.543246766281</v>
      </c>
      <c r="Y69">
        <f t="shared" si="4"/>
        <v>11479.979245272243</v>
      </c>
      <c r="Z69">
        <f t="shared" si="7"/>
        <v>-484.56400149403817</v>
      </c>
    </row>
    <row r="70" spans="2:26" x14ac:dyDescent="0.25">
      <c r="B70" t="str">
        <f t="shared" si="6"/>
        <v>UC_Max_TFTRL_TRU</v>
      </c>
      <c r="C70" t="s">
        <v>56</v>
      </c>
      <c r="E70" t="s">
        <v>54</v>
      </c>
      <c r="F70">
        <v>2066</v>
      </c>
      <c r="G70" t="s">
        <v>89</v>
      </c>
      <c r="H70">
        <v>1</v>
      </c>
      <c r="I70" s="26" cm="1">
        <f t="array" ref="I70">INDEX($X$23:$X$186,MATCH(E70&amp;F70,$T$23:$T$186&amp;$R$23:$R$186,0))*INDEX($I$8:$I$15,MATCH(C70&amp;E70,$C$8:$C$15&amp;$E$8:$E$15,0))*-0.95</f>
        <v>8167.8639462336241</v>
      </c>
      <c r="J70" s="13">
        <v>15</v>
      </c>
      <c r="Q70" t="s">
        <v>82</v>
      </c>
      <c r="R70">
        <v>2066</v>
      </c>
      <c r="S70" t="s">
        <v>83</v>
      </c>
      <c r="T70" t="s">
        <v>54</v>
      </c>
      <c r="U70">
        <v>10837.968969145986</v>
      </c>
      <c r="V70">
        <v>811.41040477819161</v>
      </c>
      <c r="W70">
        <v>506.59656479036477</v>
      </c>
      <c r="X70">
        <f t="shared" si="3"/>
        <v>12155.975938714542</v>
      </c>
      <c r="Y70">
        <f t="shared" si="4"/>
        <v>11663.658913196601</v>
      </c>
      <c r="Z70">
        <f t="shared" si="7"/>
        <v>-492.31702551794115</v>
      </c>
    </row>
    <row r="71" spans="2:26" x14ac:dyDescent="0.25">
      <c r="B71" t="str">
        <f t="shared" si="6"/>
        <v>UC_Max_TFTRL_TRU</v>
      </c>
      <c r="C71" t="s">
        <v>56</v>
      </c>
      <c r="E71" t="s">
        <v>54</v>
      </c>
      <c r="F71">
        <v>2067</v>
      </c>
      <c r="G71" t="s">
        <v>89</v>
      </c>
      <c r="H71">
        <v>1</v>
      </c>
      <c r="I71" s="26" cm="1">
        <f t="array" ref="I71">INDEX($X$23:$X$186,MATCH(E71&amp;F71,$T$23:$T$186&amp;$R$23:$R$186,0))*INDEX($I$8:$I$15,MATCH(C71&amp;E71,$C$8:$C$15&amp;$E$8:$E$15,0))*-0.95</f>
        <v>8298.5497693733632</v>
      </c>
      <c r="J71" s="13">
        <v>15</v>
      </c>
      <c r="Q71" t="s">
        <v>82</v>
      </c>
      <c r="R71">
        <v>2067</v>
      </c>
      <c r="S71" t="s">
        <v>83</v>
      </c>
      <c r="T71" t="s">
        <v>54</v>
      </c>
      <c r="U71">
        <v>11011.376472652322</v>
      </c>
      <c r="V71">
        <v>824.3929712546427</v>
      </c>
      <c r="W71">
        <v>514.70210982701064</v>
      </c>
      <c r="X71">
        <f t="shared" si="3"/>
        <v>12350.471553733976</v>
      </c>
      <c r="Y71">
        <f t="shared" si="4"/>
        <v>11850.277455807749</v>
      </c>
      <c r="Z71">
        <f t="shared" si="7"/>
        <v>-500.19409792622719</v>
      </c>
    </row>
    <row r="72" spans="2:26" x14ac:dyDescent="0.25">
      <c r="B72" t="str">
        <f t="shared" si="6"/>
        <v>UC_Max_TFTRL_TRU</v>
      </c>
      <c r="C72" t="s">
        <v>56</v>
      </c>
      <c r="E72" t="s">
        <v>54</v>
      </c>
      <c r="F72">
        <v>2068</v>
      </c>
      <c r="G72" t="s">
        <v>89</v>
      </c>
      <c r="H72">
        <v>1</v>
      </c>
      <c r="I72" s="26" cm="1">
        <f t="array" ref="I72">INDEX($X$23:$X$186,MATCH(E72&amp;F72,$T$23:$T$186&amp;$R$23:$R$186,0))*INDEX($I$8:$I$15,MATCH(C72&amp;E72,$C$8:$C$15&amp;$E$8:$E$15,0))*-0.95</f>
        <v>8431.3265656833337</v>
      </c>
      <c r="J72" s="13">
        <v>15</v>
      </c>
      <c r="Q72" t="s">
        <v>82</v>
      </c>
      <c r="R72">
        <v>2068</v>
      </c>
      <c r="S72" t="s">
        <v>83</v>
      </c>
      <c r="T72" t="s">
        <v>54</v>
      </c>
      <c r="U72">
        <v>11187.558496214759</v>
      </c>
      <c r="V72">
        <v>837.58325879471704</v>
      </c>
      <c r="W72">
        <v>522.93734358424285</v>
      </c>
      <c r="X72">
        <f t="shared" si="3"/>
        <v>12548.079098593718</v>
      </c>
      <c r="Y72">
        <f t="shared" si="4"/>
        <v>12039.881895100669</v>
      </c>
      <c r="Z72">
        <f t="shared" si="7"/>
        <v>-508.19720349304953</v>
      </c>
    </row>
    <row r="73" spans="2:26" x14ac:dyDescent="0.25">
      <c r="B73" t="str">
        <f t="shared" si="6"/>
        <v>UC_Max_TFTRL_TRU</v>
      </c>
      <c r="C73" t="s">
        <v>56</v>
      </c>
      <c r="E73" t="s">
        <v>54</v>
      </c>
      <c r="F73">
        <v>2069</v>
      </c>
      <c r="G73" t="s">
        <v>89</v>
      </c>
      <c r="H73">
        <v>1</v>
      </c>
      <c r="I73" s="26" cm="1">
        <f t="array" ref="I73">INDEX($X$23:$X$186,MATCH(E73&amp;F73,$T$23:$T$186&amp;$R$23:$R$186,0))*INDEX($I$8:$I$15,MATCH(C73&amp;E73,$C$8:$C$15&amp;$E$8:$E$15,0))*-0.95</f>
        <v>8566.2277907342668</v>
      </c>
      <c r="J73" s="13">
        <v>15</v>
      </c>
      <c r="Q73" t="s">
        <v>82</v>
      </c>
      <c r="R73">
        <v>2069</v>
      </c>
      <c r="S73" t="s">
        <v>83</v>
      </c>
      <c r="T73" t="s">
        <v>54</v>
      </c>
      <c r="U73">
        <v>11366.559432154194</v>
      </c>
      <c r="V73">
        <v>850.98459093543238</v>
      </c>
      <c r="W73">
        <v>531.30434108159068</v>
      </c>
      <c r="X73">
        <f t="shared" si="3"/>
        <v>12748.848364171216</v>
      </c>
      <c r="Y73">
        <f t="shared" si="4"/>
        <v>12232.520005422277</v>
      </c>
      <c r="Z73">
        <f t="shared" si="7"/>
        <v>-516.32835874893863</v>
      </c>
    </row>
    <row r="74" spans="2:26" x14ac:dyDescent="0.25">
      <c r="B74" t="str">
        <f t="shared" si="6"/>
        <v>UC_Max_TFTRL_TRU</v>
      </c>
      <c r="C74" t="s">
        <v>56</v>
      </c>
      <c r="E74" t="s">
        <v>54</v>
      </c>
      <c r="F74">
        <v>2100</v>
      </c>
      <c r="G74" t="s">
        <v>89</v>
      </c>
      <c r="H74">
        <v>1</v>
      </c>
      <c r="I74" s="26" cm="1">
        <f t="array" ref="I74">INDEX($X$23:$X$186,MATCH(E74&amp;F74,$T$23:$T$186&amp;$R$23:$R$186,0))*INDEX($I$8:$I$15,MATCH(C74&amp;E74,$C$8:$C$15&amp;$E$8:$E$15,0))*-0.95</f>
        <v>14011.820504303578</v>
      </c>
      <c r="J74" s="13">
        <v>15</v>
      </c>
      <c r="Q74" t="s">
        <v>82</v>
      </c>
      <c r="R74">
        <v>2070</v>
      </c>
      <c r="S74" t="s">
        <v>83</v>
      </c>
      <c r="T74" t="s">
        <v>54</v>
      </c>
      <c r="U74">
        <v>11548.424383068663</v>
      </c>
      <c r="V74">
        <v>864.60034439039941</v>
      </c>
      <c r="W74">
        <v>539.80521053889618</v>
      </c>
      <c r="X74">
        <f t="shared" si="3"/>
        <v>12952.829937997958</v>
      </c>
      <c r="Y74">
        <f t="shared" si="4"/>
        <v>20008.792530205152</v>
      </c>
      <c r="Z74">
        <f t="shared" si="7"/>
        <v>7055.9625922071937</v>
      </c>
    </row>
    <row r="75" spans="2:26" x14ac:dyDescent="0.25">
      <c r="B75" t="str">
        <f>$B$9</f>
        <v>UC_Max_TFTRH_TRU</v>
      </c>
      <c r="C75" t="str">
        <f>$C$9</f>
        <v>TFTRHS*</v>
      </c>
      <c r="E75" t="str">
        <f>$E$9</f>
        <v>TFTRU</v>
      </c>
      <c r="F75">
        <v>2019</v>
      </c>
      <c r="G75" t="s">
        <v>89</v>
      </c>
      <c r="H75">
        <v>1</v>
      </c>
      <c r="I75" s="26" cm="1">
        <f t="array" ref="I75">INDEX($X$23:$X$186,MATCH(E75&amp;F75,$T$23:$T$186&amp;$R$23:$R$186,0))*INDEX($I$8:$I$15,MATCH(C75&amp;E75,$C$8:$C$15&amp;$E$8:$E$15,0))*-0.95</f>
        <v>461.09250437609165</v>
      </c>
      <c r="J75" s="13">
        <v>15</v>
      </c>
      <c r="K75" t="str">
        <f>$N$9</f>
        <v>Maximum shares of Trucks TFTRHS*TFTRU</v>
      </c>
      <c r="Q75" t="s">
        <v>82</v>
      </c>
      <c r="R75">
        <v>2071</v>
      </c>
      <c r="S75" t="s">
        <v>83</v>
      </c>
      <c r="T75" t="s">
        <v>54</v>
      </c>
      <c r="U75">
        <v>11733.199173197761</v>
      </c>
      <c r="V75">
        <v>878.43394990064587</v>
      </c>
      <c r="W75">
        <v>548.44209390751848</v>
      </c>
      <c r="X75">
        <f t="shared" si="3"/>
        <v>13160.075217005926</v>
      </c>
    </row>
    <row r="76" spans="2:26" x14ac:dyDescent="0.25">
      <c r="B76" t="str">
        <f>B75</f>
        <v>UC_Max_TFTRH_TRU</v>
      </c>
      <c r="C76" t="str">
        <f>C75</f>
        <v>TFTRHS*</v>
      </c>
      <c r="E76" t="str">
        <f>E75</f>
        <v>TFTRU</v>
      </c>
      <c r="F76">
        <v>2020</v>
      </c>
      <c r="G76" t="s">
        <v>89</v>
      </c>
      <c r="H76">
        <v>1</v>
      </c>
      <c r="I76" s="26" cm="1">
        <f t="array" ref="I76">INDEX($X$23:$X$186,MATCH(E76&amp;F76,$T$23:$T$186&amp;$R$23:$R$186,0))*INDEX($I$8:$I$15,MATCH(C76&amp;E76,$C$8:$C$15&amp;$E$8:$E$15,0))*-0.95</f>
        <v>480.28509370678904</v>
      </c>
      <c r="J76" s="13">
        <v>15</v>
      </c>
      <c r="Q76" t="s">
        <v>82</v>
      </c>
      <c r="R76">
        <v>2072</v>
      </c>
      <c r="S76" t="s">
        <v>83</v>
      </c>
      <c r="T76" t="s">
        <v>54</v>
      </c>
      <c r="U76">
        <v>11920.930359968925</v>
      </c>
      <c r="V76">
        <v>892.4888930990561</v>
      </c>
      <c r="W76">
        <v>557.21716741003877</v>
      </c>
      <c r="X76">
        <f t="shared" si="3"/>
        <v>13370.63642047802</v>
      </c>
    </row>
    <row r="77" spans="2:26" x14ac:dyDescent="0.25">
      <c r="B77" t="str">
        <f t="shared" ref="B77:B126" si="8">B76</f>
        <v>UC_Max_TFTRH_TRU</v>
      </c>
      <c r="C77" t="str">
        <f t="shared" ref="C77:E126" si="9">C76</f>
        <v>TFTRHS*</v>
      </c>
      <c r="E77" t="str">
        <f t="shared" si="9"/>
        <v>TFTRU</v>
      </c>
      <c r="F77">
        <v>2021</v>
      </c>
      <c r="G77" t="s">
        <v>89</v>
      </c>
      <c r="H77">
        <v>1</v>
      </c>
      <c r="I77" s="26" cm="1">
        <f t="array" ref="I77">INDEX($X$23:$X$186,MATCH(E77&amp;F77,$T$23:$T$186&amp;$R$23:$R$186,0))*INDEX($I$8:$I$15,MATCH(C77&amp;E77,$C$8:$C$15&amp;$E$8:$E$15,0))*-0.95</f>
        <v>499.47768303748649</v>
      </c>
      <c r="J77" s="13">
        <v>15</v>
      </c>
      <c r="Q77" t="s">
        <v>82</v>
      </c>
      <c r="R77">
        <v>2073</v>
      </c>
      <c r="S77" t="s">
        <v>83</v>
      </c>
      <c r="T77" t="s">
        <v>54</v>
      </c>
      <c r="U77">
        <v>12111.665245728427</v>
      </c>
      <c r="V77">
        <v>906.76871538864111</v>
      </c>
      <c r="W77">
        <v>566.13264208859937</v>
      </c>
      <c r="X77">
        <f t="shared" si="3"/>
        <v>13584.566603205669</v>
      </c>
    </row>
    <row r="78" spans="2:26" x14ac:dyDescent="0.25">
      <c r="B78" t="str">
        <f t="shared" si="8"/>
        <v>UC_Max_TFTRH_TRU</v>
      </c>
      <c r="C78" t="str">
        <f t="shared" si="9"/>
        <v>TFTRHS*</v>
      </c>
      <c r="E78" t="str">
        <f t="shared" si="9"/>
        <v>TFTRU</v>
      </c>
      <c r="F78">
        <v>2022</v>
      </c>
      <c r="G78" t="s">
        <v>89</v>
      </c>
      <c r="H78">
        <v>1</v>
      </c>
      <c r="I78" s="26" cm="1">
        <f t="array" ref="I78">INDEX($X$23:$X$186,MATCH(E78&amp;F78,$T$23:$T$186&amp;$R$23:$R$186,0))*INDEX($I$8:$I$15,MATCH(C78&amp;E78,$C$8:$C$15&amp;$E$8:$E$15,0))*-0.95</f>
        <v>518.67027236818399</v>
      </c>
      <c r="J78" s="13">
        <v>15</v>
      </c>
      <c r="Q78" t="s">
        <v>82</v>
      </c>
      <c r="R78">
        <v>2074</v>
      </c>
      <c r="S78" t="s">
        <v>83</v>
      </c>
      <c r="T78" t="s">
        <v>54</v>
      </c>
      <c r="U78">
        <v>12305.45188966008</v>
      </c>
      <c r="V78">
        <v>921.27701483485919</v>
      </c>
      <c r="W78">
        <v>575.19076436201692</v>
      </c>
      <c r="X78">
        <f t="shared" si="3"/>
        <v>13801.919668856955</v>
      </c>
    </row>
    <row r="79" spans="2:26" x14ac:dyDescent="0.25">
      <c r="B79" t="str">
        <f t="shared" si="8"/>
        <v>UC_Max_TFTRH_TRU</v>
      </c>
      <c r="C79" t="str">
        <f t="shared" si="9"/>
        <v>TFTRHS*</v>
      </c>
      <c r="E79" t="str">
        <f t="shared" si="9"/>
        <v>TFTRU</v>
      </c>
      <c r="F79">
        <v>2023</v>
      </c>
      <c r="G79" t="s">
        <v>89</v>
      </c>
      <c r="H79">
        <v>1</v>
      </c>
      <c r="I79" s="26" cm="1">
        <f t="array" ref="I79">INDEX($X$23:$X$186,MATCH(E79&amp;F79,$T$23:$T$186&amp;$R$23:$R$186,0))*INDEX($I$8:$I$15,MATCH(C79&amp;E79,$C$8:$C$15&amp;$E$8:$E$15,0))*-0.95</f>
        <v>537.86286169888149</v>
      </c>
      <c r="J79" s="13">
        <v>15</v>
      </c>
      <c r="Q79" t="s">
        <v>82</v>
      </c>
      <c r="R79">
        <v>2075</v>
      </c>
      <c r="S79" t="s">
        <v>83</v>
      </c>
      <c r="T79" t="s">
        <v>54</v>
      </c>
      <c r="U79">
        <v>12502.339119894639</v>
      </c>
      <c r="V79">
        <v>936.01744707221667</v>
      </c>
      <c r="W79">
        <v>584.39381659180901</v>
      </c>
      <c r="X79">
        <f t="shared" si="3"/>
        <v>14022.750383558665</v>
      </c>
    </row>
    <row r="80" spans="2:26" x14ac:dyDescent="0.25">
      <c r="B80" t="str">
        <f t="shared" si="8"/>
        <v>UC_Max_TFTRH_TRU</v>
      </c>
      <c r="C80" t="str">
        <f t="shared" si="9"/>
        <v>TFTRHS*</v>
      </c>
      <c r="E80" t="str">
        <f t="shared" si="9"/>
        <v>TFTRU</v>
      </c>
      <c r="F80">
        <v>2024</v>
      </c>
      <c r="G80" t="s">
        <v>89</v>
      </c>
      <c r="H80">
        <v>1</v>
      </c>
      <c r="I80" s="26" cm="1">
        <f t="array" ref="I80">INDEX($X$23:$X$186,MATCH(E80&amp;F80,$T$23:$T$186&amp;$R$23:$R$186,0))*INDEX($I$8:$I$15,MATCH(C80&amp;E80,$C$8:$C$15&amp;$E$8:$E$15,0))*-0.95</f>
        <v>557.05545102957899</v>
      </c>
      <c r="J80" s="13">
        <v>15</v>
      </c>
      <c r="Q80" t="s">
        <v>82</v>
      </c>
      <c r="R80">
        <v>2076</v>
      </c>
      <c r="S80" t="s">
        <v>83</v>
      </c>
      <c r="T80" t="s">
        <v>54</v>
      </c>
      <c r="U80">
        <v>12702.376545812956</v>
      </c>
      <c r="V80">
        <v>950.99372622537237</v>
      </c>
      <c r="W80">
        <v>593.74411765727814</v>
      </c>
      <c r="X80">
        <f t="shared" si="3"/>
        <v>14247.114389695605</v>
      </c>
    </row>
    <row r="81" spans="2:24" x14ac:dyDescent="0.25">
      <c r="B81" t="str">
        <f t="shared" si="8"/>
        <v>UC_Max_TFTRH_TRU</v>
      </c>
      <c r="C81" t="str">
        <f t="shared" si="9"/>
        <v>TFTRHS*</v>
      </c>
      <c r="E81" t="str">
        <f t="shared" si="9"/>
        <v>TFTRU</v>
      </c>
      <c r="F81">
        <v>2025</v>
      </c>
      <c r="G81" t="s">
        <v>89</v>
      </c>
      <c r="H81">
        <v>1</v>
      </c>
      <c r="I81" s="26" cm="1">
        <f t="array" ref="I81">INDEX($X$23:$X$186,MATCH(E81&amp;F81,$T$23:$T$186&amp;$R$23:$R$186,0))*INDEX($I$8:$I$15,MATCH(C81&amp;E81,$C$8:$C$15&amp;$E$8:$E$15,0))*-0.95</f>
        <v>576.24804036027649</v>
      </c>
      <c r="J81" s="13">
        <v>15</v>
      </c>
      <c r="Q81" t="s">
        <v>82</v>
      </c>
      <c r="R81">
        <v>2077</v>
      </c>
      <c r="S81" t="s">
        <v>83</v>
      </c>
      <c r="T81" t="s">
        <v>54</v>
      </c>
      <c r="U81">
        <v>12905.61457054596</v>
      </c>
      <c r="V81">
        <v>966.20962584497818</v>
      </c>
      <c r="W81">
        <v>603.2440235397944</v>
      </c>
      <c r="X81">
        <f t="shared" si="3"/>
        <v>14475.068219930734</v>
      </c>
    </row>
    <row r="82" spans="2:24" x14ac:dyDescent="0.25">
      <c r="B82" t="str">
        <f t="shared" si="8"/>
        <v>UC_Max_TFTRH_TRU</v>
      </c>
      <c r="C82" t="str">
        <f t="shared" si="9"/>
        <v>TFTRHS*</v>
      </c>
      <c r="E82" t="str">
        <f t="shared" si="9"/>
        <v>TFTRU</v>
      </c>
      <c r="F82">
        <v>2026</v>
      </c>
      <c r="G82" t="s">
        <v>89</v>
      </c>
      <c r="H82">
        <v>1</v>
      </c>
      <c r="I82" s="26" cm="1">
        <f t="array" ref="I82">INDEX($X$23:$X$186,MATCH(E82&amp;F82,$T$23:$T$186&amp;$R$23:$R$186,0))*INDEX($I$8:$I$15,MATCH(C82&amp;E82,$C$8:$C$15&amp;$E$8:$E$15,0))*-0.95</f>
        <v>595.44062969097388</v>
      </c>
      <c r="J82" s="13">
        <v>15</v>
      </c>
      <c r="Q82" t="s">
        <v>82</v>
      </c>
      <c r="R82">
        <v>2078</v>
      </c>
      <c r="S82" t="s">
        <v>83</v>
      </c>
      <c r="T82" t="s">
        <v>54</v>
      </c>
      <c r="U82">
        <v>13112.104403674699</v>
      </c>
      <c r="V82">
        <v>981.66897985849801</v>
      </c>
      <c r="W82">
        <v>612.89592791643133</v>
      </c>
      <c r="X82">
        <f t="shared" si="3"/>
        <v>14706.669311449628</v>
      </c>
    </row>
    <row r="83" spans="2:24" x14ac:dyDescent="0.25">
      <c r="B83" t="str">
        <f t="shared" si="8"/>
        <v>UC_Max_TFTRH_TRU</v>
      </c>
      <c r="C83" t="str">
        <f t="shared" si="9"/>
        <v>TFTRHS*</v>
      </c>
      <c r="E83" t="str">
        <f t="shared" si="9"/>
        <v>TFTRU</v>
      </c>
      <c r="F83">
        <v>2027</v>
      </c>
      <c r="G83" t="s">
        <v>89</v>
      </c>
      <c r="H83">
        <v>1</v>
      </c>
      <c r="I83" s="26" cm="1">
        <f t="array" ref="I83">INDEX($X$23:$X$186,MATCH(E83&amp;F83,$T$23:$T$186&amp;$R$23:$R$186,0))*INDEX($I$8:$I$15,MATCH(C83&amp;E83,$C$8:$C$15&amp;$E$8:$E$15,0))*-0.95</f>
        <v>614.63321902167127</v>
      </c>
      <c r="J83" s="13">
        <v>15</v>
      </c>
      <c r="Q83" t="s">
        <v>82</v>
      </c>
      <c r="R83">
        <v>2079</v>
      </c>
      <c r="S83" t="s">
        <v>83</v>
      </c>
      <c r="T83" t="s">
        <v>54</v>
      </c>
      <c r="U83">
        <v>13321.898074133494</v>
      </c>
      <c r="V83">
        <v>997.37568353623408</v>
      </c>
      <c r="W83">
        <v>622.70226276309427</v>
      </c>
      <c r="X83">
        <f t="shared" si="3"/>
        <v>14941.976020432823</v>
      </c>
    </row>
    <row r="84" spans="2:24" x14ac:dyDescent="0.25">
      <c r="B84" t="str">
        <f t="shared" si="8"/>
        <v>UC_Max_TFTRH_TRU</v>
      </c>
      <c r="C84" t="str">
        <f t="shared" si="9"/>
        <v>TFTRHS*</v>
      </c>
      <c r="E84" t="str">
        <f t="shared" si="9"/>
        <v>TFTRU</v>
      </c>
      <c r="F84">
        <v>2028</v>
      </c>
      <c r="G84" t="s">
        <v>89</v>
      </c>
      <c r="H84">
        <v>1</v>
      </c>
      <c r="I84" s="26" cm="1">
        <f t="array" ref="I84">INDEX($X$23:$X$186,MATCH(E84&amp;F84,$T$23:$T$186&amp;$R$23:$R$186,0))*INDEX($I$8:$I$15,MATCH(C84&amp;E84,$C$8:$C$15&amp;$E$8:$E$15,0))*-0.95</f>
        <v>633.82580835236865</v>
      </c>
      <c r="J84" s="13">
        <v>15</v>
      </c>
      <c r="Q84" t="s">
        <v>82</v>
      </c>
      <c r="R84">
        <v>2080</v>
      </c>
      <c r="S84" t="s">
        <v>83</v>
      </c>
      <c r="T84" t="s">
        <v>54</v>
      </c>
      <c r="U84">
        <v>13535.048443319631</v>
      </c>
      <c r="V84">
        <v>1013.3336944728138</v>
      </c>
      <c r="W84">
        <v>632.66549896730373</v>
      </c>
      <c r="X84">
        <f t="shared" si="3"/>
        <v>15181.047636759749</v>
      </c>
    </row>
    <row r="85" spans="2:24" x14ac:dyDescent="0.25">
      <c r="B85" t="str">
        <f t="shared" si="8"/>
        <v>UC_Max_TFTRH_TRU</v>
      </c>
      <c r="C85" t="str">
        <f t="shared" si="9"/>
        <v>TFTRHS*</v>
      </c>
      <c r="E85" t="str">
        <f t="shared" si="9"/>
        <v>TFTRU</v>
      </c>
      <c r="F85">
        <v>2029</v>
      </c>
      <c r="G85" t="s">
        <v>89</v>
      </c>
      <c r="H85">
        <v>1</v>
      </c>
      <c r="I85" s="26" cm="1">
        <f t="array" ref="I85">INDEX($X$23:$X$186,MATCH(E85&amp;F85,$T$23:$T$186&amp;$R$23:$R$186,0))*INDEX($I$8:$I$15,MATCH(C85&amp;E85,$C$8:$C$15&amp;$E$8:$E$15,0))*-0.95</f>
        <v>653.01839768306627</v>
      </c>
      <c r="J85" s="13">
        <v>15</v>
      </c>
      <c r="Q85" t="s">
        <v>82</v>
      </c>
      <c r="R85">
        <v>2081</v>
      </c>
      <c r="S85" t="s">
        <v>83</v>
      </c>
      <c r="T85" t="s">
        <v>54</v>
      </c>
      <c r="U85">
        <v>13751.609218412746</v>
      </c>
      <c r="V85">
        <v>1029.5470335843788</v>
      </c>
      <c r="W85">
        <v>642.78814695078063</v>
      </c>
      <c r="X85">
        <f t="shared" si="3"/>
        <v>15423.944398947906</v>
      </c>
    </row>
    <row r="86" spans="2:24" x14ac:dyDescent="0.25">
      <c r="B86" t="str">
        <f t="shared" si="8"/>
        <v>UC_Max_TFTRH_TRU</v>
      </c>
      <c r="C86" t="str">
        <f t="shared" si="9"/>
        <v>TFTRHS*</v>
      </c>
      <c r="E86" t="str">
        <f t="shared" si="9"/>
        <v>TFTRU</v>
      </c>
      <c r="F86">
        <v>2030</v>
      </c>
      <c r="G86" t="s">
        <v>89</v>
      </c>
      <c r="H86">
        <v>1</v>
      </c>
      <c r="I86" s="26" cm="1">
        <f t="array" ref="I86">INDEX($X$23:$X$186,MATCH(E86&amp;F86,$T$23:$T$186&amp;$R$23:$R$186,0))*INDEX($I$8:$I$15,MATCH(C86&amp;E86,$C$8:$C$15&amp;$E$8:$E$15,0))*-0.95</f>
        <v>672.21098701376377</v>
      </c>
      <c r="J86" s="13">
        <v>15</v>
      </c>
      <c r="Q86" t="s">
        <v>82</v>
      </c>
      <c r="R86">
        <v>2082</v>
      </c>
      <c r="S86" t="s">
        <v>83</v>
      </c>
      <c r="T86" t="s">
        <v>54</v>
      </c>
      <c r="U86">
        <v>13971.634965907351</v>
      </c>
      <c r="V86">
        <v>1046.0197861217291</v>
      </c>
      <c r="W86">
        <v>653.07275730199319</v>
      </c>
      <c r="X86">
        <f t="shared" si="3"/>
        <v>15670.727509331075</v>
      </c>
    </row>
    <row r="87" spans="2:24" x14ac:dyDescent="0.25">
      <c r="B87" t="str">
        <f t="shared" si="8"/>
        <v>UC_Max_TFTRH_TRU</v>
      </c>
      <c r="C87" t="str">
        <f t="shared" si="9"/>
        <v>TFTRHS*</v>
      </c>
      <c r="E87" t="str">
        <f t="shared" si="9"/>
        <v>TFTRU</v>
      </c>
      <c r="F87">
        <v>2031</v>
      </c>
      <c r="G87" t="s">
        <v>89</v>
      </c>
      <c r="H87">
        <v>1</v>
      </c>
      <c r="I87" s="26" cm="1">
        <f t="array" ref="I87">INDEX($X$23:$X$186,MATCH(E87&amp;F87,$T$23:$T$186&amp;$R$23:$R$186,0))*INDEX($I$8:$I$15,MATCH(C87&amp;E87,$C$8:$C$15&amp;$E$8:$E$15,0))*-0.95</f>
        <v>691.40357634446127</v>
      </c>
      <c r="J87" s="13">
        <v>15</v>
      </c>
      <c r="Q87" t="s">
        <v>82</v>
      </c>
      <c r="R87">
        <v>2083</v>
      </c>
      <c r="S87" t="s">
        <v>83</v>
      </c>
      <c r="T87" t="s">
        <v>54</v>
      </c>
      <c r="U87">
        <v>14195.181125361867</v>
      </c>
      <c r="V87">
        <v>1062.7561026996766</v>
      </c>
      <c r="W87">
        <v>663.52192141882495</v>
      </c>
      <c r="X87">
        <f t="shared" si="3"/>
        <v>15921.45914948037</v>
      </c>
    </row>
    <row r="88" spans="2:24" x14ac:dyDescent="0.25">
      <c r="B88" t="str">
        <f t="shared" si="8"/>
        <v>UC_Max_TFTRH_TRU</v>
      </c>
      <c r="C88" t="str">
        <f t="shared" si="9"/>
        <v>TFTRHS*</v>
      </c>
      <c r="E88" t="str">
        <f t="shared" si="9"/>
        <v>TFTRU</v>
      </c>
      <c r="F88">
        <v>2032</v>
      </c>
      <c r="G88" t="s">
        <v>89</v>
      </c>
      <c r="H88">
        <v>1</v>
      </c>
      <c r="I88" s="26" cm="1">
        <f t="array" ref="I88">INDEX($X$23:$X$186,MATCH(E88&amp;F88,$T$23:$T$186&amp;$R$23:$R$186,0))*INDEX($I$8:$I$15,MATCH(C88&amp;E88,$C$8:$C$15&amp;$E$8:$E$15,0))*-0.95</f>
        <v>710.59616567515866</v>
      </c>
      <c r="J88" s="13">
        <v>15</v>
      </c>
      <c r="Q88" t="s">
        <v>82</v>
      </c>
      <c r="R88">
        <v>2084</v>
      </c>
      <c r="S88" t="s">
        <v>83</v>
      </c>
      <c r="T88" t="s">
        <v>54</v>
      </c>
      <c r="U88">
        <v>14422.304023367658</v>
      </c>
      <c r="V88">
        <v>1079.7602003428715</v>
      </c>
      <c r="W88">
        <v>674.13827216152629</v>
      </c>
      <c r="X88">
        <f t="shared" ref="X88:X104" si="10">SUM(U88:W88)</f>
        <v>16176.202495872056</v>
      </c>
    </row>
    <row r="89" spans="2:24" x14ac:dyDescent="0.25">
      <c r="B89" t="str">
        <f t="shared" si="8"/>
        <v>UC_Max_TFTRH_TRU</v>
      </c>
      <c r="C89" t="str">
        <f t="shared" si="9"/>
        <v>TFTRHS*</v>
      </c>
      <c r="E89" t="str">
        <f t="shared" si="9"/>
        <v>TFTRU</v>
      </c>
      <c r="F89">
        <v>2033</v>
      </c>
      <c r="G89" t="s">
        <v>89</v>
      </c>
      <c r="H89">
        <v>1</v>
      </c>
      <c r="I89" s="26" cm="1">
        <f t="array" ref="I89">INDEX($X$23:$X$186,MATCH(E89&amp;F89,$T$23:$T$186&amp;$R$23:$R$186,0))*INDEX($I$8:$I$15,MATCH(C89&amp;E89,$C$8:$C$15&amp;$E$8:$E$15,0))*-0.95</f>
        <v>729.78875500585616</v>
      </c>
      <c r="J89" s="13">
        <v>15</v>
      </c>
      <c r="Q89" t="s">
        <v>82</v>
      </c>
      <c r="R89">
        <v>2085</v>
      </c>
      <c r="S89" t="s">
        <v>83</v>
      </c>
      <c r="T89" t="s">
        <v>54</v>
      </c>
      <c r="U89">
        <v>14653.06088774154</v>
      </c>
      <c r="V89">
        <v>1097.0363635483575</v>
      </c>
      <c r="W89">
        <v>684.92448451611062</v>
      </c>
      <c r="X89">
        <f t="shared" si="10"/>
        <v>16435.021735806007</v>
      </c>
    </row>
    <row r="90" spans="2:24" x14ac:dyDescent="0.25">
      <c r="B90" t="str">
        <f t="shared" si="8"/>
        <v>UC_Max_TFTRH_TRU</v>
      </c>
      <c r="C90" t="str">
        <f t="shared" si="9"/>
        <v>TFTRHS*</v>
      </c>
      <c r="E90" t="str">
        <f t="shared" si="9"/>
        <v>TFTRU</v>
      </c>
      <c r="F90">
        <v>2034</v>
      </c>
      <c r="G90" t="s">
        <v>89</v>
      </c>
      <c r="H90">
        <v>1</v>
      </c>
      <c r="I90" s="26" cm="1">
        <f t="array" ref="I90">INDEX($X$23:$X$186,MATCH(E90&amp;F90,$T$23:$T$186&amp;$R$23:$R$186,0))*INDEX($I$8:$I$15,MATCH(C90&amp;E90,$C$8:$C$15&amp;$E$8:$E$15,0))*-0.95</f>
        <v>748.98134433655355</v>
      </c>
      <c r="J90" s="13">
        <v>15</v>
      </c>
      <c r="Q90" t="s">
        <v>82</v>
      </c>
      <c r="R90">
        <v>2086</v>
      </c>
      <c r="S90" t="s">
        <v>83</v>
      </c>
      <c r="T90" t="s">
        <v>54</v>
      </c>
      <c r="U90">
        <v>14887.509861945407</v>
      </c>
      <c r="V90">
        <v>1114.5889453651314</v>
      </c>
      <c r="W90">
        <v>695.8832762683686</v>
      </c>
      <c r="X90">
        <f t="shared" si="10"/>
        <v>16697.982083578907</v>
      </c>
    </row>
    <row r="91" spans="2:24" x14ac:dyDescent="0.25">
      <c r="B91" t="str">
        <f t="shared" si="8"/>
        <v>UC_Max_TFTRH_TRU</v>
      </c>
      <c r="C91" t="str">
        <f t="shared" si="9"/>
        <v>TFTRHS*</v>
      </c>
      <c r="E91" t="str">
        <f t="shared" si="9"/>
        <v>TFTRU</v>
      </c>
      <c r="F91">
        <v>2035</v>
      </c>
      <c r="G91" t="s">
        <v>89</v>
      </c>
      <c r="H91">
        <v>1</v>
      </c>
      <c r="I91" s="26" cm="1">
        <f t="array" ref="I91">INDEX($X$23:$X$186,MATCH(E91&amp;F91,$T$23:$T$186&amp;$R$23:$R$186,0))*INDEX($I$8:$I$15,MATCH(C91&amp;E91,$C$8:$C$15&amp;$E$8:$E$15,0))*-0.95</f>
        <v>768.17393366725094</v>
      </c>
      <c r="J91" s="13">
        <v>15</v>
      </c>
      <c r="Q91" t="s">
        <v>82</v>
      </c>
      <c r="R91">
        <v>2087</v>
      </c>
      <c r="S91" t="s">
        <v>83</v>
      </c>
      <c r="T91" t="s">
        <v>54</v>
      </c>
      <c r="U91">
        <v>15125.710019736534</v>
      </c>
      <c r="V91">
        <v>1132.4223684909734</v>
      </c>
      <c r="W91">
        <v>707.01740868866239</v>
      </c>
      <c r="X91">
        <f t="shared" si="10"/>
        <v>16965.149796916172</v>
      </c>
    </row>
    <row r="92" spans="2:24" x14ac:dyDescent="0.25">
      <c r="B92" t="str">
        <f t="shared" si="8"/>
        <v>UC_Max_TFTRH_TRU</v>
      </c>
      <c r="C92" t="str">
        <f t="shared" si="9"/>
        <v>TFTRHS*</v>
      </c>
      <c r="E92" t="str">
        <f t="shared" si="9"/>
        <v>TFTRU</v>
      </c>
      <c r="F92">
        <v>2036</v>
      </c>
      <c r="G92" t="s">
        <v>89</v>
      </c>
      <c r="H92">
        <v>1</v>
      </c>
      <c r="I92" s="26" cm="1">
        <f t="array" ref="I92">INDEX($X$23:$X$186,MATCH(E92&amp;F92,$T$23:$T$186&amp;$R$23:$R$186,0))*INDEX($I$8:$I$15,MATCH(C92&amp;E92,$C$8:$C$15&amp;$E$8:$E$15,0))*-0.95</f>
        <v>787.36652299794866</v>
      </c>
      <c r="J92" s="13">
        <v>15</v>
      </c>
      <c r="Q92" t="s">
        <v>82</v>
      </c>
      <c r="R92">
        <v>2088</v>
      </c>
      <c r="S92" t="s">
        <v>83</v>
      </c>
      <c r="T92" t="s">
        <v>54</v>
      </c>
      <c r="U92">
        <v>15367.72138005232</v>
      </c>
      <c r="V92">
        <v>1150.5411263868291</v>
      </c>
      <c r="W92">
        <v>718.32968722768112</v>
      </c>
      <c r="X92">
        <f t="shared" si="10"/>
        <v>17236.592193666831</v>
      </c>
    </row>
    <row r="93" spans="2:24" x14ac:dyDescent="0.25">
      <c r="B93" t="str">
        <f t="shared" si="8"/>
        <v>UC_Max_TFTRH_TRU</v>
      </c>
      <c r="C93" t="str">
        <f t="shared" si="9"/>
        <v>TFTRHS*</v>
      </c>
      <c r="E93" t="str">
        <f t="shared" si="9"/>
        <v>TFTRU</v>
      </c>
      <c r="F93">
        <v>2037</v>
      </c>
      <c r="G93" t="s">
        <v>89</v>
      </c>
      <c r="H93">
        <v>1</v>
      </c>
      <c r="I93" s="26" cm="1">
        <f t="array" ref="I93">INDEX($X$23:$X$186,MATCH(E93&amp;F93,$T$23:$T$186&amp;$R$23:$R$186,0))*INDEX($I$8:$I$15,MATCH(C93&amp;E93,$C$8:$C$15&amp;$E$8:$E$15,0))*-0.95</f>
        <v>806.55911232864617</v>
      </c>
      <c r="J93" s="13">
        <v>15</v>
      </c>
      <c r="Q93" t="s">
        <v>82</v>
      </c>
      <c r="R93">
        <v>2089</v>
      </c>
      <c r="S93" t="s">
        <v>83</v>
      </c>
      <c r="T93" t="s">
        <v>54</v>
      </c>
      <c r="U93">
        <v>15613.604922133156</v>
      </c>
      <c r="V93">
        <v>1168.9497844090183</v>
      </c>
      <c r="W93">
        <v>729.82296222332388</v>
      </c>
      <c r="X93">
        <f t="shared" si="10"/>
        <v>17512.377668765497</v>
      </c>
    </row>
    <row r="94" spans="2:24" x14ac:dyDescent="0.25">
      <c r="B94" t="str">
        <f t="shared" si="8"/>
        <v>UC_Max_TFTRH_TRU</v>
      </c>
      <c r="C94" t="str">
        <f t="shared" si="9"/>
        <v>TFTRHS*</v>
      </c>
      <c r="E94" t="str">
        <f t="shared" si="9"/>
        <v>TFTRU</v>
      </c>
      <c r="F94">
        <v>2038</v>
      </c>
      <c r="G94" t="s">
        <v>89</v>
      </c>
      <c r="H94">
        <v>1</v>
      </c>
      <c r="I94" s="26" cm="1">
        <f t="array" ref="I94">INDEX($X$23:$X$186,MATCH(E94&amp;F94,$T$23:$T$186&amp;$R$23:$R$186,0))*INDEX($I$8:$I$15,MATCH(C94&amp;E94,$C$8:$C$15&amp;$E$8:$E$15,0))*-0.95</f>
        <v>825.75170165934344</v>
      </c>
      <c r="J94" s="13">
        <v>15</v>
      </c>
      <c r="Q94" t="s">
        <v>82</v>
      </c>
      <c r="R94">
        <v>2090</v>
      </c>
      <c r="S94" t="s">
        <v>83</v>
      </c>
      <c r="T94" t="s">
        <v>54</v>
      </c>
      <c r="U94">
        <v>15863.42260088729</v>
      </c>
      <c r="V94">
        <v>1187.6529809595629</v>
      </c>
      <c r="W94">
        <v>741.50012961889729</v>
      </c>
      <c r="X94">
        <f t="shared" si="10"/>
        <v>17792.57571146575</v>
      </c>
    </row>
    <row r="95" spans="2:24" x14ac:dyDescent="0.25">
      <c r="B95" t="str">
        <f t="shared" si="8"/>
        <v>UC_Max_TFTRH_TRU</v>
      </c>
      <c r="C95" t="str">
        <f t="shared" si="9"/>
        <v>TFTRHS*</v>
      </c>
      <c r="E95" t="str">
        <f t="shared" si="9"/>
        <v>TFTRU</v>
      </c>
      <c r="F95">
        <v>2039</v>
      </c>
      <c r="G95" t="s">
        <v>89</v>
      </c>
      <c r="H95">
        <v>1</v>
      </c>
      <c r="I95" s="26" cm="1">
        <f t="array" ref="I95">INDEX($X$23:$X$186,MATCH(E95&amp;F95,$T$23:$T$186&amp;$R$23:$R$186,0))*INDEX($I$8:$I$15,MATCH(C95&amp;E95,$C$8:$C$15&amp;$E$8:$E$15,0))*-0.95</f>
        <v>844.94429099004094</v>
      </c>
      <c r="J95" s="13">
        <v>15</v>
      </c>
      <c r="Q95" t="s">
        <v>82</v>
      </c>
      <c r="R95">
        <v>2091</v>
      </c>
      <c r="S95" t="s">
        <v>83</v>
      </c>
      <c r="T95" t="s">
        <v>54</v>
      </c>
      <c r="U95">
        <v>16117.237362501482</v>
      </c>
      <c r="V95">
        <v>1206.6554286549156</v>
      </c>
      <c r="W95">
        <v>753.36413169279945</v>
      </c>
      <c r="X95">
        <f t="shared" si="10"/>
        <v>18077.256922849199</v>
      </c>
    </row>
    <row r="96" spans="2:24" x14ac:dyDescent="0.25">
      <c r="B96" t="str">
        <f t="shared" si="8"/>
        <v>UC_Max_TFTRH_TRU</v>
      </c>
      <c r="C96" t="str">
        <f t="shared" si="9"/>
        <v>TFTRHS*</v>
      </c>
      <c r="E96" t="str">
        <f t="shared" si="9"/>
        <v>TFTRU</v>
      </c>
      <c r="F96">
        <v>2040</v>
      </c>
      <c r="G96" t="s">
        <v>89</v>
      </c>
      <c r="H96">
        <v>1</v>
      </c>
      <c r="I96" s="26" cm="1">
        <f t="array" ref="I96">INDEX($X$23:$X$186,MATCH(E96&amp;F96,$T$23:$T$186&amp;$R$23:$R$186,0))*INDEX($I$8:$I$15,MATCH(C96&amp;E96,$C$8:$C$15&amp;$E$8:$E$15,0))*-0.95</f>
        <v>864.13688032073833</v>
      </c>
      <c r="J96" s="13">
        <v>15</v>
      </c>
      <c r="Q96" t="s">
        <v>82</v>
      </c>
      <c r="R96">
        <v>2092</v>
      </c>
      <c r="S96" t="s">
        <v>83</v>
      </c>
      <c r="T96" t="s">
        <v>54</v>
      </c>
      <c r="U96">
        <v>16375.113160301507</v>
      </c>
      <c r="V96">
        <v>1225.9619155133944</v>
      </c>
      <c r="W96">
        <v>765.41795779988433</v>
      </c>
      <c r="X96">
        <f t="shared" si="10"/>
        <v>18366.493033614785</v>
      </c>
    </row>
    <row r="97" spans="2:26" x14ac:dyDescent="0.25">
      <c r="B97" t="str">
        <f t="shared" si="8"/>
        <v>UC_Max_TFTRH_TRU</v>
      </c>
      <c r="C97" t="str">
        <f t="shared" si="9"/>
        <v>TFTRHS*</v>
      </c>
      <c r="E97" t="str">
        <f t="shared" si="9"/>
        <v>TFTRU</v>
      </c>
      <c r="F97">
        <v>2041</v>
      </c>
      <c r="G97" t="s">
        <v>89</v>
      </c>
      <c r="H97">
        <v>1</v>
      </c>
      <c r="I97" s="26" cm="1">
        <f t="array" ref="I97">INDEX($X$23:$X$186,MATCH(E97&amp;F97,$T$23:$T$186&amp;$R$23:$R$186,0))*INDEX($I$8:$I$15,MATCH(C97&amp;E97,$C$8:$C$15&amp;$E$8:$E$15,0))*-0.95</f>
        <v>883.32946965143583</v>
      </c>
      <c r="J97" s="13">
        <v>15</v>
      </c>
      <c r="Q97" t="s">
        <v>82</v>
      </c>
      <c r="R97">
        <v>2093</v>
      </c>
      <c r="S97" t="s">
        <v>83</v>
      </c>
      <c r="T97" t="s">
        <v>54</v>
      </c>
      <c r="U97">
        <v>16637.114970866336</v>
      </c>
      <c r="V97">
        <v>1245.5773061616089</v>
      </c>
      <c r="W97">
        <v>777.66464512468269</v>
      </c>
      <c r="X97">
        <f t="shared" si="10"/>
        <v>18660.356922152627</v>
      </c>
    </row>
    <row r="98" spans="2:26" x14ac:dyDescent="0.25">
      <c r="B98" t="str">
        <f t="shared" si="8"/>
        <v>UC_Max_TFTRH_TRU</v>
      </c>
      <c r="C98" t="str">
        <f t="shared" si="9"/>
        <v>TFTRHS*</v>
      </c>
      <c r="E98" t="str">
        <f t="shared" si="9"/>
        <v>TFTRU</v>
      </c>
      <c r="F98">
        <v>2042</v>
      </c>
      <c r="G98" t="s">
        <v>89</v>
      </c>
      <c r="H98">
        <v>1</v>
      </c>
      <c r="I98" s="26" cm="1">
        <f t="array" ref="I98">INDEX($X$23:$X$186,MATCH(E98&amp;F98,$T$23:$T$186&amp;$R$23:$R$186,0))*INDEX($I$8:$I$15,MATCH(C98&amp;E98,$C$8:$C$15&amp;$E$8:$E$15,0))*-0.95</f>
        <v>902.52205898213333</v>
      </c>
      <c r="J98" s="13">
        <v>15</v>
      </c>
      <c r="Q98" t="s">
        <v>82</v>
      </c>
      <c r="R98">
        <v>2094</v>
      </c>
      <c r="S98" t="s">
        <v>83</v>
      </c>
      <c r="T98" t="s">
        <v>54</v>
      </c>
      <c r="U98">
        <v>16903.308810400198</v>
      </c>
      <c r="V98">
        <v>1265.5065430601946</v>
      </c>
      <c r="W98">
        <v>790.10727944667758</v>
      </c>
      <c r="X98">
        <f t="shared" si="10"/>
        <v>18958.92263290707</v>
      </c>
    </row>
    <row r="99" spans="2:26" x14ac:dyDescent="0.25">
      <c r="B99" t="str">
        <f t="shared" si="8"/>
        <v>UC_Max_TFTRH_TRU</v>
      </c>
      <c r="C99" t="str">
        <f t="shared" si="9"/>
        <v>TFTRHS*</v>
      </c>
      <c r="E99" t="str">
        <f t="shared" si="9"/>
        <v>TFTRU</v>
      </c>
      <c r="F99">
        <v>2043</v>
      </c>
      <c r="G99" t="s">
        <v>89</v>
      </c>
      <c r="H99">
        <v>1</v>
      </c>
      <c r="I99" s="26" cm="1">
        <f t="array" ref="I99">INDEX($X$23:$X$186,MATCH(E99&amp;F99,$T$23:$T$186&amp;$R$23:$R$186,0))*INDEX($I$8:$I$15,MATCH(C99&amp;E99,$C$8:$C$15&amp;$E$8:$E$15,0))*-0.95</f>
        <v>921.71464831283083</v>
      </c>
      <c r="J99" s="13">
        <v>15</v>
      </c>
      <c r="Q99" t="s">
        <v>82</v>
      </c>
      <c r="R99">
        <v>2095</v>
      </c>
      <c r="S99" t="s">
        <v>83</v>
      </c>
      <c r="T99" t="s">
        <v>54</v>
      </c>
      <c r="U99">
        <v>17173.761751366601</v>
      </c>
      <c r="V99">
        <v>1285.7546477491576</v>
      </c>
      <c r="W99">
        <v>802.74899591782435</v>
      </c>
      <c r="X99">
        <f t="shared" si="10"/>
        <v>19262.265395033581</v>
      </c>
    </row>
    <row r="100" spans="2:26" x14ac:dyDescent="0.25">
      <c r="B100" t="str">
        <f t="shared" si="8"/>
        <v>UC_Max_TFTRH_TRU</v>
      </c>
      <c r="C100" t="str">
        <f t="shared" si="9"/>
        <v>TFTRHS*</v>
      </c>
      <c r="E100" t="str">
        <f t="shared" si="9"/>
        <v>TFTRU</v>
      </c>
      <c r="F100">
        <v>2044</v>
      </c>
      <c r="G100" t="s">
        <v>89</v>
      </c>
      <c r="H100">
        <v>1</v>
      </c>
      <c r="I100" s="26" cm="1">
        <f t="array" ref="I100">INDEX($X$23:$X$186,MATCH(E100&amp;F100,$T$23:$T$186&amp;$R$23:$R$186,0))*INDEX($I$8:$I$15,MATCH(C100&amp;E100,$C$8:$C$15&amp;$E$8:$E$15,0))*-0.95</f>
        <v>940.90723764352822</v>
      </c>
      <c r="J100" s="13">
        <v>15</v>
      </c>
      <c r="Q100" t="s">
        <v>82</v>
      </c>
      <c r="R100">
        <v>2096</v>
      </c>
      <c r="S100" t="s">
        <v>83</v>
      </c>
      <c r="T100" t="s">
        <v>54</v>
      </c>
      <c r="U100">
        <v>17448.541939388466</v>
      </c>
      <c r="V100">
        <v>1306.3267221131443</v>
      </c>
      <c r="W100">
        <v>815.59297985250964</v>
      </c>
      <c r="X100">
        <f t="shared" si="10"/>
        <v>19570.461641354119</v>
      </c>
    </row>
    <row r="101" spans="2:26" x14ac:dyDescent="0.25">
      <c r="B101" t="str">
        <f t="shared" si="8"/>
        <v>UC_Max_TFTRH_TRU</v>
      </c>
      <c r="C101" t="str">
        <f t="shared" si="9"/>
        <v>TFTRHS*</v>
      </c>
      <c r="E101" t="str">
        <f t="shared" si="9"/>
        <v>TFTRU</v>
      </c>
      <c r="F101">
        <v>2045</v>
      </c>
      <c r="G101" t="s">
        <v>89</v>
      </c>
      <c r="H101">
        <v>1</v>
      </c>
      <c r="I101" s="26" cm="1">
        <f t="array" ref="I101">INDEX($X$23:$X$186,MATCH(E101&amp;F101,$T$23:$T$186&amp;$R$23:$R$186,0))*INDEX($I$8:$I$15,MATCH(C101&amp;E101,$C$8:$C$15&amp;$E$8:$E$15,0))*-0.95</f>
        <v>960.09982697422572</v>
      </c>
      <c r="J101" s="13">
        <v>15</v>
      </c>
      <c r="Q101" t="s">
        <v>82</v>
      </c>
      <c r="R101">
        <v>2097</v>
      </c>
      <c r="S101" t="s">
        <v>83</v>
      </c>
      <c r="T101" t="s">
        <v>54</v>
      </c>
      <c r="U101">
        <v>17727.718610418684</v>
      </c>
      <c r="V101">
        <v>1327.2279496669546</v>
      </c>
      <c r="W101">
        <v>828.64246753014982</v>
      </c>
      <c r="X101">
        <f t="shared" si="10"/>
        <v>19883.589027615788</v>
      </c>
    </row>
    <row r="102" spans="2:26" x14ac:dyDescent="0.25">
      <c r="B102" t="str">
        <f t="shared" si="8"/>
        <v>UC_Max_TFTRH_TRU</v>
      </c>
      <c r="C102" t="str">
        <f t="shared" si="9"/>
        <v>TFTRHS*</v>
      </c>
      <c r="E102" t="str">
        <f t="shared" si="9"/>
        <v>TFTRU</v>
      </c>
      <c r="F102">
        <v>2046</v>
      </c>
      <c r="G102" t="s">
        <v>89</v>
      </c>
      <c r="H102">
        <v>1</v>
      </c>
      <c r="I102" s="26" cm="1">
        <f t="array" ref="I102">INDEX($X$23:$X$186,MATCH(E102&amp;F102,$T$23:$T$186&amp;$R$23:$R$186,0))*INDEX($I$8:$I$15,MATCH(C102&amp;E102,$C$8:$C$15&amp;$E$8:$E$15,0))*-0.95</f>
        <v>979.29241630492334</v>
      </c>
      <c r="J102" s="13">
        <v>15</v>
      </c>
      <c r="Q102" t="s">
        <v>82</v>
      </c>
      <c r="R102">
        <v>2098</v>
      </c>
      <c r="S102" t="s">
        <v>83</v>
      </c>
      <c r="T102" t="s">
        <v>54</v>
      </c>
      <c r="U102">
        <v>18011.362108185382</v>
      </c>
      <c r="V102">
        <v>1348.463596861626</v>
      </c>
      <c r="W102">
        <v>841.90074701063224</v>
      </c>
      <c r="X102">
        <f t="shared" si="10"/>
        <v>20201.726452057643</v>
      </c>
    </row>
    <row r="103" spans="2:26" x14ac:dyDescent="0.25">
      <c r="B103" t="str">
        <f t="shared" si="8"/>
        <v>UC_Max_TFTRH_TRU</v>
      </c>
      <c r="C103" t="str">
        <f t="shared" si="9"/>
        <v>TFTRHS*</v>
      </c>
      <c r="E103" t="str">
        <f t="shared" si="9"/>
        <v>TFTRU</v>
      </c>
      <c r="F103">
        <v>2047</v>
      </c>
      <c r="G103" t="s">
        <v>89</v>
      </c>
      <c r="H103">
        <v>1</v>
      </c>
      <c r="I103" s="26" cm="1">
        <f t="array" ref="I103">INDEX($X$23:$X$186,MATCH(E103&amp;F103,$T$23:$T$186&amp;$R$23:$R$186,0))*INDEX($I$8:$I$15,MATCH(C103&amp;E103,$C$8:$C$15&amp;$E$8:$E$15,0))*-0.95</f>
        <v>998.48500563562084</v>
      </c>
      <c r="J103" s="13">
        <v>15</v>
      </c>
      <c r="Q103" t="s">
        <v>82</v>
      </c>
      <c r="R103">
        <v>2099</v>
      </c>
      <c r="S103" t="s">
        <v>83</v>
      </c>
      <c r="T103" t="s">
        <v>54</v>
      </c>
      <c r="U103">
        <v>18299.543901916346</v>
      </c>
      <c r="V103">
        <v>1370.0390144114119</v>
      </c>
      <c r="W103">
        <v>855.37115896280227</v>
      </c>
      <c r="X103">
        <f t="shared" si="10"/>
        <v>20524.954075290563</v>
      </c>
    </row>
    <row r="104" spans="2:26" x14ac:dyDescent="0.25">
      <c r="B104" t="str">
        <f t="shared" si="8"/>
        <v>UC_Max_TFTRH_TRU</v>
      </c>
      <c r="C104" t="str">
        <f t="shared" si="9"/>
        <v>TFTRHS*</v>
      </c>
      <c r="E104" t="str">
        <f t="shared" si="9"/>
        <v>TFTRU</v>
      </c>
      <c r="F104">
        <v>2048</v>
      </c>
      <c r="G104" t="s">
        <v>89</v>
      </c>
      <c r="H104">
        <v>1</v>
      </c>
      <c r="I104" s="26" cm="1">
        <f t="array" ref="I104">INDEX($X$23:$X$186,MATCH(E104&amp;F104,$T$23:$T$186&amp;$R$23:$R$186,0))*INDEX($I$8:$I$15,MATCH(C104&amp;E104,$C$8:$C$15&amp;$E$8:$E$15,0))*-0.95</f>
        <v>1017.6775949663185</v>
      </c>
      <c r="J104" s="13">
        <v>15</v>
      </c>
      <c r="Q104" t="s">
        <v>82</v>
      </c>
      <c r="R104">
        <v>2100</v>
      </c>
      <c r="S104" t="s">
        <v>83</v>
      </c>
      <c r="T104" t="s">
        <v>54</v>
      </c>
      <c r="U104">
        <v>18592.336604347012</v>
      </c>
      <c r="V104">
        <v>1391.9596386419946</v>
      </c>
      <c r="W104">
        <v>869.05709750620724</v>
      </c>
      <c r="X104">
        <f t="shared" si="10"/>
        <v>20853.353340495214</v>
      </c>
    </row>
    <row r="105" spans="2:26" x14ac:dyDescent="0.25">
      <c r="B105" t="str">
        <f t="shared" si="8"/>
        <v>UC_Max_TFTRH_TRU</v>
      </c>
      <c r="C105" t="str">
        <f t="shared" si="9"/>
        <v>TFTRHS*</v>
      </c>
      <c r="E105" t="str">
        <f t="shared" si="9"/>
        <v>TFTRU</v>
      </c>
      <c r="F105">
        <v>2049</v>
      </c>
      <c r="G105" t="s">
        <v>89</v>
      </c>
      <c r="H105">
        <v>1</v>
      </c>
      <c r="I105" s="26" cm="1">
        <f t="array" ref="I105">INDEX($X$23:$X$186,MATCH(E105&amp;F105,$T$23:$T$186&amp;$R$23:$R$186,0))*INDEX($I$8:$I$15,MATCH(C105&amp;E105,$C$8:$C$15&amp;$E$8:$E$15,0))*-0.95</f>
        <v>1036.8701842970156</v>
      </c>
      <c r="J105" s="13">
        <v>15</v>
      </c>
      <c r="Q105" t="s">
        <v>82</v>
      </c>
      <c r="R105">
        <v>2019</v>
      </c>
      <c r="S105" t="s">
        <v>83</v>
      </c>
      <c r="T105" t="s">
        <v>55</v>
      </c>
      <c r="U105">
        <v>5506.1019921593997</v>
      </c>
      <c r="V105">
        <v>412.22746244494124</v>
      </c>
      <c r="W105">
        <v>257.37039500244418</v>
      </c>
      <c r="X105">
        <f>SUM(U105:W105)</f>
        <v>6175.6998496067845</v>
      </c>
      <c r="Y105">
        <f>SUMIFS($I$23:$I$438,$F$23:$F$438,F231,$E$23:$E$438,E231)</f>
        <v>5925.5840056977095</v>
      </c>
      <c r="Z105">
        <f t="shared" ref="Z105:Z155" si="11">Y105-X105</f>
        <v>-250.11584390907501</v>
      </c>
    </row>
    <row r="106" spans="2:26" x14ac:dyDescent="0.25">
      <c r="B106" t="str">
        <f t="shared" si="8"/>
        <v>UC_Max_TFTRH_TRU</v>
      </c>
      <c r="C106" t="str">
        <f t="shared" si="9"/>
        <v>TFTRHS*</v>
      </c>
      <c r="E106" t="str">
        <f t="shared" si="9"/>
        <v>TFTRU</v>
      </c>
      <c r="F106">
        <v>2050</v>
      </c>
      <c r="G106" t="s">
        <v>89</v>
      </c>
      <c r="H106">
        <v>1</v>
      </c>
      <c r="I106" s="26" cm="1">
        <f t="array" ref="I106">INDEX($X$23:$X$186,MATCH(E106&amp;F106,$T$23:$T$186&amp;$R$23:$R$186,0))*INDEX($I$8:$I$15,MATCH(C106&amp;E106,$C$8:$C$15&amp;$E$8:$E$15,0))*-0.95</f>
        <v>1056.0627736277131</v>
      </c>
      <c r="J106" s="13">
        <v>15</v>
      </c>
      <c r="Q106" t="s">
        <v>82</v>
      </c>
      <c r="R106">
        <v>2020</v>
      </c>
      <c r="S106" t="s">
        <v>83</v>
      </c>
      <c r="T106" t="s">
        <v>55</v>
      </c>
      <c r="U106">
        <v>5735.2888762347375</v>
      </c>
      <c r="V106">
        <v>429.38608532961956</v>
      </c>
      <c r="W106">
        <v>268.08322214728167</v>
      </c>
      <c r="X106">
        <f t="shared" ref="X106:X151" si="12">SUM(U106:W106)</f>
        <v>6432.7581837116386</v>
      </c>
      <c r="Y106">
        <f t="shared" ref="Y106:Y169" si="13">SUMIFS($I$23:$I$438,$F$23:$F$438,F232,$E$23:$E$438,E232)</f>
        <v>6172.2314772713171</v>
      </c>
      <c r="Z106">
        <f t="shared" si="11"/>
        <v>-260.5267064403215</v>
      </c>
    </row>
    <row r="107" spans="2:26" x14ac:dyDescent="0.25">
      <c r="B107" t="str">
        <f t="shared" si="8"/>
        <v>UC_Max_TFTRH_TRU</v>
      </c>
      <c r="C107" t="str">
        <f t="shared" si="9"/>
        <v>TFTRHS*</v>
      </c>
      <c r="E107" t="str">
        <f t="shared" si="9"/>
        <v>TFTRU</v>
      </c>
      <c r="F107">
        <v>2051</v>
      </c>
      <c r="G107" t="s">
        <v>89</v>
      </c>
      <c r="H107">
        <v>1</v>
      </c>
      <c r="I107" s="26" cm="1">
        <f t="array" ref="I107">INDEX($X$23:$X$186,MATCH(E107&amp;F107,$T$23:$T$186&amp;$R$23:$R$186,0))*INDEX($I$8:$I$15,MATCH(C107&amp;E107,$C$8:$C$15&amp;$E$8:$E$15,0))*-0.95</f>
        <v>1072.9597780057568</v>
      </c>
      <c r="J107" s="13">
        <v>15</v>
      </c>
      <c r="Q107" t="s">
        <v>82</v>
      </c>
      <c r="R107">
        <v>2021</v>
      </c>
      <c r="S107" t="s">
        <v>83</v>
      </c>
      <c r="T107" t="s">
        <v>55</v>
      </c>
      <c r="U107">
        <v>5964.4757603100761</v>
      </c>
      <c r="V107">
        <v>446.544708214298</v>
      </c>
      <c r="W107">
        <v>278.79604929211922</v>
      </c>
      <c r="X107">
        <f t="shared" si="12"/>
        <v>6689.8165178164936</v>
      </c>
      <c r="Y107">
        <f t="shared" si="13"/>
        <v>6418.8789488449238</v>
      </c>
      <c r="Z107">
        <f t="shared" si="11"/>
        <v>-270.93756897156982</v>
      </c>
    </row>
    <row r="108" spans="2:26" x14ac:dyDescent="0.25">
      <c r="B108" t="str">
        <f t="shared" si="8"/>
        <v>UC_Max_TFTRH_TRU</v>
      </c>
      <c r="C108" t="str">
        <f t="shared" si="9"/>
        <v>TFTRHS*</v>
      </c>
      <c r="E108" t="str">
        <f t="shared" si="9"/>
        <v>TFTRU</v>
      </c>
      <c r="F108">
        <v>2052</v>
      </c>
      <c r="G108" t="s">
        <v>89</v>
      </c>
      <c r="H108">
        <v>1</v>
      </c>
      <c r="I108" s="26" cm="1">
        <f t="array" ref="I108">INDEX($X$23:$X$186,MATCH(E108&amp;F108,$T$23:$T$186&amp;$R$23:$R$186,0))*INDEX($I$8:$I$15,MATCH(C108&amp;E108,$C$8:$C$15&amp;$E$8:$E$15,0))*-0.95</f>
        <v>1090.1271344538486</v>
      </c>
      <c r="J108" s="13">
        <v>15</v>
      </c>
      <c r="Q108" t="s">
        <v>82</v>
      </c>
      <c r="R108">
        <v>2022</v>
      </c>
      <c r="S108" t="s">
        <v>83</v>
      </c>
      <c r="T108" t="s">
        <v>55</v>
      </c>
      <c r="U108">
        <v>6193.6626443854129</v>
      </c>
      <c r="V108">
        <v>463.70333109897638</v>
      </c>
      <c r="W108">
        <v>289.50887643695671</v>
      </c>
      <c r="X108">
        <f t="shared" si="12"/>
        <v>6946.8748519213459</v>
      </c>
      <c r="Y108">
        <f t="shared" si="13"/>
        <v>6665.5264204185314</v>
      </c>
      <c r="Z108">
        <f t="shared" si="11"/>
        <v>-281.34843150281449</v>
      </c>
    </row>
    <row r="109" spans="2:26" x14ac:dyDescent="0.25">
      <c r="B109" t="str">
        <f t="shared" si="8"/>
        <v>UC_Max_TFTRH_TRU</v>
      </c>
      <c r="C109" t="str">
        <f t="shared" si="9"/>
        <v>TFTRHS*</v>
      </c>
      <c r="E109" t="str">
        <f t="shared" si="9"/>
        <v>TFTRU</v>
      </c>
      <c r="F109">
        <v>2053</v>
      </c>
      <c r="G109" t="s">
        <v>89</v>
      </c>
      <c r="H109">
        <v>1</v>
      </c>
      <c r="I109" s="26" cm="1">
        <f t="array" ref="I109">INDEX($X$23:$X$186,MATCH(E109&amp;F109,$T$23:$T$186&amp;$R$23:$R$186,0))*INDEX($I$8:$I$15,MATCH(C109&amp;E109,$C$8:$C$15&amp;$E$8:$E$15,0))*-0.95</f>
        <v>1107.5691686051102</v>
      </c>
      <c r="J109" s="13">
        <v>15</v>
      </c>
      <c r="Q109" t="s">
        <v>82</v>
      </c>
      <c r="R109">
        <v>2023</v>
      </c>
      <c r="S109" t="s">
        <v>83</v>
      </c>
      <c r="T109" t="s">
        <v>55</v>
      </c>
      <c r="U109">
        <v>6422.8495284607525</v>
      </c>
      <c r="V109">
        <v>480.86195398365476</v>
      </c>
      <c r="W109">
        <v>300.22170358179426</v>
      </c>
      <c r="X109">
        <f t="shared" si="12"/>
        <v>7203.9331860262009</v>
      </c>
      <c r="Y109">
        <f t="shared" si="13"/>
        <v>6912.1738919921381</v>
      </c>
      <c r="Z109">
        <f t="shared" si="11"/>
        <v>-291.7592940340628</v>
      </c>
    </row>
    <row r="110" spans="2:26" x14ac:dyDescent="0.25">
      <c r="B110" t="str">
        <f t="shared" si="8"/>
        <v>UC_Max_TFTRH_TRU</v>
      </c>
      <c r="C110" t="str">
        <f t="shared" si="9"/>
        <v>TFTRHS*</v>
      </c>
      <c r="E110" t="str">
        <f t="shared" si="9"/>
        <v>TFTRU</v>
      </c>
      <c r="F110">
        <v>2054</v>
      </c>
      <c r="G110" t="s">
        <v>89</v>
      </c>
      <c r="H110">
        <v>1</v>
      </c>
      <c r="I110" s="26" cm="1">
        <f t="array" ref="I110">INDEX($X$23:$X$186,MATCH(E110&amp;F110,$T$23:$T$186&amp;$R$23:$R$186,0))*INDEX($I$8:$I$15,MATCH(C110&amp;E110,$C$8:$C$15&amp;$E$8:$E$15,0))*-0.95</f>
        <v>1125.2902753027922</v>
      </c>
      <c r="J110" s="13">
        <v>15</v>
      </c>
      <c r="Q110" t="s">
        <v>82</v>
      </c>
      <c r="R110">
        <v>2024</v>
      </c>
      <c r="S110" t="s">
        <v>83</v>
      </c>
      <c r="T110" t="s">
        <v>55</v>
      </c>
      <c r="U110">
        <v>6652.0364125360893</v>
      </c>
      <c r="V110">
        <v>498.02057686833314</v>
      </c>
      <c r="W110">
        <v>310.93453072663175</v>
      </c>
      <c r="X110">
        <f t="shared" si="12"/>
        <v>7460.9915201310541</v>
      </c>
      <c r="Y110">
        <f t="shared" si="13"/>
        <v>7158.8213635657457</v>
      </c>
      <c r="Z110">
        <f t="shared" si="11"/>
        <v>-302.17015656530839</v>
      </c>
    </row>
    <row r="111" spans="2:26" x14ac:dyDescent="0.25">
      <c r="B111" t="str">
        <f t="shared" si="8"/>
        <v>UC_Max_TFTRH_TRU</v>
      </c>
      <c r="C111" t="str">
        <f t="shared" si="9"/>
        <v>TFTRHS*</v>
      </c>
      <c r="E111" t="str">
        <f t="shared" si="9"/>
        <v>TFTRU</v>
      </c>
      <c r="F111">
        <v>2055</v>
      </c>
      <c r="G111" t="s">
        <v>89</v>
      </c>
      <c r="H111">
        <v>1</v>
      </c>
      <c r="I111" s="26" cm="1">
        <f t="array" ref="I111">INDEX($X$23:$X$186,MATCH(E111&amp;F111,$T$23:$T$186&amp;$R$23:$R$186,0))*INDEX($I$8:$I$15,MATCH(C111&amp;E111,$C$8:$C$15&amp;$E$8:$E$15,0))*-0.95</f>
        <v>1143.2949197076364</v>
      </c>
      <c r="J111" s="13">
        <v>15</v>
      </c>
      <c r="Q111" t="s">
        <v>82</v>
      </c>
      <c r="R111">
        <v>2025</v>
      </c>
      <c r="S111" t="s">
        <v>83</v>
      </c>
      <c r="T111" t="s">
        <v>55</v>
      </c>
      <c r="U111">
        <v>6881.223296611427</v>
      </c>
      <c r="V111">
        <v>515.17919975301152</v>
      </c>
      <c r="W111">
        <v>321.64735787146924</v>
      </c>
      <c r="X111">
        <f t="shared" si="12"/>
        <v>7718.0498542359082</v>
      </c>
      <c r="Y111">
        <f t="shared" si="13"/>
        <v>7405.4688351393524</v>
      </c>
      <c r="Z111">
        <f t="shared" si="11"/>
        <v>-312.58101909655579</v>
      </c>
    </row>
    <row r="112" spans="2:26" x14ac:dyDescent="0.25">
      <c r="B112" t="str">
        <f t="shared" si="8"/>
        <v>UC_Max_TFTRH_TRU</v>
      </c>
      <c r="C112" t="str">
        <f t="shared" si="9"/>
        <v>TFTRHS*</v>
      </c>
      <c r="E112" t="str">
        <f t="shared" si="9"/>
        <v>TFTRU</v>
      </c>
      <c r="F112">
        <v>2056</v>
      </c>
      <c r="G112" t="s">
        <v>89</v>
      </c>
      <c r="H112">
        <v>1</v>
      </c>
      <c r="I112" s="26" cm="1">
        <f t="array" ref="I112">INDEX($X$23:$X$186,MATCH(E112&amp;F112,$T$23:$T$186&amp;$R$23:$R$186,0))*INDEX($I$8:$I$15,MATCH(C112&amp;E112,$C$8:$C$15&amp;$E$8:$E$15,0))*-0.95</f>
        <v>1161.5876384229589</v>
      </c>
      <c r="J112" s="13">
        <v>15</v>
      </c>
      <c r="Q112" t="s">
        <v>82</v>
      </c>
      <c r="R112">
        <v>2026</v>
      </c>
      <c r="S112" t="s">
        <v>83</v>
      </c>
      <c r="T112" t="s">
        <v>55</v>
      </c>
      <c r="U112">
        <v>7110.4101806867657</v>
      </c>
      <c r="V112">
        <v>532.3378226376899</v>
      </c>
      <c r="W112">
        <v>332.36018501630679</v>
      </c>
      <c r="X112">
        <f t="shared" si="12"/>
        <v>7975.1081883407624</v>
      </c>
      <c r="Y112">
        <f t="shared" si="13"/>
        <v>7652.1163067129601</v>
      </c>
      <c r="Z112">
        <f t="shared" si="11"/>
        <v>-322.99188162780229</v>
      </c>
    </row>
    <row r="113" spans="2:26" x14ac:dyDescent="0.25">
      <c r="B113" t="str">
        <f t="shared" si="8"/>
        <v>UC_Max_TFTRH_TRU</v>
      </c>
      <c r="C113" t="str">
        <f t="shared" si="9"/>
        <v>TFTRHS*</v>
      </c>
      <c r="E113" t="str">
        <f t="shared" si="9"/>
        <v>TFTRU</v>
      </c>
      <c r="F113">
        <v>2057</v>
      </c>
      <c r="G113" t="s">
        <v>89</v>
      </c>
      <c r="H113">
        <v>1</v>
      </c>
      <c r="I113" s="26" cm="1">
        <f t="array" ref="I113">INDEX($X$23:$X$186,MATCH(E113&amp;F113,$T$23:$T$186&amp;$R$23:$R$186,0))*INDEX($I$8:$I$15,MATCH(C113&amp;E113,$C$8:$C$15&amp;$E$8:$E$15,0))*-0.95</f>
        <v>1180.1730406377264</v>
      </c>
      <c r="J113" s="13">
        <v>15</v>
      </c>
      <c r="Q113" t="s">
        <v>82</v>
      </c>
      <c r="R113">
        <v>2027</v>
      </c>
      <c r="S113" t="s">
        <v>83</v>
      </c>
      <c r="T113" t="s">
        <v>55</v>
      </c>
      <c r="U113">
        <v>7339.5970647621034</v>
      </c>
      <c r="V113">
        <v>549.49644552236828</v>
      </c>
      <c r="W113">
        <v>343.07301216114428</v>
      </c>
      <c r="X113">
        <f t="shared" si="12"/>
        <v>8232.1665224456156</v>
      </c>
      <c r="Y113">
        <f t="shared" si="13"/>
        <v>7898.7637782865668</v>
      </c>
      <c r="Z113">
        <f t="shared" si="11"/>
        <v>-333.40274415904878</v>
      </c>
    </row>
    <row r="114" spans="2:26" x14ac:dyDescent="0.25">
      <c r="B114" t="str">
        <f t="shared" si="8"/>
        <v>UC_Max_TFTRH_TRU</v>
      </c>
      <c r="C114" t="str">
        <f t="shared" si="9"/>
        <v>TFTRHS*</v>
      </c>
      <c r="E114" t="str">
        <f t="shared" si="9"/>
        <v>TFTRU</v>
      </c>
      <c r="F114">
        <v>2058</v>
      </c>
      <c r="G114" t="s">
        <v>89</v>
      </c>
      <c r="H114">
        <v>1</v>
      </c>
      <c r="I114" s="26" cm="1">
        <f t="array" ref="I114">INDEX($X$23:$X$186,MATCH(E114&amp;F114,$T$23:$T$186&amp;$R$23:$R$186,0))*INDEX($I$8:$I$15,MATCH(C114&amp;E114,$C$8:$C$15&amp;$E$8:$E$15,0))*-0.95</f>
        <v>1199.0558092879301</v>
      </c>
      <c r="J114" s="13">
        <v>15</v>
      </c>
      <c r="Q114" t="s">
        <v>82</v>
      </c>
      <c r="R114">
        <v>2028</v>
      </c>
      <c r="S114" t="s">
        <v>83</v>
      </c>
      <c r="T114" t="s">
        <v>55</v>
      </c>
      <c r="U114">
        <v>7568.783948837442</v>
      </c>
      <c r="V114">
        <v>566.65506840704666</v>
      </c>
      <c r="W114">
        <v>353.78583930598182</v>
      </c>
      <c r="X114">
        <f t="shared" si="12"/>
        <v>8489.2248565504706</v>
      </c>
      <c r="Y114">
        <f t="shared" si="13"/>
        <v>8145.4112498601762</v>
      </c>
      <c r="Z114">
        <f t="shared" si="11"/>
        <v>-343.81360669029436</v>
      </c>
    </row>
    <row r="115" spans="2:26" x14ac:dyDescent="0.25">
      <c r="B115" t="str">
        <f t="shared" si="8"/>
        <v>UC_Max_TFTRH_TRU</v>
      </c>
      <c r="C115" t="str">
        <f t="shared" si="9"/>
        <v>TFTRHS*</v>
      </c>
      <c r="E115" t="str">
        <f t="shared" si="9"/>
        <v>TFTRU</v>
      </c>
      <c r="F115">
        <v>2059</v>
      </c>
      <c r="G115" t="s">
        <v>89</v>
      </c>
      <c r="H115">
        <v>1</v>
      </c>
      <c r="I115" s="26" cm="1">
        <f t="array" ref="I115">INDEX($X$23:$X$186,MATCH(E115&amp;F115,$T$23:$T$186&amp;$R$23:$R$186,0))*INDEX($I$8:$I$15,MATCH(C115&amp;E115,$C$8:$C$15&amp;$E$8:$E$15,0))*-0.95</f>
        <v>1218.2407022365367</v>
      </c>
      <c r="J115" s="13">
        <v>15</v>
      </c>
      <c r="Q115" t="s">
        <v>82</v>
      </c>
      <c r="R115">
        <v>2029</v>
      </c>
      <c r="S115" t="s">
        <v>83</v>
      </c>
      <c r="T115" t="s">
        <v>55</v>
      </c>
      <c r="U115">
        <v>7797.9708329127798</v>
      </c>
      <c r="V115">
        <v>583.81369129172504</v>
      </c>
      <c r="W115">
        <v>364.49866645081931</v>
      </c>
      <c r="X115">
        <f t="shared" si="12"/>
        <v>8746.2831906553238</v>
      </c>
      <c r="Y115">
        <f t="shared" si="13"/>
        <v>8392.0587214337829</v>
      </c>
      <c r="Z115">
        <f t="shared" si="11"/>
        <v>-354.22446922154086</v>
      </c>
    </row>
    <row r="116" spans="2:26" x14ac:dyDescent="0.25">
      <c r="B116" t="str">
        <f t="shared" si="8"/>
        <v>UC_Max_TFTRH_TRU</v>
      </c>
      <c r="C116" t="str">
        <f t="shared" si="9"/>
        <v>TFTRHS*</v>
      </c>
      <c r="E116" t="str">
        <f t="shared" si="9"/>
        <v>TFTRU</v>
      </c>
      <c r="F116">
        <v>2060</v>
      </c>
      <c r="G116" t="s">
        <v>89</v>
      </c>
      <c r="H116">
        <v>1</v>
      </c>
      <c r="I116" s="26" cm="1">
        <f t="array" ref="I116">INDEX($X$23:$X$186,MATCH(E116&amp;F116,$T$23:$T$186&amp;$R$23:$R$186,0))*INDEX($I$8:$I$15,MATCH(C116&amp;E116,$C$8:$C$15&amp;$E$8:$E$15,0))*-0.95</f>
        <v>1237.7325534723211</v>
      </c>
      <c r="J116" s="13">
        <v>15</v>
      </c>
      <c r="Q116" t="s">
        <v>82</v>
      </c>
      <c r="R116">
        <v>2030</v>
      </c>
      <c r="S116" t="s">
        <v>83</v>
      </c>
      <c r="T116" t="s">
        <v>55</v>
      </c>
      <c r="U116">
        <v>8027.1577169881184</v>
      </c>
      <c r="V116">
        <v>600.97231417640342</v>
      </c>
      <c r="W116">
        <v>375.21149359565686</v>
      </c>
      <c r="X116">
        <f t="shared" si="12"/>
        <v>9003.341524760177</v>
      </c>
      <c r="Y116">
        <f t="shared" si="13"/>
        <v>8638.7061930073887</v>
      </c>
      <c r="Z116">
        <f t="shared" si="11"/>
        <v>-364.63533175278826</v>
      </c>
    </row>
    <row r="117" spans="2:26" x14ac:dyDescent="0.25">
      <c r="B117" t="str">
        <f t="shared" si="8"/>
        <v>UC_Max_TFTRH_TRU</v>
      </c>
      <c r="C117" t="str">
        <f t="shared" si="9"/>
        <v>TFTRHS*</v>
      </c>
      <c r="E117" t="str">
        <f t="shared" si="9"/>
        <v>TFTRU</v>
      </c>
      <c r="F117">
        <v>2061</v>
      </c>
      <c r="G117" t="s">
        <v>89</v>
      </c>
      <c r="H117">
        <v>1</v>
      </c>
      <c r="I117" s="26" cm="1">
        <f t="array" ref="I117">INDEX($X$23:$X$186,MATCH(E117&amp;F117,$T$23:$T$186&amp;$R$23:$R$186,0))*INDEX($I$8:$I$15,MATCH(C117&amp;E117,$C$8:$C$15&amp;$E$8:$E$15,0))*-0.95</f>
        <v>1257.5362743278783</v>
      </c>
      <c r="J117" s="13">
        <v>15</v>
      </c>
      <c r="Q117" t="s">
        <v>82</v>
      </c>
      <c r="R117">
        <v>2031</v>
      </c>
      <c r="S117" t="s">
        <v>83</v>
      </c>
      <c r="T117" t="s">
        <v>55</v>
      </c>
      <c r="U117">
        <v>8256.3446010634561</v>
      </c>
      <c r="V117">
        <v>618.1309370610818</v>
      </c>
      <c r="W117">
        <v>385.92432074049435</v>
      </c>
      <c r="X117">
        <f t="shared" si="12"/>
        <v>9260.399858865032</v>
      </c>
      <c r="Y117">
        <f t="shared" si="13"/>
        <v>8885.3536645809963</v>
      </c>
      <c r="Z117">
        <f t="shared" si="11"/>
        <v>-375.04619428403566</v>
      </c>
    </row>
    <row r="118" spans="2:26" x14ac:dyDescent="0.25">
      <c r="B118" t="str">
        <f t="shared" si="8"/>
        <v>UC_Max_TFTRH_TRU</v>
      </c>
      <c r="C118" t="str">
        <f t="shared" si="9"/>
        <v>TFTRHS*</v>
      </c>
      <c r="E118" t="str">
        <f t="shared" si="9"/>
        <v>TFTRU</v>
      </c>
      <c r="F118">
        <v>2062</v>
      </c>
      <c r="G118" t="s">
        <v>89</v>
      </c>
      <c r="H118">
        <v>1</v>
      </c>
      <c r="I118" s="26" cm="1">
        <f t="array" ref="I118">INDEX($X$23:$X$186,MATCH(E118&amp;F118,$T$23:$T$186&amp;$R$23:$R$186,0))*INDEX($I$8:$I$15,MATCH(C118&amp;E118,$C$8:$C$15&amp;$E$8:$E$15,0))*-0.95</f>
        <v>1277.6568547171244</v>
      </c>
      <c r="J118" s="13">
        <v>15</v>
      </c>
      <c r="Q118" t="s">
        <v>82</v>
      </c>
      <c r="R118">
        <v>2032</v>
      </c>
      <c r="S118" t="s">
        <v>83</v>
      </c>
      <c r="T118" t="s">
        <v>55</v>
      </c>
      <c r="U118">
        <v>8485.5314851387939</v>
      </c>
      <c r="V118">
        <v>635.28955994576017</v>
      </c>
      <c r="W118">
        <v>396.63714788533184</v>
      </c>
      <c r="X118">
        <f t="shared" si="12"/>
        <v>9517.458192969887</v>
      </c>
      <c r="Y118">
        <f t="shared" si="13"/>
        <v>9132.0011361546058</v>
      </c>
      <c r="Z118">
        <f t="shared" si="11"/>
        <v>-385.45705681528125</v>
      </c>
    </row>
    <row r="119" spans="2:26" x14ac:dyDescent="0.25">
      <c r="B119" t="str">
        <f t="shared" si="8"/>
        <v>UC_Max_TFTRH_TRU</v>
      </c>
      <c r="C119" t="str">
        <f t="shared" si="9"/>
        <v>TFTRHS*</v>
      </c>
      <c r="E119" t="str">
        <f t="shared" si="9"/>
        <v>TFTRU</v>
      </c>
      <c r="F119">
        <v>2063</v>
      </c>
      <c r="G119" t="s">
        <v>89</v>
      </c>
      <c r="H119">
        <v>1</v>
      </c>
      <c r="I119" s="26" cm="1">
        <f t="array" ref="I119">INDEX($X$23:$X$186,MATCH(E119&amp;F119,$T$23:$T$186&amp;$R$23:$R$186,0))*INDEX($I$8:$I$15,MATCH(C119&amp;E119,$C$8:$C$15&amp;$E$8:$E$15,0))*-0.95</f>
        <v>1298.0993643925985</v>
      </c>
      <c r="J119" s="13">
        <v>15</v>
      </c>
      <c r="Q119" t="s">
        <v>82</v>
      </c>
      <c r="R119">
        <v>2033</v>
      </c>
      <c r="S119" t="s">
        <v>83</v>
      </c>
      <c r="T119" t="s">
        <v>55</v>
      </c>
      <c r="U119">
        <v>8714.7183692141316</v>
      </c>
      <c r="V119">
        <v>652.44818283043855</v>
      </c>
      <c r="W119">
        <v>407.34997503016939</v>
      </c>
      <c r="X119">
        <f t="shared" si="12"/>
        <v>9774.5165270747384</v>
      </c>
      <c r="Y119">
        <f t="shared" si="13"/>
        <v>9378.6486077282098</v>
      </c>
      <c r="Z119">
        <f t="shared" si="11"/>
        <v>-395.86791934652865</v>
      </c>
    </row>
    <row r="120" spans="2:26" x14ac:dyDescent="0.25">
      <c r="B120" t="str">
        <f t="shared" si="8"/>
        <v>UC_Max_TFTRH_TRU</v>
      </c>
      <c r="C120" t="str">
        <f t="shared" si="9"/>
        <v>TFTRHS*</v>
      </c>
      <c r="E120" t="str">
        <f t="shared" si="9"/>
        <v>TFTRU</v>
      </c>
      <c r="F120">
        <v>2064</v>
      </c>
      <c r="G120" t="s">
        <v>89</v>
      </c>
      <c r="H120">
        <v>1</v>
      </c>
      <c r="I120" s="26" cm="1">
        <f t="array" ref="I120">INDEX($X$23:$X$186,MATCH(E120&amp;F120,$T$23:$T$186&amp;$R$23:$R$186,0))*INDEX($I$8:$I$15,MATCH(C120&amp;E120,$C$8:$C$15&amp;$E$8:$E$15,0))*-0.95</f>
        <v>1318.8689542228806</v>
      </c>
      <c r="J120" s="13">
        <v>15</v>
      </c>
      <c r="Q120" t="s">
        <v>82</v>
      </c>
      <c r="R120">
        <v>2034</v>
      </c>
      <c r="S120" t="s">
        <v>83</v>
      </c>
      <c r="T120" t="s">
        <v>55</v>
      </c>
      <c r="U120">
        <v>8943.9052532894693</v>
      </c>
      <c r="V120">
        <v>669.60680571511693</v>
      </c>
      <c r="W120">
        <v>418.06280217500688</v>
      </c>
      <c r="X120">
        <f t="shared" si="12"/>
        <v>10031.574861179593</v>
      </c>
      <c r="Y120">
        <f t="shared" si="13"/>
        <v>9625.2960793018174</v>
      </c>
      <c r="Z120">
        <f t="shared" si="11"/>
        <v>-406.27878187777605</v>
      </c>
    </row>
    <row r="121" spans="2:26" x14ac:dyDescent="0.25">
      <c r="B121" t="str">
        <f t="shared" si="8"/>
        <v>UC_Max_TFTRH_TRU</v>
      </c>
      <c r="C121" t="str">
        <f t="shared" si="9"/>
        <v>TFTRHS*</v>
      </c>
      <c r="E121" t="str">
        <f t="shared" si="9"/>
        <v>TFTRU</v>
      </c>
      <c r="F121">
        <v>2065</v>
      </c>
      <c r="G121" t="s">
        <v>89</v>
      </c>
      <c r="H121">
        <v>1</v>
      </c>
      <c r="I121" s="26" cm="1">
        <f t="array" ref="I121">INDEX($X$23:$X$186,MATCH(E121&amp;F121,$T$23:$T$186&amp;$R$23:$R$186,0))*INDEX($I$8:$I$15,MATCH(C121&amp;E121,$C$8:$C$15&amp;$E$8:$E$15,0))*-0.95</f>
        <v>1339.9708574904466</v>
      </c>
      <c r="J121" s="13">
        <v>15</v>
      </c>
      <c r="Q121" t="s">
        <v>82</v>
      </c>
      <c r="R121">
        <v>2035</v>
      </c>
      <c r="S121" t="s">
        <v>83</v>
      </c>
      <c r="T121" t="s">
        <v>55</v>
      </c>
      <c r="U121">
        <v>9173.0921373648071</v>
      </c>
      <c r="V121">
        <v>686.7654285997952</v>
      </c>
      <c r="W121">
        <v>428.77562931984437</v>
      </c>
      <c r="X121">
        <f t="shared" si="12"/>
        <v>10288.633195284447</v>
      </c>
      <c r="Y121">
        <f t="shared" si="13"/>
        <v>9871.9435508754268</v>
      </c>
      <c r="Z121">
        <f t="shared" si="11"/>
        <v>-416.68964440901982</v>
      </c>
    </row>
    <row r="122" spans="2:26" x14ac:dyDescent="0.25">
      <c r="B122" t="str">
        <f t="shared" si="8"/>
        <v>UC_Max_TFTRH_TRU</v>
      </c>
      <c r="C122" t="str">
        <f t="shared" si="9"/>
        <v>TFTRHS*</v>
      </c>
      <c r="E122" t="str">
        <f t="shared" si="9"/>
        <v>TFTRU</v>
      </c>
      <c r="F122">
        <v>2066</v>
      </c>
      <c r="G122" t="s">
        <v>89</v>
      </c>
      <c r="H122">
        <v>1</v>
      </c>
      <c r="I122" s="26" cm="1">
        <f t="array" ref="I122">INDEX($X$23:$X$186,MATCH(E122&amp;F122,$T$23:$T$186&amp;$R$23:$R$186,0))*INDEX($I$8:$I$15,MATCH(C122&amp;E122,$C$8:$C$15&amp;$E$8:$E$15,0))*-0.95</f>
        <v>1361.4103912102937</v>
      </c>
      <c r="J122" s="13">
        <v>15</v>
      </c>
      <c r="Q122" t="s">
        <v>82</v>
      </c>
      <c r="R122">
        <v>2036</v>
      </c>
      <c r="S122" t="s">
        <v>83</v>
      </c>
      <c r="T122" t="s">
        <v>55</v>
      </c>
      <c r="U122">
        <v>9402.2790214401448</v>
      </c>
      <c r="V122">
        <v>703.92405148447369</v>
      </c>
      <c r="W122">
        <v>439.48845646468186</v>
      </c>
      <c r="X122">
        <f t="shared" si="12"/>
        <v>10545.6915293893</v>
      </c>
      <c r="Y122">
        <f t="shared" si="13"/>
        <v>10118.591022449033</v>
      </c>
      <c r="Z122">
        <f t="shared" si="11"/>
        <v>-427.10050694026722</v>
      </c>
    </row>
    <row r="123" spans="2:26" x14ac:dyDescent="0.25">
      <c r="B123" t="str">
        <f t="shared" si="8"/>
        <v>UC_Max_TFTRH_TRU</v>
      </c>
      <c r="C123" t="str">
        <f t="shared" si="9"/>
        <v>TFTRHS*</v>
      </c>
      <c r="E123" t="str">
        <f t="shared" si="9"/>
        <v>TFTRU</v>
      </c>
      <c r="F123">
        <v>2067</v>
      </c>
      <c r="G123" t="s">
        <v>89</v>
      </c>
      <c r="H123">
        <v>1</v>
      </c>
      <c r="I123" s="26" cm="1">
        <f t="array" ref="I123">INDEX($X$23:$X$186,MATCH(E123&amp;F123,$T$23:$T$186&amp;$R$23:$R$186,0))*INDEX($I$8:$I$15,MATCH(C123&amp;E123,$C$8:$C$15&amp;$E$8:$E$15,0))*-0.95</f>
        <v>1383.1929574696587</v>
      </c>
      <c r="J123" s="13">
        <v>15</v>
      </c>
      <c r="Q123" t="s">
        <v>82</v>
      </c>
      <c r="R123">
        <v>2037</v>
      </c>
      <c r="S123" t="s">
        <v>83</v>
      </c>
      <c r="T123" t="s">
        <v>55</v>
      </c>
      <c r="U123">
        <v>9631.4659055154843</v>
      </c>
      <c r="V123">
        <v>721.08267436915207</v>
      </c>
      <c r="W123">
        <v>450.20128360951941</v>
      </c>
      <c r="X123">
        <f t="shared" si="12"/>
        <v>10802.749863494157</v>
      </c>
      <c r="Y123">
        <f t="shared" si="13"/>
        <v>10365.23849402264</v>
      </c>
      <c r="Z123">
        <f t="shared" si="11"/>
        <v>-437.51136947151645</v>
      </c>
    </row>
    <row r="124" spans="2:26" x14ac:dyDescent="0.25">
      <c r="B124" t="str">
        <f t="shared" si="8"/>
        <v>UC_Max_TFTRH_TRU</v>
      </c>
      <c r="C124" t="str">
        <f t="shared" si="9"/>
        <v>TFTRHS*</v>
      </c>
      <c r="E124" t="str">
        <f t="shared" si="9"/>
        <v>TFTRU</v>
      </c>
      <c r="F124">
        <v>2068</v>
      </c>
      <c r="G124" t="s">
        <v>89</v>
      </c>
      <c r="H124">
        <v>1</v>
      </c>
      <c r="I124" s="26" cm="1">
        <f t="array" ref="I124">INDEX($X$23:$X$186,MATCH(E124&amp;F124,$T$23:$T$186&amp;$R$23:$R$186,0))*INDEX($I$8:$I$15,MATCH(C124&amp;E124,$C$8:$C$15&amp;$E$8:$E$15,0))*-0.95</f>
        <v>1405.3240447891731</v>
      </c>
      <c r="J124" s="13">
        <v>15</v>
      </c>
      <c r="Q124" t="s">
        <v>82</v>
      </c>
      <c r="R124">
        <v>2038</v>
      </c>
      <c r="S124" t="s">
        <v>83</v>
      </c>
      <c r="T124" t="s">
        <v>55</v>
      </c>
      <c r="U124">
        <v>9860.6527895908202</v>
      </c>
      <c r="V124">
        <v>738.24129725383034</v>
      </c>
      <c r="W124">
        <v>460.91411075435684</v>
      </c>
      <c r="X124">
        <f t="shared" si="12"/>
        <v>11059.808197599006</v>
      </c>
      <c r="Y124">
        <f t="shared" si="13"/>
        <v>10611.885965596246</v>
      </c>
      <c r="Z124">
        <f t="shared" si="11"/>
        <v>-447.92223200276021</v>
      </c>
    </row>
    <row r="125" spans="2:26" x14ac:dyDescent="0.25">
      <c r="B125" t="str">
        <f t="shared" si="8"/>
        <v>UC_Max_TFTRH_TRU</v>
      </c>
      <c r="C125" t="str">
        <f t="shared" si="9"/>
        <v>TFTRHS*</v>
      </c>
      <c r="E125" t="str">
        <f t="shared" si="9"/>
        <v>TFTRU</v>
      </c>
      <c r="F125">
        <v>2069</v>
      </c>
      <c r="G125" t="s">
        <v>89</v>
      </c>
      <c r="H125">
        <v>1</v>
      </c>
      <c r="I125" s="26" cm="1">
        <f t="array" ref="I125">INDEX($X$23:$X$186,MATCH(E125&amp;F125,$T$23:$T$186&amp;$R$23:$R$186,0))*INDEX($I$8:$I$15,MATCH(C125&amp;E125,$C$8:$C$15&amp;$E$8:$E$15,0))*-0.95</f>
        <v>1427.8092295057995</v>
      </c>
      <c r="J125" s="13">
        <v>15</v>
      </c>
      <c r="Q125" t="s">
        <v>82</v>
      </c>
      <c r="R125">
        <v>2039</v>
      </c>
      <c r="S125" t="s">
        <v>83</v>
      </c>
      <c r="T125" t="s">
        <v>55</v>
      </c>
      <c r="U125">
        <v>10089.83967366616</v>
      </c>
      <c r="V125">
        <v>755.39992013850883</v>
      </c>
      <c r="W125">
        <v>471.62693789919439</v>
      </c>
      <c r="X125">
        <f t="shared" si="12"/>
        <v>11316.866531703863</v>
      </c>
      <c r="Y125">
        <f t="shared" si="13"/>
        <v>10858.533437169857</v>
      </c>
      <c r="Z125">
        <f t="shared" si="11"/>
        <v>-458.3330945340058</v>
      </c>
    </row>
    <row r="126" spans="2:26" x14ac:dyDescent="0.25">
      <c r="B126" t="str">
        <f t="shared" si="8"/>
        <v>UC_Max_TFTRH_TRU</v>
      </c>
      <c r="C126" t="str">
        <f t="shared" si="9"/>
        <v>TFTRHS*</v>
      </c>
      <c r="E126" t="str">
        <f t="shared" si="9"/>
        <v>TFTRU</v>
      </c>
      <c r="F126">
        <v>2100</v>
      </c>
      <c r="G126" t="s">
        <v>89</v>
      </c>
      <c r="H126">
        <v>1</v>
      </c>
      <c r="I126" s="26" cm="1">
        <f t="array" ref="I126">INDEX($X$23:$X$186,MATCH(E126&amp;F126,$T$23:$T$186&amp;$R$23:$R$186,0))*INDEX($I$8:$I$15,MATCH(C126&amp;E126,$C$8:$C$15&amp;$E$8:$E$15,0))*-0.95</f>
        <v>2335.4745083784878</v>
      </c>
      <c r="J126" s="13">
        <v>15</v>
      </c>
      <c r="Q126" t="s">
        <v>82</v>
      </c>
      <c r="R126">
        <v>2040</v>
      </c>
      <c r="S126" t="s">
        <v>83</v>
      </c>
      <c r="T126" t="s">
        <v>55</v>
      </c>
      <c r="U126">
        <v>10319.026557741498</v>
      </c>
      <c r="V126">
        <v>772.55854302318721</v>
      </c>
      <c r="W126">
        <v>482.33976504403194</v>
      </c>
      <c r="X126">
        <f t="shared" si="12"/>
        <v>11573.924865808716</v>
      </c>
      <c r="Y126">
        <f t="shared" si="13"/>
        <v>11105.180908743461</v>
      </c>
      <c r="Z126">
        <f t="shared" si="11"/>
        <v>-468.74395706525502</v>
      </c>
    </row>
    <row r="127" spans="2:26" x14ac:dyDescent="0.25">
      <c r="B127" t="str">
        <f>$B$10</f>
        <v>UC_Max_TFTRL_TRU</v>
      </c>
      <c r="C127" t="str">
        <f>$C$10</f>
        <v>TFTRLL*</v>
      </c>
      <c r="E127" t="str">
        <f>$E$10</f>
        <v>TFTRU</v>
      </c>
      <c r="F127">
        <v>2019</v>
      </c>
      <c r="G127" t="s">
        <v>89</v>
      </c>
      <c r="H127">
        <v>1</v>
      </c>
      <c r="I127" s="26" cm="1">
        <f t="array" ref="I127">INDEX($X$23:$X$186,MATCH(E127&amp;F127,$T$23:$T$186&amp;$R$23:$R$186,0))*INDEX($I$8:$I$15,MATCH(C127&amp;E127,$C$8:$C$15&amp;$E$8:$E$15,0))*-0.95</f>
        <v>619.61153789586308</v>
      </c>
      <c r="J127" s="13">
        <v>15</v>
      </c>
      <c r="K127" t="str">
        <f>$N$10</f>
        <v>Maximum shares of Trucks TFTRLL*TFTRU</v>
      </c>
      <c r="Q127" t="s">
        <v>82</v>
      </c>
      <c r="R127">
        <v>2041</v>
      </c>
      <c r="S127" t="s">
        <v>83</v>
      </c>
      <c r="T127" t="s">
        <v>55</v>
      </c>
      <c r="U127">
        <v>10548.213441816835</v>
      </c>
      <c r="V127">
        <v>789.71716590786559</v>
      </c>
      <c r="W127">
        <v>493.05259218886943</v>
      </c>
      <c r="X127">
        <f t="shared" si="12"/>
        <v>11830.983199913569</v>
      </c>
      <c r="Y127">
        <f t="shared" si="13"/>
        <v>11351.828380317069</v>
      </c>
      <c r="Z127">
        <f t="shared" si="11"/>
        <v>-479.1548195965006</v>
      </c>
    </row>
    <row r="128" spans="2:26" x14ac:dyDescent="0.25">
      <c r="B128" t="str">
        <f>B127</f>
        <v>UC_Max_TFTRL_TRU</v>
      </c>
      <c r="C128" t="str">
        <f>C127</f>
        <v>TFTRLL*</v>
      </c>
      <c r="E128" t="str">
        <f>E127</f>
        <v>TFTRU</v>
      </c>
      <c r="F128">
        <v>2020</v>
      </c>
      <c r="G128" t="s">
        <v>89</v>
      </c>
      <c r="H128">
        <v>1</v>
      </c>
      <c r="I128" s="26" cm="1">
        <f t="array" ref="I128">INDEX($X$23:$X$186,MATCH(E128&amp;F128,$T$23:$T$186&amp;$R$23:$R$186,0))*INDEX($I$8:$I$15,MATCH(C128&amp;E128,$C$8:$C$15&amp;$E$8:$E$15,0))*-0.95</f>
        <v>645.40234923747937</v>
      </c>
      <c r="J128" s="13">
        <v>15</v>
      </c>
      <c r="Q128" t="s">
        <v>82</v>
      </c>
      <c r="R128">
        <v>2042</v>
      </c>
      <c r="S128" t="s">
        <v>83</v>
      </c>
      <c r="T128" t="s">
        <v>55</v>
      </c>
      <c r="U128">
        <v>10777.400325892173</v>
      </c>
      <c r="V128">
        <v>806.87578879254386</v>
      </c>
      <c r="W128">
        <v>503.76541933370692</v>
      </c>
      <c r="X128">
        <f t="shared" si="12"/>
        <v>12088.041534018424</v>
      </c>
      <c r="Y128">
        <f t="shared" si="13"/>
        <v>11598.475851890678</v>
      </c>
      <c r="Z128">
        <f t="shared" si="11"/>
        <v>-489.56568212774619</v>
      </c>
    </row>
    <row r="129" spans="2:26" x14ac:dyDescent="0.25">
      <c r="B129" t="str">
        <f t="shared" ref="B129:B178" si="14">B128</f>
        <v>UC_Max_TFTRL_TRU</v>
      </c>
      <c r="C129" t="str">
        <f t="shared" ref="C129:C178" si="15">C128</f>
        <v>TFTRLL*</v>
      </c>
      <c r="E129" t="str">
        <f t="shared" ref="E129:E178" si="16">E128</f>
        <v>TFTRU</v>
      </c>
      <c r="F129">
        <v>2021</v>
      </c>
      <c r="G129" t="s">
        <v>89</v>
      </c>
      <c r="H129">
        <v>1</v>
      </c>
      <c r="I129" s="26" cm="1">
        <f t="array" ref="I129">INDEX($X$23:$X$186,MATCH(E129&amp;F129,$T$23:$T$186&amp;$R$23:$R$186,0))*INDEX($I$8:$I$15,MATCH(C129&amp;E129,$C$8:$C$15&amp;$E$8:$E$15,0))*-0.95</f>
        <v>671.19316057909566</v>
      </c>
      <c r="J129" s="13">
        <v>15</v>
      </c>
      <c r="Q129" t="s">
        <v>82</v>
      </c>
      <c r="R129">
        <v>2043</v>
      </c>
      <c r="S129" t="s">
        <v>83</v>
      </c>
      <c r="T129" t="s">
        <v>55</v>
      </c>
      <c r="U129">
        <v>11006.587209967511</v>
      </c>
      <c r="V129">
        <v>824.03441167722235</v>
      </c>
      <c r="W129">
        <v>514.47824647854452</v>
      </c>
      <c r="X129">
        <f t="shared" si="12"/>
        <v>12345.099868123278</v>
      </c>
      <c r="Y129">
        <f t="shared" si="13"/>
        <v>11845.123323464282</v>
      </c>
      <c r="Z129">
        <f t="shared" si="11"/>
        <v>-499.97654465899541</v>
      </c>
    </row>
    <row r="130" spans="2:26" x14ac:dyDescent="0.25">
      <c r="B130" t="str">
        <f t="shared" si="14"/>
        <v>UC_Max_TFTRL_TRU</v>
      </c>
      <c r="C130" t="str">
        <f t="shared" si="15"/>
        <v>TFTRLL*</v>
      </c>
      <c r="E130" t="str">
        <f t="shared" si="16"/>
        <v>TFTRU</v>
      </c>
      <c r="F130">
        <v>2022</v>
      </c>
      <c r="G130" t="s">
        <v>89</v>
      </c>
      <c r="H130">
        <v>1</v>
      </c>
      <c r="I130" s="26" cm="1">
        <f t="array" ref="I130">INDEX($X$23:$X$186,MATCH(E130&amp;F130,$T$23:$T$186&amp;$R$23:$R$186,0))*INDEX($I$8:$I$15,MATCH(C130&amp;E130,$C$8:$C$15&amp;$E$8:$E$15,0))*-0.95</f>
        <v>696.98397192071218</v>
      </c>
      <c r="J130" s="13">
        <v>15</v>
      </c>
      <c r="Q130" t="s">
        <v>82</v>
      </c>
      <c r="R130">
        <v>2044</v>
      </c>
      <c r="S130" t="s">
        <v>83</v>
      </c>
      <c r="T130" t="s">
        <v>55</v>
      </c>
      <c r="U130">
        <v>11235.774094042848</v>
      </c>
      <c r="V130">
        <v>841.19303456190062</v>
      </c>
      <c r="W130">
        <v>525.19107362338195</v>
      </c>
      <c r="X130">
        <f t="shared" si="12"/>
        <v>12602.158202228131</v>
      </c>
      <c r="Y130">
        <f t="shared" si="13"/>
        <v>12091.77079503789</v>
      </c>
      <c r="Z130">
        <f t="shared" si="11"/>
        <v>-510.38740719024099</v>
      </c>
    </row>
    <row r="131" spans="2:26" x14ac:dyDescent="0.25">
      <c r="B131" t="str">
        <f t="shared" si="14"/>
        <v>UC_Max_TFTRL_TRU</v>
      </c>
      <c r="C131" t="str">
        <f t="shared" si="15"/>
        <v>TFTRLL*</v>
      </c>
      <c r="E131" t="str">
        <f t="shared" si="16"/>
        <v>TFTRU</v>
      </c>
      <c r="F131">
        <v>2023</v>
      </c>
      <c r="G131" t="s">
        <v>89</v>
      </c>
      <c r="H131">
        <v>1</v>
      </c>
      <c r="I131" s="26" cm="1">
        <f t="array" ref="I131">INDEX($X$23:$X$186,MATCH(E131&amp;F131,$T$23:$T$186&amp;$R$23:$R$186,0))*INDEX($I$8:$I$15,MATCH(C131&amp;E131,$C$8:$C$15&amp;$E$8:$E$15,0))*-0.95</f>
        <v>722.77478326232858</v>
      </c>
      <c r="J131" s="13">
        <v>15</v>
      </c>
      <c r="Q131" t="s">
        <v>82</v>
      </c>
      <c r="R131">
        <v>2045</v>
      </c>
      <c r="S131" t="s">
        <v>83</v>
      </c>
      <c r="T131" t="s">
        <v>55</v>
      </c>
      <c r="U131">
        <v>11464.960978118186</v>
      </c>
      <c r="V131">
        <v>858.351657446579</v>
      </c>
      <c r="W131">
        <v>535.9039007682195</v>
      </c>
      <c r="X131">
        <f t="shared" si="12"/>
        <v>12859.216536332984</v>
      </c>
      <c r="Y131">
        <f t="shared" si="13"/>
        <v>12338.418266611496</v>
      </c>
      <c r="Z131">
        <f t="shared" si="11"/>
        <v>-520.7982697214884</v>
      </c>
    </row>
    <row r="132" spans="2:26" x14ac:dyDescent="0.25">
      <c r="B132" t="str">
        <f t="shared" si="14"/>
        <v>UC_Max_TFTRL_TRU</v>
      </c>
      <c r="C132" t="str">
        <f t="shared" si="15"/>
        <v>TFTRLL*</v>
      </c>
      <c r="E132" t="str">
        <f t="shared" si="16"/>
        <v>TFTRU</v>
      </c>
      <c r="F132">
        <v>2024</v>
      </c>
      <c r="G132" t="s">
        <v>89</v>
      </c>
      <c r="H132">
        <v>1</v>
      </c>
      <c r="I132" s="26" cm="1">
        <f t="array" ref="I132">INDEX($X$23:$X$186,MATCH(E132&amp;F132,$T$23:$T$186&amp;$R$23:$R$186,0))*INDEX($I$8:$I$15,MATCH(C132&amp;E132,$C$8:$C$15&amp;$E$8:$E$15,0))*-0.95</f>
        <v>748.56559460394487</v>
      </c>
      <c r="J132" s="13">
        <v>15</v>
      </c>
      <c r="Q132" t="s">
        <v>82</v>
      </c>
      <c r="R132">
        <v>2046</v>
      </c>
      <c r="S132" t="s">
        <v>83</v>
      </c>
      <c r="T132" t="s">
        <v>55</v>
      </c>
      <c r="U132">
        <v>11694.147862193526</v>
      </c>
      <c r="V132">
        <v>875.51028033125749</v>
      </c>
      <c r="W132">
        <v>546.61672791305705</v>
      </c>
      <c r="X132">
        <f t="shared" si="12"/>
        <v>13116.274870437839</v>
      </c>
      <c r="Y132">
        <f t="shared" si="13"/>
        <v>12585.065738185103</v>
      </c>
      <c r="Z132">
        <f t="shared" si="11"/>
        <v>-531.2091322527358</v>
      </c>
    </row>
    <row r="133" spans="2:26" x14ac:dyDescent="0.25">
      <c r="B133" t="str">
        <f t="shared" si="14"/>
        <v>UC_Max_TFTRL_TRU</v>
      </c>
      <c r="C133" t="str">
        <f t="shared" si="15"/>
        <v>TFTRLL*</v>
      </c>
      <c r="E133" t="str">
        <f t="shared" si="16"/>
        <v>TFTRU</v>
      </c>
      <c r="F133">
        <v>2025</v>
      </c>
      <c r="G133" t="s">
        <v>89</v>
      </c>
      <c r="H133">
        <v>1</v>
      </c>
      <c r="I133" s="26" cm="1">
        <f t="array" ref="I133">INDEX($X$23:$X$186,MATCH(E133&amp;F133,$T$23:$T$186&amp;$R$23:$R$186,0))*INDEX($I$8:$I$15,MATCH(C133&amp;E133,$C$8:$C$15&amp;$E$8:$E$15,0))*-0.95</f>
        <v>774.35640594556128</v>
      </c>
      <c r="J133" s="13">
        <v>15</v>
      </c>
      <c r="Q133" t="s">
        <v>82</v>
      </c>
      <c r="R133">
        <v>2047</v>
      </c>
      <c r="S133" t="s">
        <v>83</v>
      </c>
      <c r="T133" t="s">
        <v>55</v>
      </c>
      <c r="U133">
        <v>11923.334746268863</v>
      </c>
      <c r="V133">
        <v>892.66890321593587</v>
      </c>
      <c r="W133">
        <v>557.32955505789459</v>
      </c>
      <c r="X133">
        <f t="shared" si="12"/>
        <v>13373.333204542694</v>
      </c>
      <c r="Y133">
        <f t="shared" si="13"/>
        <v>12831.713209758715</v>
      </c>
      <c r="Z133">
        <f t="shared" si="11"/>
        <v>-541.61999478397956</v>
      </c>
    </row>
    <row r="134" spans="2:26" x14ac:dyDescent="0.25">
      <c r="B134" t="str">
        <f t="shared" si="14"/>
        <v>UC_Max_TFTRL_TRU</v>
      </c>
      <c r="C134" t="str">
        <f t="shared" si="15"/>
        <v>TFTRLL*</v>
      </c>
      <c r="E134" t="str">
        <f t="shared" si="16"/>
        <v>TFTRU</v>
      </c>
      <c r="F134">
        <v>2026</v>
      </c>
      <c r="G134" t="s">
        <v>89</v>
      </c>
      <c r="H134">
        <v>1</v>
      </c>
      <c r="I134" s="26" cm="1">
        <f t="array" ref="I134">INDEX($X$23:$X$186,MATCH(E134&amp;F134,$T$23:$T$186&amp;$R$23:$R$186,0))*INDEX($I$8:$I$15,MATCH(C134&amp;E134,$C$8:$C$15&amp;$E$8:$E$15,0))*-0.95</f>
        <v>800.14721728717757</v>
      </c>
      <c r="J134" s="13">
        <v>15</v>
      </c>
      <c r="Q134" t="s">
        <v>82</v>
      </c>
      <c r="R134">
        <v>2048</v>
      </c>
      <c r="S134" t="s">
        <v>83</v>
      </c>
      <c r="T134" t="s">
        <v>55</v>
      </c>
      <c r="U134">
        <v>12152.521630344203</v>
      </c>
      <c r="V134">
        <v>909.82752610061436</v>
      </c>
      <c r="W134">
        <v>568.04238220273214</v>
      </c>
      <c r="X134">
        <f t="shared" si="12"/>
        <v>13630.391538647549</v>
      </c>
      <c r="Y134">
        <f t="shared" si="13"/>
        <v>13078.360681332322</v>
      </c>
      <c r="Z134">
        <f t="shared" si="11"/>
        <v>-552.03085731522697</v>
      </c>
    </row>
    <row r="135" spans="2:26" x14ac:dyDescent="0.25">
      <c r="B135" t="str">
        <f t="shared" si="14"/>
        <v>UC_Max_TFTRL_TRU</v>
      </c>
      <c r="C135" t="str">
        <f t="shared" si="15"/>
        <v>TFTRLL*</v>
      </c>
      <c r="E135" t="str">
        <f t="shared" si="16"/>
        <v>TFTRU</v>
      </c>
      <c r="F135">
        <v>2027</v>
      </c>
      <c r="G135" t="s">
        <v>89</v>
      </c>
      <c r="H135">
        <v>1</v>
      </c>
      <c r="I135" s="26" cm="1">
        <f t="array" ref="I135">INDEX($X$23:$X$186,MATCH(E135&amp;F135,$T$23:$T$186&amp;$R$23:$R$186,0))*INDEX($I$8:$I$15,MATCH(C135&amp;E135,$C$8:$C$15&amp;$E$8:$E$15,0))*-0.95</f>
        <v>825.93802862879375</v>
      </c>
      <c r="J135" s="13">
        <v>15</v>
      </c>
      <c r="Q135" t="s">
        <v>82</v>
      </c>
      <c r="R135">
        <v>2049</v>
      </c>
      <c r="S135" t="s">
        <v>83</v>
      </c>
      <c r="T135" t="s">
        <v>55</v>
      </c>
      <c r="U135">
        <v>12381.708514419539</v>
      </c>
      <c r="V135">
        <v>926.98614898529252</v>
      </c>
      <c r="W135">
        <v>578.75520934756958</v>
      </c>
      <c r="X135">
        <f t="shared" si="12"/>
        <v>13887.449872752401</v>
      </c>
      <c r="Y135">
        <f t="shared" si="13"/>
        <v>13325.008152905928</v>
      </c>
      <c r="Z135">
        <f t="shared" si="11"/>
        <v>-562.44171984647255</v>
      </c>
    </row>
    <row r="136" spans="2:26" x14ac:dyDescent="0.25">
      <c r="B136" t="str">
        <f t="shared" si="14"/>
        <v>UC_Max_TFTRL_TRU</v>
      </c>
      <c r="C136" t="str">
        <f t="shared" si="15"/>
        <v>TFTRLL*</v>
      </c>
      <c r="E136" t="str">
        <f t="shared" si="16"/>
        <v>TFTRU</v>
      </c>
      <c r="F136">
        <v>2028</v>
      </c>
      <c r="G136" t="s">
        <v>89</v>
      </c>
      <c r="H136">
        <v>1</v>
      </c>
      <c r="I136" s="26" cm="1">
        <f t="array" ref="I136">INDEX($X$23:$X$186,MATCH(E136&amp;F136,$T$23:$T$186&amp;$R$23:$R$186,0))*INDEX($I$8:$I$15,MATCH(C136&amp;E136,$C$8:$C$15&amp;$E$8:$E$15,0))*-0.95</f>
        <v>851.72883997041015</v>
      </c>
      <c r="J136" s="13">
        <v>15</v>
      </c>
      <c r="Q136" t="s">
        <v>82</v>
      </c>
      <c r="R136">
        <v>2050</v>
      </c>
      <c r="S136" t="s">
        <v>83</v>
      </c>
      <c r="T136" t="s">
        <v>55</v>
      </c>
      <c r="U136">
        <v>12610.895398494877</v>
      </c>
      <c r="V136">
        <v>944.14477186997101</v>
      </c>
      <c r="W136">
        <v>589.46803649240712</v>
      </c>
      <c r="X136">
        <f t="shared" si="12"/>
        <v>14144.508206857256</v>
      </c>
      <c r="Y136">
        <f t="shared" si="13"/>
        <v>13571.655624479536</v>
      </c>
      <c r="Z136">
        <f t="shared" si="11"/>
        <v>-572.85258237771995</v>
      </c>
    </row>
    <row r="137" spans="2:26" x14ac:dyDescent="0.25">
      <c r="B137" t="str">
        <f t="shared" si="14"/>
        <v>UC_Max_TFTRL_TRU</v>
      </c>
      <c r="C137" t="str">
        <f t="shared" si="15"/>
        <v>TFTRLL*</v>
      </c>
      <c r="E137" t="str">
        <f t="shared" si="16"/>
        <v>TFTRU</v>
      </c>
      <c r="F137">
        <v>2029</v>
      </c>
      <c r="G137" t="s">
        <v>89</v>
      </c>
      <c r="H137">
        <v>1</v>
      </c>
      <c r="I137" s="26" cm="1">
        <f t="array" ref="I137">INDEX($X$23:$X$186,MATCH(E137&amp;F137,$T$23:$T$186&amp;$R$23:$R$186,0))*INDEX($I$8:$I$15,MATCH(C137&amp;E137,$C$8:$C$15&amp;$E$8:$E$15,0))*-0.95</f>
        <v>877.51965131202655</v>
      </c>
      <c r="J137" s="13">
        <v>15</v>
      </c>
      <c r="Q137" t="s">
        <v>82</v>
      </c>
      <c r="R137">
        <v>2051</v>
      </c>
      <c r="S137" t="s">
        <v>83</v>
      </c>
      <c r="T137" t="s">
        <v>55</v>
      </c>
      <c r="U137">
        <v>12812.669724870799</v>
      </c>
      <c r="V137">
        <v>959.25108821989079</v>
      </c>
      <c r="W137">
        <v>598.89952507628573</v>
      </c>
      <c r="X137">
        <f t="shared" si="12"/>
        <v>14370.820338166975</v>
      </c>
      <c r="Y137">
        <f t="shared" si="13"/>
        <v>13788.802114471211</v>
      </c>
      <c r="Z137">
        <f t="shared" si="11"/>
        <v>-582.01822369576439</v>
      </c>
    </row>
    <row r="138" spans="2:26" x14ac:dyDescent="0.25">
      <c r="B138" t="str">
        <f t="shared" si="14"/>
        <v>UC_Max_TFTRL_TRU</v>
      </c>
      <c r="C138" t="str">
        <f t="shared" si="15"/>
        <v>TFTRLL*</v>
      </c>
      <c r="E138" t="str">
        <f t="shared" si="16"/>
        <v>TFTRU</v>
      </c>
      <c r="F138">
        <v>2030</v>
      </c>
      <c r="G138" t="s">
        <v>89</v>
      </c>
      <c r="H138">
        <v>1</v>
      </c>
      <c r="I138" s="26" cm="1">
        <f t="array" ref="I138">INDEX($X$23:$X$186,MATCH(E138&amp;F138,$T$23:$T$186&amp;$R$23:$R$186,0))*INDEX($I$8:$I$15,MATCH(C138&amp;E138,$C$8:$C$15&amp;$E$8:$E$15,0))*-0.95</f>
        <v>903.31046265364307</v>
      </c>
      <c r="J138" s="13">
        <v>15</v>
      </c>
      <c r="Q138" t="s">
        <v>82</v>
      </c>
      <c r="R138">
        <v>2052</v>
      </c>
      <c r="S138" t="s">
        <v>83</v>
      </c>
      <c r="T138" t="s">
        <v>55</v>
      </c>
      <c r="U138">
        <v>13017.672440468728</v>
      </c>
      <c r="V138">
        <v>974.59910563140886</v>
      </c>
      <c r="W138">
        <v>608.48191747750616</v>
      </c>
      <c r="X138">
        <f t="shared" si="12"/>
        <v>14600.753463577643</v>
      </c>
      <c r="Y138">
        <f t="shared" si="13"/>
        <v>14009.422948302747</v>
      </c>
      <c r="Z138">
        <f t="shared" si="11"/>
        <v>-591.33051527489624</v>
      </c>
    </row>
    <row r="139" spans="2:26" x14ac:dyDescent="0.25">
      <c r="B139" t="str">
        <f t="shared" si="14"/>
        <v>UC_Max_TFTRL_TRU</v>
      </c>
      <c r="C139" t="str">
        <f t="shared" si="15"/>
        <v>TFTRLL*</v>
      </c>
      <c r="E139" t="str">
        <f t="shared" si="16"/>
        <v>TFTRU</v>
      </c>
      <c r="F139">
        <v>2031</v>
      </c>
      <c r="G139" t="s">
        <v>89</v>
      </c>
      <c r="H139">
        <v>1</v>
      </c>
      <c r="I139" s="26" cm="1">
        <f t="array" ref="I139">INDEX($X$23:$X$186,MATCH(E139&amp;F139,$T$23:$T$186&amp;$R$23:$R$186,0))*INDEX($I$8:$I$15,MATCH(C139&amp;E139,$C$8:$C$15&amp;$E$8:$E$15,0))*-0.95</f>
        <v>929.10127399525936</v>
      </c>
      <c r="J139" s="13">
        <v>15</v>
      </c>
      <c r="Q139" t="s">
        <v>82</v>
      </c>
      <c r="R139">
        <v>2053</v>
      </c>
      <c r="S139" t="s">
        <v>83</v>
      </c>
      <c r="T139" t="s">
        <v>55</v>
      </c>
      <c r="U139">
        <v>13225.955199516227</v>
      </c>
      <c r="V139">
        <v>990.19269132151135</v>
      </c>
      <c r="W139">
        <v>618.21762815714624</v>
      </c>
      <c r="X139">
        <f t="shared" si="12"/>
        <v>14834.365518994886</v>
      </c>
      <c r="Y139">
        <f t="shared" si="13"/>
        <v>14233.57371547559</v>
      </c>
      <c r="Z139">
        <f t="shared" si="11"/>
        <v>-600.79180351929608</v>
      </c>
    </row>
    <row r="140" spans="2:26" x14ac:dyDescent="0.25">
      <c r="B140" t="str">
        <f t="shared" si="14"/>
        <v>UC_Max_TFTRL_TRU</v>
      </c>
      <c r="C140" t="str">
        <f t="shared" si="15"/>
        <v>TFTRLL*</v>
      </c>
      <c r="E140" t="str">
        <f t="shared" si="16"/>
        <v>TFTRU</v>
      </c>
      <c r="F140">
        <v>2032</v>
      </c>
      <c r="G140" t="s">
        <v>89</v>
      </c>
      <c r="H140">
        <v>1</v>
      </c>
      <c r="I140" s="26" cm="1">
        <f t="array" ref="I140">INDEX($X$23:$X$186,MATCH(E140&amp;F140,$T$23:$T$186&amp;$R$23:$R$186,0))*INDEX($I$8:$I$15,MATCH(C140&amp;E140,$C$8:$C$15&amp;$E$8:$E$15,0))*-0.95</f>
        <v>954.89208533687565</v>
      </c>
      <c r="J140" s="13">
        <v>15</v>
      </c>
      <c r="Q140" t="s">
        <v>82</v>
      </c>
      <c r="R140">
        <v>2054</v>
      </c>
      <c r="S140" t="s">
        <v>83</v>
      </c>
      <c r="T140" t="s">
        <v>55</v>
      </c>
      <c r="U140">
        <v>13437.570482708492</v>
      </c>
      <c r="V140">
        <v>1006.0357743826557</v>
      </c>
      <c r="W140">
        <v>628.10911020766082</v>
      </c>
      <c r="X140">
        <f t="shared" si="12"/>
        <v>15071.715367298808</v>
      </c>
      <c r="Y140">
        <f t="shared" si="13"/>
        <v>14461.310894923203</v>
      </c>
      <c r="Z140">
        <f t="shared" si="11"/>
        <v>-610.40447237560511</v>
      </c>
    </row>
    <row r="141" spans="2:26" x14ac:dyDescent="0.25">
      <c r="B141" t="str">
        <f t="shared" si="14"/>
        <v>UC_Max_TFTRL_TRU</v>
      </c>
      <c r="C141" t="str">
        <f t="shared" si="15"/>
        <v>TFTRLL*</v>
      </c>
      <c r="E141" t="str">
        <f t="shared" si="16"/>
        <v>TFTRU</v>
      </c>
      <c r="F141">
        <v>2033</v>
      </c>
      <c r="G141" t="s">
        <v>89</v>
      </c>
      <c r="H141">
        <v>1</v>
      </c>
      <c r="I141" s="26" cm="1">
        <f t="array" ref="I141">INDEX($X$23:$X$186,MATCH(E141&amp;F141,$T$23:$T$186&amp;$R$23:$R$186,0))*INDEX($I$8:$I$15,MATCH(C141&amp;E141,$C$8:$C$15&amp;$E$8:$E$15,0))*-0.95</f>
        <v>980.68289667849194</v>
      </c>
      <c r="J141" s="13">
        <v>15</v>
      </c>
      <c r="Q141" t="s">
        <v>82</v>
      </c>
      <c r="R141">
        <v>2055</v>
      </c>
      <c r="S141" t="s">
        <v>83</v>
      </c>
      <c r="T141" t="s">
        <v>55</v>
      </c>
      <c r="U141">
        <v>13652.571610431822</v>
      </c>
      <c r="V141">
        <v>1022.1323467727779</v>
      </c>
      <c r="W141">
        <v>638.15885597098304</v>
      </c>
      <c r="X141">
        <f t="shared" si="12"/>
        <v>15312.862813175583</v>
      </c>
      <c r="Y141">
        <f t="shared" si="13"/>
        <v>14692.691869241971</v>
      </c>
      <c r="Z141">
        <f t="shared" si="11"/>
        <v>-620.17094393361185</v>
      </c>
    </row>
    <row r="142" spans="2:26" x14ac:dyDescent="0.25">
      <c r="B142" t="str">
        <f t="shared" si="14"/>
        <v>UC_Max_TFTRL_TRU</v>
      </c>
      <c r="C142" t="str">
        <f t="shared" si="15"/>
        <v>TFTRLL*</v>
      </c>
      <c r="E142" t="str">
        <f t="shared" si="16"/>
        <v>TFTRU</v>
      </c>
      <c r="F142">
        <v>2034</v>
      </c>
      <c r="G142" t="s">
        <v>89</v>
      </c>
      <c r="H142">
        <v>1</v>
      </c>
      <c r="I142" s="26" cm="1">
        <f t="array" ref="I142">INDEX($X$23:$X$186,MATCH(E142&amp;F142,$T$23:$T$186&amp;$R$23:$R$186,0))*INDEX($I$8:$I$15,MATCH(C142&amp;E142,$C$8:$C$15&amp;$E$8:$E$15,0))*-0.95</f>
        <v>1006.4737080201083</v>
      </c>
      <c r="J142" s="13">
        <v>15</v>
      </c>
      <c r="Q142" t="s">
        <v>82</v>
      </c>
      <c r="R142">
        <v>2056</v>
      </c>
      <c r="S142" t="s">
        <v>83</v>
      </c>
      <c r="T142" t="s">
        <v>55</v>
      </c>
      <c r="U142">
        <v>13871.012756198732</v>
      </c>
      <c r="V142">
        <v>1038.4864643211424</v>
      </c>
      <c r="W142">
        <v>648.36939766651881</v>
      </c>
      <c r="X142">
        <f t="shared" si="12"/>
        <v>15557.868618186392</v>
      </c>
      <c r="Y142">
        <f t="shared" si="13"/>
        <v>14927.774939149842</v>
      </c>
      <c r="Z142">
        <f t="shared" si="11"/>
        <v>-630.09367903655038</v>
      </c>
    </row>
    <row r="143" spans="2:26" x14ac:dyDescent="0.25">
      <c r="B143" t="str">
        <f t="shared" si="14"/>
        <v>UC_Max_TFTRL_TRU</v>
      </c>
      <c r="C143" t="str">
        <f t="shared" si="15"/>
        <v>TFTRLL*</v>
      </c>
      <c r="E143" t="str">
        <f t="shared" si="16"/>
        <v>TFTRU</v>
      </c>
      <c r="F143">
        <v>2035</v>
      </c>
      <c r="G143" t="s">
        <v>89</v>
      </c>
      <c r="H143">
        <v>1</v>
      </c>
      <c r="I143" s="26" cm="1">
        <f t="array" ref="I143">INDEX($X$23:$X$186,MATCH(E143&amp;F143,$T$23:$T$186&amp;$R$23:$R$186,0))*INDEX($I$8:$I$15,MATCH(C143&amp;E143,$C$8:$C$15&amp;$E$8:$E$15,0))*-0.95</f>
        <v>1032.2645193617245</v>
      </c>
      <c r="J143" s="13">
        <v>15</v>
      </c>
      <c r="Q143" t="s">
        <v>82</v>
      </c>
      <c r="R143">
        <v>2057</v>
      </c>
      <c r="S143" t="s">
        <v>83</v>
      </c>
      <c r="T143" t="s">
        <v>55</v>
      </c>
      <c r="U143">
        <v>14092.948960297916</v>
      </c>
      <c r="V143">
        <v>1055.1022477502809</v>
      </c>
      <c r="W143">
        <v>658.74330802918337</v>
      </c>
      <c r="X143">
        <f t="shared" si="12"/>
        <v>15806.79451607738</v>
      </c>
      <c r="Y143">
        <f t="shared" si="13"/>
        <v>15166.619338176242</v>
      </c>
      <c r="Z143">
        <f t="shared" si="11"/>
        <v>-640.17517790113743</v>
      </c>
    </row>
    <row r="144" spans="2:26" x14ac:dyDescent="0.25">
      <c r="B144" t="str">
        <f t="shared" si="14"/>
        <v>UC_Max_TFTRL_TRU</v>
      </c>
      <c r="C144" t="str">
        <f t="shared" si="15"/>
        <v>TFTRLL*</v>
      </c>
      <c r="E144" t="str">
        <f t="shared" si="16"/>
        <v>TFTRU</v>
      </c>
      <c r="F144">
        <v>2036</v>
      </c>
      <c r="G144" t="s">
        <v>89</v>
      </c>
      <c r="H144">
        <v>1</v>
      </c>
      <c r="I144" s="26" cm="1">
        <f t="array" ref="I144">INDEX($X$23:$X$186,MATCH(E144&amp;F144,$T$23:$T$186&amp;$R$23:$R$186,0))*INDEX($I$8:$I$15,MATCH(C144&amp;E144,$C$8:$C$15&amp;$E$8:$E$15,0))*-0.95</f>
        <v>1058.0553307033413</v>
      </c>
      <c r="J144" s="13">
        <v>15</v>
      </c>
      <c r="Q144" t="s">
        <v>82</v>
      </c>
      <c r="R144">
        <v>2058</v>
      </c>
      <c r="S144" t="s">
        <v>83</v>
      </c>
      <c r="T144" t="s">
        <v>55</v>
      </c>
      <c r="U144">
        <v>14318.436143662682</v>
      </c>
      <c r="V144">
        <v>1071.9838837142854</v>
      </c>
      <c r="W144">
        <v>669.28320095765025</v>
      </c>
      <c r="X144">
        <f t="shared" si="12"/>
        <v>16059.703228334618</v>
      </c>
      <c r="Y144">
        <f t="shared" si="13"/>
        <v>15409.285247587064</v>
      </c>
      <c r="Z144">
        <f t="shared" si="11"/>
        <v>-650.41798074755388</v>
      </c>
    </row>
    <row r="145" spans="2:26" x14ac:dyDescent="0.25">
      <c r="B145" t="str">
        <f t="shared" si="14"/>
        <v>UC_Max_TFTRL_TRU</v>
      </c>
      <c r="C145" t="str">
        <f t="shared" si="15"/>
        <v>TFTRLL*</v>
      </c>
      <c r="E145" t="str">
        <f t="shared" si="16"/>
        <v>TFTRU</v>
      </c>
      <c r="F145">
        <v>2037</v>
      </c>
      <c r="G145" t="s">
        <v>89</v>
      </c>
      <c r="H145">
        <v>1</v>
      </c>
      <c r="I145" s="26" cm="1">
        <f t="array" ref="I145">INDEX($X$23:$X$186,MATCH(E145&amp;F145,$T$23:$T$186&amp;$R$23:$R$186,0))*INDEX($I$8:$I$15,MATCH(C145&amp;E145,$C$8:$C$15&amp;$E$8:$E$15,0))*-0.95</f>
        <v>1083.8461420449576</v>
      </c>
      <c r="J145" s="13">
        <v>15</v>
      </c>
      <c r="Q145" t="s">
        <v>82</v>
      </c>
      <c r="R145">
        <v>2059</v>
      </c>
      <c r="S145" t="s">
        <v>83</v>
      </c>
      <c r="T145" t="s">
        <v>55</v>
      </c>
      <c r="U145">
        <v>14547.531121961283</v>
      </c>
      <c r="V145">
        <v>1089.1356258537139</v>
      </c>
      <c r="W145">
        <v>679.99173217297266</v>
      </c>
      <c r="X145">
        <f t="shared" si="12"/>
        <v>16316.658479987971</v>
      </c>
      <c r="Y145">
        <f t="shared" si="13"/>
        <v>15655.833811548457</v>
      </c>
      <c r="Z145">
        <f t="shared" si="11"/>
        <v>-660.82466843951443</v>
      </c>
    </row>
    <row r="146" spans="2:26" x14ac:dyDescent="0.25">
      <c r="B146" t="str">
        <f t="shared" si="14"/>
        <v>UC_Max_TFTRL_TRU</v>
      </c>
      <c r="C146" t="str">
        <f t="shared" si="15"/>
        <v>TFTRLL*</v>
      </c>
      <c r="E146" t="str">
        <f t="shared" si="16"/>
        <v>TFTRU</v>
      </c>
      <c r="F146">
        <v>2038</v>
      </c>
      <c r="G146" t="s">
        <v>89</v>
      </c>
      <c r="H146">
        <v>1</v>
      </c>
      <c r="I146" s="26" cm="1">
        <f t="array" ref="I146">INDEX($X$23:$X$186,MATCH(E146&amp;F146,$T$23:$T$186&amp;$R$23:$R$186,0))*INDEX($I$8:$I$15,MATCH(C146&amp;E146,$C$8:$C$15&amp;$E$8:$E$15,0))*-0.95</f>
        <v>1109.6369533865736</v>
      </c>
      <c r="J146" s="13">
        <v>15</v>
      </c>
      <c r="Q146" t="s">
        <v>82</v>
      </c>
      <c r="R146">
        <v>2060</v>
      </c>
      <c r="S146" t="s">
        <v>83</v>
      </c>
      <c r="T146" t="s">
        <v>55</v>
      </c>
      <c r="U146">
        <v>14780.291619912663</v>
      </c>
      <c r="V146">
        <v>1106.5617958673733</v>
      </c>
      <c r="W146">
        <v>690.8715998877401</v>
      </c>
      <c r="X146">
        <f t="shared" si="12"/>
        <v>16577.725015667776</v>
      </c>
      <c r="Y146">
        <f t="shared" si="13"/>
        <v>15906.327152533229</v>
      </c>
      <c r="Z146">
        <f t="shared" si="11"/>
        <v>-671.39786313454715</v>
      </c>
    </row>
    <row r="147" spans="2:26" x14ac:dyDescent="0.25">
      <c r="B147" t="str">
        <f t="shared" si="14"/>
        <v>UC_Max_TFTRL_TRU</v>
      </c>
      <c r="C147" t="str">
        <f t="shared" si="15"/>
        <v>TFTRLL*</v>
      </c>
      <c r="E147" t="str">
        <f t="shared" si="16"/>
        <v>TFTRU</v>
      </c>
      <c r="F147">
        <v>2039</v>
      </c>
      <c r="G147" t="s">
        <v>89</v>
      </c>
      <c r="H147">
        <v>1</v>
      </c>
      <c r="I147" s="26" cm="1">
        <f t="array" ref="I147">INDEX($X$23:$X$186,MATCH(E147&amp;F147,$T$23:$T$186&amp;$R$23:$R$186,0))*INDEX($I$8:$I$15,MATCH(C147&amp;E147,$C$8:$C$15&amp;$E$8:$E$15,0))*-0.95</f>
        <v>1135.4277647281901</v>
      </c>
      <c r="J147" s="13">
        <v>15</v>
      </c>
      <c r="Q147" t="s">
        <v>82</v>
      </c>
      <c r="R147">
        <v>2061</v>
      </c>
      <c r="S147" t="s">
        <v>83</v>
      </c>
      <c r="T147" t="s">
        <v>55</v>
      </c>
      <c r="U147">
        <v>15016.776285831265</v>
      </c>
      <c r="V147">
        <v>1124.2667846012512</v>
      </c>
      <c r="W147">
        <v>701.92554548594387</v>
      </c>
      <c r="X147">
        <f t="shared" si="12"/>
        <v>16842.96861591846</v>
      </c>
      <c r="Y147">
        <f t="shared" si="13"/>
        <v>16160.828386973761</v>
      </c>
      <c r="Z147">
        <f t="shared" si="11"/>
        <v>-682.14022894469963</v>
      </c>
    </row>
    <row r="148" spans="2:26" x14ac:dyDescent="0.25">
      <c r="B148" t="str">
        <f t="shared" si="14"/>
        <v>UC_Max_TFTRL_TRU</v>
      </c>
      <c r="C148" t="str">
        <f t="shared" si="15"/>
        <v>TFTRLL*</v>
      </c>
      <c r="E148" t="str">
        <f t="shared" si="16"/>
        <v>TFTRU</v>
      </c>
      <c r="F148">
        <v>2040</v>
      </c>
      <c r="G148" t="s">
        <v>89</v>
      </c>
      <c r="H148">
        <v>1</v>
      </c>
      <c r="I148" s="26" cm="1">
        <f t="array" ref="I148">INDEX($X$23:$X$186,MATCH(E148&amp;F148,$T$23:$T$186&amp;$R$23:$R$186,0))*INDEX($I$8:$I$15,MATCH(C148&amp;E148,$C$8:$C$15&amp;$E$8:$E$15,0))*-0.95</f>
        <v>1161.2185760698067</v>
      </c>
      <c r="J148" s="13">
        <v>15</v>
      </c>
      <c r="Q148" t="s">
        <v>82</v>
      </c>
      <c r="R148">
        <v>2062</v>
      </c>
      <c r="S148" t="s">
        <v>83</v>
      </c>
      <c r="T148" t="s">
        <v>55</v>
      </c>
      <c r="U148">
        <v>15257.044706404567</v>
      </c>
      <c r="V148">
        <v>1142.2550531548713</v>
      </c>
      <c r="W148">
        <v>713.15635421371917</v>
      </c>
      <c r="X148">
        <f t="shared" si="12"/>
        <v>17112.456113773158</v>
      </c>
      <c r="Y148">
        <f t="shared" si="13"/>
        <v>16419.401641165343</v>
      </c>
      <c r="Z148">
        <f t="shared" si="11"/>
        <v>-693.05447260781511</v>
      </c>
    </row>
    <row r="149" spans="2:26" x14ac:dyDescent="0.25">
      <c r="B149" t="str">
        <f t="shared" si="14"/>
        <v>UC_Max_TFTRL_TRU</v>
      </c>
      <c r="C149" t="str">
        <f t="shared" si="15"/>
        <v>TFTRLL*</v>
      </c>
      <c r="E149" t="str">
        <f t="shared" si="16"/>
        <v>TFTRU</v>
      </c>
      <c r="F149">
        <v>2041</v>
      </c>
      <c r="G149" t="s">
        <v>89</v>
      </c>
      <c r="H149">
        <v>1</v>
      </c>
      <c r="I149" s="26" cm="1">
        <f t="array" ref="I149">INDEX($X$23:$X$186,MATCH(E149&amp;F149,$T$23:$T$186&amp;$R$23:$R$186,0))*INDEX($I$8:$I$15,MATCH(C149&amp;E149,$C$8:$C$15&amp;$E$8:$E$15,0))*-0.95</f>
        <v>1187.0093874114227</v>
      </c>
      <c r="J149" s="13">
        <v>15</v>
      </c>
      <c r="Q149" t="s">
        <v>82</v>
      </c>
      <c r="R149">
        <v>2063</v>
      </c>
      <c r="S149" t="s">
        <v>83</v>
      </c>
      <c r="T149" t="s">
        <v>55</v>
      </c>
      <c r="U149">
        <v>15501.157421707039</v>
      </c>
      <c r="V149">
        <v>1160.5311340053493</v>
      </c>
      <c r="W149">
        <v>724.56685588113862</v>
      </c>
      <c r="X149">
        <f t="shared" si="12"/>
        <v>17386.255411593527</v>
      </c>
      <c r="Y149">
        <f t="shared" si="13"/>
        <v>16682.112067423986</v>
      </c>
      <c r="Z149">
        <f t="shared" si="11"/>
        <v>-704.1433441695408</v>
      </c>
    </row>
    <row r="150" spans="2:26" x14ac:dyDescent="0.25">
      <c r="B150" t="str">
        <f t="shared" si="14"/>
        <v>UC_Max_TFTRL_TRU</v>
      </c>
      <c r="C150" t="str">
        <f t="shared" si="15"/>
        <v>TFTRLL*</v>
      </c>
      <c r="E150" t="str">
        <f t="shared" si="16"/>
        <v>TFTRU</v>
      </c>
      <c r="F150">
        <v>2042</v>
      </c>
      <c r="G150" t="s">
        <v>89</v>
      </c>
      <c r="H150">
        <v>1</v>
      </c>
      <c r="I150" s="26" cm="1">
        <f t="array" ref="I150">INDEX($X$23:$X$186,MATCH(E150&amp;F150,$T$23:$T$186&amp;$R$23:$R$186,0))*INDEX($I$8:$I$15,MATCH(C150&amp;E150,$C$8:$C$15&amp;$E$8:$E$15,0))*-0.95</f>
        <v>1212.8001987530392</v>
      </c>
      <c r="J150" s="13">
        <v>15</v>
      </c>
      <c r="Q150" t="s">
        <v>82</v>
      </c>
      <c r="R150">
        <v>2064</v>
      </c>
      <c r="S150" t="s">
        <v>83</v>
      </c>
      <c r="T150" t="s">
        <v>55</v>
      </c>
      <c r="U150">
        <v>15749.175940454355</v>
      </c>
      <c r="V150">
        <v>1179.0996321494351</v>
      </c>
      <c r="W150">
        <v>736.15992557523703</v>
      </c>
      <c r="X150">
        <f t="shared" si="12"/>
        <v>17664.435498179027</v>
      </c>
      <c r="Y150">
        <f t="shared" si="13"/>
        <v>16949.025860502778</v>
      </c>
      <c r="Z150">
        <f t="shared" si="11"/>
        <v>-715.40963767624999</v>
      </c>
    </row>
    <row r="151" spans="2:26" x14ac:dyDescent="0.25">
      <c r="B151" t="str">
        <f t="shared" si="14"/>
        <v>UC_Max_TFTRL_TRU</v>
      </c>
      <c r="C151" t="str">
        <f t="shared" si="15"/>
        <v>TFTRLL*</v>
      </c>
      <c r="E151" t="str">
        <f t="shared" si="16"/>
        <v>TFTRU</v>
      </c>
      <c r="F151">
        <v>2043</v>
      </c>
      <c r="G151" t="s">
        <v>89</v>
      </c>
      <c r="H151">
        <v>1</v>
      </c>
      <c r="I151" s="26" cm="1">
        <f t="array" ref="I151">INDEX($X$23:$X$186,MATCH(E151&amp;F151,$T$23:$T$186&amp;$R$23:$R$186,0))*INDEX($I$8:$I$15,MATCH(C151&amp;E151,$C$8:$C$15&amp;$E$8:$E$15,0))*-0.95</f>
        <v>1238.5910100946555</v>
      </c>
      <c r="J151" s="13">
        <v>15</v>
      </c>
      <c r="Q151" t="s">
        <v>82</v>
      </c>
      <c r="R151">
        <v>2065</v>
      </c>
      <c r="S151" t="s">
        <v>83</v>
      </c>
      <c r="T151" t="s">
        <v>55</v>
      </c>
      <c r="U151">
        <v>16001.162755501626</v>
      </c>
      <c r="V151">
        <v>1197.965226263826</v>
      </c>
      <c r="W151">
        <v>747.93848438444081</v>
      </c>
      <c r="X151">
        <f t="shared" si="12"/>
        <v>17947.066466149892</v>
      </c>
      <c r="Y151">
        <f t="shared" si="13"/>
        <v>17220.210274270819</v>
      </c>
      <c r="Z151">
        <f t="shared" si="11"/>
        <v>-726.85619187907287</v>
      </c>
    </row>
    <row r="152" spans="2:26" x14ac:dyDescent="0.25">
      <c r="B152" t="str">
        <f t="shared" si="14"/>
        <v>UC_Max_TFTRL_TRU</v>
      </c>
      <c r="C152" t="str">
        <f t="shared" si="15"/>
        <v>TFTRLL*</v>
      </c>
      <c r="E152" t="str">
        <f t="shared" si="16"/>
        <v>TFTRU</v>
      </c>
      <c r="F152">
        <v>2044</v>
      </c>
      <c r="G152" t="s">
        <v>89</v>
      </c>
      <c r="H152">
        <v>1</v>
      </c>
      <c r="I152" s="26" cm="1">
        <f t="array" ref="I152">INDEX($X$23:$X$186,MATCH(E152&amp;F152,$T$23:$T$186&amp;$R$23:$R$186,0))*INDEX($I$8:$I$15,MATCH(C152&amp;E152,$C$8:$C$15&amp;$E$8:$E$15,0))*-0.95</f>
        <v>1264.3818214362718</v>
      </c>
      <c r="J152" s="13">
        <v>15</v>
      </c>
      <c r="Q152" t="s">
        <v>82</v>
      </c>
      <c r="R152">
        <v>2066</v>
      </c>
      <c r="S152" t="s">
        <v>83</v>
      </c>
      <c r="T152" t="s">
        <v>55</v>
      </c>
      <c r="U152">
        <v>16257.181359589651</v>
      </c>
      <c r="V152">
        <v>1217.1326698840473</v>
      </c>
      <c r="W152">
        <v>759.90550013459188</v>
      </c>
      <c r="X152">
        <f t="shared" ref="X152:X186" si="17">SUM(U152:W152)</f>
        <v>18234.21952960829</v>
      </c>
      <c r="Y152">
        <f t="shared" si="13"/>
        <v>17495.733638659152</v>
      </c>
      <c r="Z152">
        <f t="shared" si="11"/>
        <v>-738.48589094913768</v>
      </c>
    </row>
    <row r="153" spans="2:26" x14ac:dyDescent="0.25">
      <c r="B153" t="str">
        <f t="shared" si="14"/>
        <v>UC_Max_TFTRL_TRU</v>
      </c>
      <c r="C153" t="str">
        <f t="shared" si="15"/>
        <v>TFTRLL*</v>
      </c>
      <c r="E153" t="str">
        <f t="shared" si="16"/>
        <v>TFTRU</v>
      </c>
      <c r="F153">
        <v>2045</v>
      </c>
      <c r="G153" t="s">
        <v>89</v>
      </c>
      <c r="H153">
        <v>1</v>
      </c>
      <c r="I153" s="26" cm="1">
        <f t="array" ref="I153">INDEX($X$23:$X$186,MATCH(E153&amp;F153,$T$23:$T$186&amp;$R$23:$R$186,0))*INDEX($I$8:$I$15,MATCH(C153&amp;E153,$C$8:$C$15&amp;$E$8:$E$15,0))*-0.95</f>
        <v>1290.1726327778881</v>
      </c>
      <c r="J153" s="13">
        <v>15</v>
      </c>
      <c r="Q153" t="s">
        <v>82</v>
      </c>
      <c r="R153">
        <v>2067</v>
      </c>
      <c r="S153" t="s">
        <v>83</v>
      </c>
      <c r="T153" t="s">
        <v>55</v>
      </c>
      <c r="U153">
        <v>16517.296261343086</v>
      </c>
      <c r="V153">
        <v>1236.6067926021922</v>
      </c>
      <c r="W153">
        <v>772.06398813674537</v>
      </c>
      <c r="X153">
        <f t="shared" si="17"/>
        <v>18525.967042082026</v>
      </c>
      <c r="Y153">
        <f t="shared" si="13"/>
        <v>17775.6653768777</v>
      </c>
      <c r="Z153">
        <f t="shared" si="11"/>
        <v>-750.30166520432613</v>
      </c>
    </row>
    <row r="154" spans="2:26" x14ac:dyDescent="0.25">
      <c r="B154" t="str">
        <f t="shared" si="14"/>
        <v>UC_Max_TFTRL_TRU</v>
      </c>
      <c r="C154" t="str">
        <f t="shared" si="15"/>
        <v>TFTRLL*</v>
      </c>
      <c r="E154" t="str">
        <f t="shared" si="16"/>
        <v>TFTRU</v>
      </c>
      <c r="F154">
        <v>2046</v>
      </c>
      <c r="G154" t="s">
        <v>89</v>
      </c>
      <c r="H154">
        <v>1</v>
      </c>
      <c r="I154" s="26" cm="1">
        <f t="array" ref="I154">INDEX($X$23:$X$186,MATCH(E154&amp;F154,$T$23:$T$186&amp;$R$23:$R$186,0))*INDEX($I$8:$I$15,MATCH(C154&amp;E154,$C$8:$C$15&amp;$E$8:$E$15,0))*-0.95</f>
        <v>1315.9634441195049</v>
      </c>
      <c r="J154" s="13">
        <v>15</v>
      </c>
      <c r="Q154" t="s">
        <v>82</v>
      </c>
      <c r="R154">
        <v>2068</v>
      </c>
      <c r="S154" t="s">
        <v>83</v>
      </c>
      <c r="T154" t="s">
        <v>55</v>
      </c>
      <c r="U154">
        <v>16781.573001524575</v>
      </c>
      <c r="V154">
        <v>1256.3925012838272</v>
      </c>
      <c r="W154">
        <v>784.41701194693326</v>
      </c>
      <c r="X154">
        <f t="shared" si="17"/>
        <v>18822.382514755336</v>
      </c>
      <c r="Y154">
        <f t="shared" si="13"/>
        <v>18060.076022907742</v>
      </c>
      <c r="Z154">
        <f t="shared" si="11"/>
        <v>-762.30649184759386</v>
      </c>
    </row>
    <row r="155" spans="2:26" x14ac:dyDescent="0.25">
      <c r="B155" t="str">
        <f t="shared" si="14"/>
        <v>UC_Max_TFTRL_TRU</v>
      </c>
      <c r="C155" t="str">
        <f t="shared" si="15"/>
        <v>TFTRLL*</v>
      </c>
      <c r="E155" t="str">
        <f t="shared" si="16"/>
        <v>TFTRU</v>
      </c>
      <c r="F155">
        <v>2047</v>
      </c>
      <c r="G155" t="s">
        <v>89</v>
      </c>
      <c r="H155">
        <v>1</v>
      </c>
      <c r="I155" s="26" cm="1">
        <f t="array" ref="I155">INDEX($X$23:$X$186,MATCH(E155&amp;F155,$T$23:$T$186&amp;$R$23:$R$186,0))*INDEX($I$8:$I$15,MATCH(C155&amp;E155,$C$8:$C$15&amp;$E$8:$E$15,0))*-0.95</f>
        <v>1341.7542554611211</v>
      </c>
      <c r="J155" s="13">
        <v>15</v>
      </c>
      <c r="Q155" t="s">
        <v>82</v>
      </c>
      <c r="R155">
        <v>2069</v>
      </c>
      <c r="S155" t="s">
        <v>83</v>
      </c>
      <c r="T155" t="s">
        <v>55</v>
      </c>
      <c r="U155">
        <v>17050.078169548968</v>
      </c>
      <c r="V155">
        <v>1276.4947813043682</v>
      </c>
      <c r="W155">
        <v>796.96768413808411</v>
      </c>
      <c r="X155">
        <f t="shared" si="17"/>
        <v>19123.540634991419</v>
      </c>
      <c r="Y155">
        <f t="shared" si="13"/>
        <v>18349.037239274265</v>
      </c>
      <c r="Z155">
        <f t="shared" si="11"/>
        <v>-774.50339571715449</v>
      </c>
    </row>
    <row r="156" spans="2:26" x14ac:dyDescent="0.25">
      <c r="B156" t="str">
        <f t="shared" si="14"/>
        <v>UC_Max_TFTRL_TRU</v>
      </c>
      <c r="C156" t="str">
        <f t="shared" si="15"/>
        <v>TFTRLL*</v>
      </c>
      <c r="E156" t="str">
        <f t="shared" si="16"/>
        <v>TFTRU</v>
      </c>
      <c r="F156">
        <v>2048</v>
      </c>
      <c r="G156" t="s">
        <v>89</v>
      </c>
      <c r="H156">
        <v>1</v>
      </c>
      <c r="I156" s="26" cm="1">
        <f t="array" ref="I156">INDEX($X$23:$X$186,MATCH(E156&amp;F156,$T$23:$T$186&amp;$R$23:$R$186,0))*INDEX($I$8:$I$15,MATCH(C156&amp;E156,$C$8:$C$15&amp;$E$8:$E$15,0))*-0.95</f>
        <v>1367.5450668027377</v>
      </c>
      <c r="J156" s="13">
        <v>15</v>
      </c>
      <c r="Q156" t="s">
        <v>82</v>
      </c>
      <c r="R156">
        <v>2070</v>
      </c>
      <c r="S156" t="s">
        <v>83</v>
      </c>
      <c r="T156" t="s">
        <v>55</v>
      </c>
      <c r="U156">
        <v>17322.879420261754</v>
      </c>
      <c r="V156">
        <v>1296.9186978052383</v>
      </c>
      <c r="W156">
        <v>809.71916708429353</v>
      </c>
      <c r="X156">
        <f t="shared" si="17"/>
        <v>19429.517285151287</v>
      </c>
      <c r="Y156">
        <f t="shared" si="13"/>
        <v>30013.609549537206</v>
      </c>
      <c r="Z156">
        <f t="shared" ref="Z156:Z186" si="18">Y156-X156</f>
        <v>10584.092264385919</v>
      </c>
    </row>
    <row r="157" spans="2:26" x14ac:dyDescent="0.25">
      <c r="B157" t="str">
        <f t="shared" si="14"/>
        <v>UC_Max_TFTRL_TRU</v>
      </c>
      <c r="C157" t="str">
        <f t="shared" si="15"/>
        <v>TFTRLL*</v>
      </c>
      <c r="E157" t="str">
        <f t="shared" si="16"/>
        <v>TFTRU</v>
      </c>
      <c r="F157">
        <v>2049</v>
      </c>
      <c r="G157" t="s">
        <v>89</v>
      </c>
      <c r="H157">
        <v>1</v>
      </c>
      <c r="I157" s="26" cm="1">
        <f t="array" ref="I157">INDEX($X$23:$X$186,MATCH(E157&amp;F157,$T$23:$T$186&amp;$R$23:$R$186,0))*INDEX($I$8:$I$15,MATCH(C157&amp;E157,$C$8:$C$15&amp;$E$8:$E$15,0))*-0.95</f>
        <v>1393.3358781443535</v>
      </c>
      <c r="J157" s="13">
        <v>15</v>
      </c>
      <c r="Q157" t="s">
        <v>82</v>
      </c>
      <c r="R157">
        <v>2071</v>
      </c>
      <c r="S157" t="s">
        <v>83</v>
      </c>
      <c r="T157" t="s">
        <v>55</v>
      </c>
      <c r="U157">
        <v>17600.045490985944</v>
      </c>
      <c r="V157">
        <v>1317.6693969701223</v>
      </c>
      <c r="W157">
        <v>822.67467375764227</v>
      </c>
      <c r="X157">
        <f t="shared" si="17"/>
        <v>19740.38956171371</v>
      </c>
      <c r="Y157">
        <f t="shared" si="13"/>
        <v>5925.5840056977095</v>
      </c>
      <c r="Z157">
        <f t="shared" si="18"/>
        <v>-13814.805556015999</v>
      </c>
    </row>
    <row r="158" spans="2:26" x14ac:dyDescent="0.25">
      <c r="B158" t="str">
        <f t="shared" si="14"/>
        <v>UC_Max_TFTRL_TRU</v>
      </c>
      <c r="C158" t="str">
        <f t="shared" si="15"/>
        <v>TFTRLL*</v>
      </c>
      <c r="E158" t="str">
        <f t="shared" si="16"/>
        <v>TFTRU</v>
      </c>
      <c r="F158">
        <v>2050</v>
      </c>
      <c r="G158" t="s">
        <v>89</v>
      </c>
      <c r="H158">
        <v>1</v>
      </c>
      <c r="I158" s="26" cm="1">
        <f t="array" ref="I158">INDEX($X$23:$X$186,MATCH(E158&amp;F158,$T$23:$T$186&amp;$R$23:$R$186,0))*INDEX($I$8:$I$15,MATCH(C158&amp;E158,$C$8:$C$15&amp;$E$8:$E$15,0))*-0.95</f>
        <v>1419.1266894859702</v>
      </c>
      <c r="J158" s="13">
        <v>15</v>
      </c>
      <c r="Q158" t="s">
        <v>82</v>
      </c>
      <c r="R158">
        <v>2072</v>
      </c>
      <c r="S158" t="s">
        <v>83</v>
      </c>
      <c r="T158" t="s">
        <v>55</v>
      </c>
      <c r="U158">
        <v>17881.646218841714</v>
      </c>
      <c r="V158">
        <v>1338.752107321644</v>
      </c>
      <c r="W158">
        <v>835.83746853776449</v>
      </c>
      <c r="X158">
        <f t="shared" si="17"/>
        <v>20056.235794701122</v>
      </c>
      <c r="Y158">
        <f t="shared" si="13"/>
        <v>6172.2314772713171</v>
      </c>
      <c r="Z158">
        <f t="shared" si="18"/>
        <v>-13884.004317429804</v>
      </c>
    </row>
    <row r="159" spans="2:26" x14ac:dyDescent="0.25">
      <c r="B159" t="str">
        <f t="shared" si="14"/>
        <v>UC_Max_TFTRL_TRU</v>
      </c>
      <c r="C159" t="str">
        <f t="shared" si="15"/>
        <v>TFTRLL*</v>
      </c>
      <c r="E159" t="str">
        <f t="shared" si="16"/>
        <v>TFTRU</v>
      </c>
      <c r="F159">
        <v>2051</v>
      </c>
      <c r="G159" t="s">
        <v>89</v>
      </c>
      <c r="H159">
        <v>1</v>
      </c>
      <c r="I159" s="26" cm="1">
        <f t="array" ref="I159">INDEX($X$23:$X$186,MATCH(E159&amp;F159,$T$23:$T$186&amp;$R$23:$R$186,0))*INDEX($I$8:$I$15,MATCH(C159&amp;E159,$C$8:$C$15&amp;$E$8:$E$15,0))*-0.95</f>
        <v>1441.8327165177459</v>
      </c>
      <c r="J159" s="13">
        <v>15</v>
      </c>
      <c r="Q159" t="s">
        <v>82</v>
      </c>
      <c r="R159">
        <v>2073</v>
      </c>
      <c r="S159" t="s">
        <v>83</v>
      </c>
      <c r="T159" t="s">
        <v>55</v>
      </c>
      <c r="U159">
        <v>18167.752558343185</v>
      </c>
      <c r="V159">
        <v>1360.1721410387904</v>
      </c>
      <c r="W159">
        <v>849.21086803436879</v>
      </c>
      <c r="X159">
        <f t="shared" si="17"/>
        <v>20377.135567416346</v>
      </c>
      <c r="Y159">
        <f t="shared" si="13"/>
        <v>6418.8789488449238</v>
      </c>
      <c r="Z159">
        <f t="shared" si="18"/>
        <v>-13958.256618571422</v>
      </c>
    </row>
    <row r="160" spans="2:26" x14ac:dyDescent="0.25">
      <c r="B160" t="str">
        <f t="shared" si="14"/>
        <v>UC_Max_TFTRL_TRU</v>
      </c>
      <c r="C160" t="str">
        <f t="shared" si="15"/>
        <v>TFTRLL*</v>
      </c>
      <c r="E160" t="str">
        <f t="shared" si="16"/>
        <v>TFTRU</v>
      </c>
      <c r="F160">
        <v>2052</v>
      </c>
      <c r="G160" t="s">
        <v>89</v>
      </c>
      <c r="H160">
        <v>1</v>
      </c>
      <c r="I160" s="26" cm="1">
        <f t="array" ref="I160">INDEX($X$23:$X$186,MATCH(E160&amp;F160,$T$23:$T$186&amp;$R$23:$R$186,0))*INDEX($I$8:$I$15,MATCH(C160&amp;E160,$C$8:$C$15&amp;$E$8:$E$15,0))*-0.95</f>
        <v>1464.9020399820295</v>
      </c>
      <c r="J160" s="13">
        <v>15</v>
      </c>
      <c r="Q160" t="s">
        <v>82</v>
      </c>
      <c r="R160">
        <v>2074</v>
      </c>
      <c r="S160" t="s">
        <v>83</v>
      </c>
      <c r="T160" t="s">
        <v>55</v>
      </c>
      <c r="U160">
        <v>18458.436599276672</v>
      </c>
      <c r="V160">
        <v>1381.9348952954108</v>
      </c>
      <c r="W160">
        <v>862.79824192291858</v>
      </c>
      <c r="X160">
        <f t="shared" si="17"/>
        <v>20703.169736495001</v>
      </c>
      <c r="Y160">
        <f t="shared" si="13"/>
        <v>6665.5264204185314</v>
      </c>
      <c r="Z160">
        <f t="shared" si="18"/>
        <v>-14037.64331607647</v>
      </c>
    </row>
    <row r="161" spans="2:26" x14ac:dyDescent="0.25">
      <c r="B161" t="str">
        <f t="shared" si="14"/>
        <v>UC_Max_TFTRL_TRU</v>
      </c>
      <c r="C161" t="str">
        <f t="shared" si="15"/>
        <v>TFTRLL*</v>
      </c>
      <c r="E161" t="str">
        <f t="shared" si="16"/>
        <v>TFTRU</v>
      </c>
      <c r="F161">
        <v>2053</v>
      </c>
      <c r="G161" t="s">
        <v>89</v>
      </c>
      <c r="H161">
        <v>1</v>
      </c>
      <c r="I161" s="26" cm="1">
        <f t="array" ref="I161">INDEX($X$23:$X$186,MATCH(E161&amp;F161,$T$23:$T$186&amp;$R$23:$R$186,0))*INDEX($I$8:$I$15,MATCH(C161&amp;E161,$C$8:$C$15&amp;$E$8:$E$15,0))*-0.95</f>
        <v>1488.3404726217423</v>
      </c>
      <c r="J161" s="13">
        <v>15</v>
      </c>
      <c r="Q161" t="s">
        <v>82</v>
      </c>
      <c r="R161">
        <v>2075</v>
      </c>
      <c r="S161" t="s">
        <v>83</v>
      </c>
      <c r="T161" t="s">
        <v>55</v>
      </c>
      <c r="U161">
        <v>18753.771584865095</v>
      </c>
      <c r="V161">
        <v>1404.045853620137</v>
      </c>
      <c r="W161">
        <v>876.60301379368502</v>
      </c>
      <c r="X161">
        <f t="shared" si="17"/>
        <v>21034.420452278915</v>
      </c>
      <c r="Y161">
        <f t="shared" si="13"/>
        <v>6912.1738919921381</v>
      </c>
      <c r="Z161">
        <f t="shared" si="18"/>
        <v>-14122.246560286778</v>
      </c>
    </row>
    <row r="162" spans="2:26" x14ac:dyDescent="0.25">
      <c r="B162" t="str">
        <f t="shared" si="14"/>
        <v>UC_Max_TFTRL_TRU</v>
      </c>
      <c r="C162" t="str">
        <f t="shared" si="15"/>
        <v>TFTRLL*</v>
      </c>
      <c r="E162" t="str">
        <f t="shared" si="16"/>
        <v>TFTRU</v>
      </c>
      <c r="F162">
        <v>2054</v>
      </c>
      <c r="G162" t="s">
        <v>89</v>
      </c>
      <c r="H162">
        <v>1</v>
      </c>
      <c r="I162" s="26" cm="1">
        <f t="array" ref="I162">INDEX($X$23:$X$186,MATCH(E162&amp;F162,$T$23:$T$186&amp;$R$23:$R$186,0))*INDEX($I$8:$I$15,MATCH(C162&amp;E162,$C$8:$C$15&amp;$E$8:$E$15,0))*-0.95</f>
        <v>1512.1539201836904</v>
      </c>
      <c r="J162" s="13">
        <v>15</v>
      </c>
      <c r="Q162" t="s">
        <v>82</v>
      </c>
      <c r="R162">
        <v>2076</v>
      </c>
      <c r="S162" t="s">
        <v>83</v>
      </c>
      <c r="T162" t="s">
        <v>55</v>
      </c>
      <c r="U162">
        <v>19053.831930222939</v>
      </c>
      <c r="V162">
        <v>1426.5105872780596</v>
      </c>
      <c r="W162">
        <v>890.62866201438419</v>
      </c>
      <c r="X162">
        <f t="shared" si="17"/>
        <v>21370.971179515382</v>
      </c>
      <c r="Y162">
        <f t="shared" si="13"/>
        <v>7158.8213635657457</v>
      </c>
      <c r="Z162">
        <f t="shared" si="18"/>
        <v>-14212.149815949637</v>
      </c>
    </row>
    <row r="163" spans="2:26" x14ac:dyDescent="0.25">
      <c r="B163" t="str">
        <f t="shared" si="14"/>
        <v>UC_Max_TFTRL_TRU</v>
      </c>
      <c r="C163" t="str">
        <f t="shared" si="15"/>
        <v>TFTRLL*</v>
      </c>
      <c r="E163" t="str">
        <f t="shared" si="16"/>
        <v>TFTRU</v>
      </c>
      <c r="F163">
        <v>2055</v>
      </c>
      <c r="G163" t="s">
        <v>89</v>
      </c>
      <c r="H163">
        <v>1</v>
      </c>
      <c r="I163" s="26" cm="1">
        <f t="array" ref="I163">INDEX($X$23:$X$186,MATCH(E163&amp;F163,$T$23:$T$186&amp;$R$23:$R$186,0))*INDEX($I$8:$I$15,MATCH(C163&amp;E163,$C$8:$C$15&amp;$E$8:$E$15,0))*-0.95</f>
        <v>1536.3483829066288</v>
      </c>
      <c r="J163" s="13">
        <v>15</v>
      </c>
      <c r="Q163" t="s">
        <v>82</v>
      </c>
      <c r="R163">
        <v>2077</v>
      </c>
      <c r="S163" t="s">
        <v>83</v>
      </c>
      <c r="T163" t="s">
        <v>55</v>
      </c>
      <c r="U163">
        <v>19358.693241106503</v>
      </c>
      <c r="V163">
        <v>1449.3347566745083</v>
      </c>
      <c r="W163">
        <v>904.87872060661414</v>
      </c>
      <c r="X163">
        <f t="shared" si="17"/>
        <v>21712.906718387625</v>
      </c>
      <c r="Y163">
        <f t="shared" si="13"/>
        <v>7405.4688351393524</v>
      </c>
      <c r="Z163">
        <f t="shared" si="18"/>
        <v>-14307.437883248273</v>
      </c>
    </row>
    <row r="164" spans="2:26" x14ac:dyDescent="0.25">
      <c r="B164" t="str">
        <f t="shared" si="14"/>
        <v>UC_Max_TFTRL_TRU</v>
      </c>
      <c r="C164" t="str">
        <f t="shared" si="15"/>
        <v>TFTRLL*</v>
      </c>
      <c r="E164" t="str">
        <f t="shared" si="16"/>
        <v>TFTRU</v>
      </c>
      <c r="F164">
        <v>2056</v>
      </c>
      <c r="G164" t="s">
        <v>89</v>
      </c>
      <c r="H164">
        <v>1</v>
      </c>
      <c r="I164" s="26" cm="1">
        <f t="array" ref="I164">INDEX($X$23:$X$186,MATCH(E164&amp;F164,$T$23:$T$186&amp;$R$23:$R$186,0))*INDEX($I$8:$I$15,MATCH(C164&amp;E164,$C$8:$C$15&amp;$E$8:$E$15,0))*-0.95</f>
        <v>1560.929957033135</v>
      </c>
      <c r="J164" s="13">
        <v>15</v>
      </c>
      <c r="Q164" t="s">
        <v>82</v>
      </c>
      <c r="R164">
        <v>2078</v>
      </c>
      <c r="S164" t="s">
        <v>83</v>
      </c>
      <c r="T164" t="s">
        <v>55</v>
      </c>
      <c r="U164">
        <v>19668.43233296421</v>
      </c>
      <c r="V164">
        <v>1472.5241127813008</v>
      </c>
      <c r="W164">
        <v>919.35678013632025</v>
      </c>
      <c r="X164">
        <f t="shared" si="17"/>
        <v>22060.313225881833</v>
      </c>
      <c r="Y164">
        <f t="shared" si="13"/>
        <v>7652.1163067129601</v>
      </c>
      <c r="Z164">
        <f t="shared" si="18"/>
        <v>-14408.196919168873</v>
      </c>
    </row>
    <row r="165" spans="2:26" x14ac:dyDescent="0.25">
      <c r="B165" t="str">
        <f t="shared" si="14"/>
        <v>UC_Max_TFTRL_TRU</v>
      </c>
      <c r="C165" t="str">
        <f t="shared" si="15"/>
        <v>TFTRLL*</v>
      </c>
      <c r="E165" t="str">
        <f t="shared" si="16"/>
        <v>TFTRU</v>
      </c>
      <c r="F165">
        <v>2057</v>
      </c>
      <c r="G165" t="s">
        <v>89</v>
      </c>
      <c r="H165">
        <v>1</v>
      </c>
      <c r="I165" s="26" cm="1">
        <f t="array" ref="I165">INDEX($X$23:$X$186,MATCH(E165&amp;F165,$T$23:$T$186&amp;$R$23:$R$186,0))*INDEX($I$8:$I$15,MATCH(C165&amp;E165,$C$8:$C$15&amp;$E$8:$E$15,0))*-0.95</f>
        <v>1585.9048363456654</v>
      </c>
      <c r="J165" s="13">
        <v>15</v>
      </c>
      <c r="Q165" t="s">
        <v>82</v>
      </c>
      <c r="R165">
        <v>2079</v>
      </c>
      <c r="S165" t="s">
        <v>83</v>
      </c>
      <c r="T165" t="s">
        <v>55</v>
      </c>
      <c r="U165">
        <v>19983.12725029164</v>
      </c>
      <c r="V165">
        <v>1496.0844985858016</v>
      </c>
      <c r="W165">
        <v>934.06648861850135</v>
      </c>
      <c r="X165">
        <f t="shared" si="17"/>
        <v>22413.278237495942</v>
      </c>
      <c r="Y165">
        <f t="shared" si="13"/>
        <v>7898.7637782865668</v>
      </c>
      <c r="Z165">
        <f t="shared" si="18"/>
        <v>-14514.514459209375</v>
      </c>
    </row>
    <row r="166" spans="2:26" x14ac:dyDescent="0.25">
      <c r="B166" t="str">
        <f t="shared" si="14"/>
        <v>UC_Max_TFTRL_TRU</v>
      </c>
      <c r="C166" t="str">
        <f t="shared" si="15"/>
        <v>TFTRLL*</v>
      </c>
      <c r="E166" t="str">
        <f t="shared" si="16"/>
        <v>TFTRU</v>
      </c>
      <c r="F166">
        <v>2058</v>
      </c>
      <c r="G166" t="s">
        <v>89</v>
      </c>
      <c r="H166">
        <v>1</v>
      </c>
      <c r="I166" s="26" cm="1">
        <f t="array" ref="I166">INDEX($X$23:$X$186,MATCH(E166&amp;F166,$T$23:$T$186&amp;$R$23:$R$186,0))*INDEX($I$8:$I$15,MATCH(C166&amp;E166,$C$8:$C$15&amp;$E$8:$E$15,0))*-0.95</f>
        <v>1611.2793137271963</v>
      </c>
      <c r="J166" s="13">
        <v>15</v>
      </c>
      <c r="Q166" t="s">
        <v>82</v>
      </c>
      <c r="R166">
        <v>2080</v>
      </c>
      <c r="S166" t="s">
        <v>83</v>
      </c>
      <c r="T166" t="s">
        <v>55</v>
      </c>
      <c r="U166">
        <v>20302.857286296308</v>
      </c>
      <c r="V166">
        <v>1520.0218505631744</v>
      </c>
      <c r="W166">
        <v>949.01155243639744</v>
      </c>
      <c r="X166">
        <f t="shared" si="17"/>
        <v>22771.89068929588</v>
      </c>
      <c r="Y166">
        <f t="shared" si="13"/>
        <v>8145.4112498601762</v>
      </c>
      <c r="Z166">
        <f t="shared" si="18"/>
        <v>-14626.479439435705</v>
      </c>
    </row>
    <row r="167" spans="2:26" x14ac:dyDescent="0.25">
      <c r="B167" t="str">
        <f t="shared" si="14"/>
        <v>UC_Max_TFTRL_TRU</v>
      </c>
      <c r="C167" t="str">
        <f t="shared" si="15"/>
        <v>TFTRLL*</v>
      </c>
      <c r="E167" t="str">
        <f t="shared" si="16"/>
        <v>TFTRU</v>
      </c>
      <c r="F167">
        <v>2059</v>
      </c>
      <c r="G167" t="s">
        <v>89</v>
      </c>
      <c r="H167">
        <v>1</v>
      </c>
      <c r="I167" s="26" cm="1">
        <f t="array" ref="I167">INDEX($X$23:$X$186,MATCH(E167&amp;F167,$T$23:$T$186&amp;$R$23:$R$186,0))*INDEX($I$8:$I$15,MATCH(C167&amp;E167,$C$8:$C$15&amp;$E$8:$E$15,0))*-0.95</f>
        <v>1637.0597827468312</v>
      </c>
      <c r="J167" s="13">
        <v>15</v>
      </c>
      <c r="Q167" t="s">
        <v>82</v>
      </c>
      <c r="R167">
        <v>2081</v>
      </c>
      <c r="S167" t="s">
        <v>83</v>
      </c>
      <c r="T167" t="s">
        <v>55</v>
      </c>
      <c r="U167">
        <v>20627.70300287705</v>
      </c>
      <c r="V167">
        <v>1544.3422001721854</v>
      </c>
      <c r="W167">
        <v>964.19573727537977</v>
      </c>
      <c r="X167">
        <f t="shared" si="17"/>
        <v>23136.240940324613</v>
      </c>
      <c r="Y167">
        <f t="shared" si="13"/>
        <v>8392.0587214337829</v>
      </c>
      <c r="Z167">
        <f t="shared" si="18"/>
        <v>-14744.18221889083</v>
      </c>
    </row>
    <row r="168" spans="2:26" x14ac:dyDescent="0.25">
      <c r="B168" t="str">
        <f t="shared" si="14"/>
        <v>UC_Max_TFTRL_TRU</v>
      </c>
      <c r="C168" t="str">
        <f t="shared" si="15"/>
        <v>TFTRLL*</v>
      </c>
      <c r="E168" t="str">
        <f t="shared" si="16"/>
        <v>TFTRU</v>
      </c>
      <c r="F168">
        <v>2060</v>
      </c>
      <c r="G168" t="s">
        <v>89</v>
      </c>
      <c r="H168">
        <v>1</v>
      </c>
      <c r="I168" s="26" cm="1">
        <f t="array" ref="I168">INDEX($X$23:$X$186,MATCH(E168&amp;F168,$T$23:$T$186&amp;$R$23:$R$186,0))*INDEX($I$8:$I$15,MATCH(C168&amp;E168,$C$8:$C$15&amp;$E$8:$E$15,0))*-0.95</f>
        <v>1663.2527392707802</v>
      </c>
      <c r="J168" s="13">
        <v>15</v>
      </c>
      <c r="Q168" t="s">
        <v>82</v>
      </c>
      <c r="R168">
        <v>2082</v>
      </c>
      <c r="S168" t="s">
        <v>83</v>
      </c>
      <c r="T168" t="s">
        <v>55</v>
      </c>
      <c r="U168">
        <v>20957.746250923083</v>
      </c>
      <c r="V168">
        <v>1569.0516753749405</v>
      </c>
      <c r="W168">
        <v>979.622869071786</v>
      </c>
      <c r="X168">
        <f t="shared" si="17"/>
        <v>23506.42079536981</v>
      </c>
      <c r="Y168">
        <f t="shared" si="13"/>
        <v>8638.7061930073887</v>
      </c>
      <c r="Z168">
        <f t="shared" si="18"/>
        <v>-14867.714602362421</v>
      </c>
    </row>
    <row r="169" spans="2:26" x14ac:dyDescent="0.25">
      <c r="B169" t="str">
        <f t="shared" si="14"/>
        <v>UC_Max_TFTRL_TRU</v>
      </c>
      <c r="C169" t="str">
        <f t="shared" si="15"/>
        <v>TFTRLL*</v>
      </c>
      <c r="E169" t="str">
        <f t="shared" si="16"/>
        <v>TFTRU</v>
      </c>
      <c r="F169">
        <v>2061</v>
      </c>
      <c r="G169" t="s">
        <v>89</v>
      </c>
      <c r="H169">
        <v>1</v>
      </c>
      <c r="I169" s="26" cm="1">
        <f t="array" ref="I169">INDEX($X$23:$X$186,MATCH(E169&amp;F169,$T$23:$T$186&amp;$R$23:$R$186,0))*INDEX($I$8:$I$15,MATCH(C169&amp;E169,$C$8:$C$15&amp;$E$8:$E$15,0))*-0.95</f>
        <v>1689.8647830991129</v>
      </c>
      <c r="J169" s="13">
        <v>15</v>
      </c>
      <c r="Q169" t="s">
        <v>82</v>
      </c>
      <c r="R169">
        <v>2083</v>
      </c>
      <c r="S169" t="s">
        <v>83</v>
      </c>
      <c r="T169" t="s">
        <v>55</v>
      </c>
      <c r="U169">
        <v>21293.070190937848</v>
      </c>
      <c r="V169">
        <v>1594.1565021809392</v>
      </c>
      <c r="W169">
        <v>995.29683497693441</v>
      </c>
      <c r="X169">
        <f t="shared" si="17"/>
        <v>23882.52352809572</v>
      </c>
      <c r="Y169">
        <f t="shared" si="13"/>
        <v>8885.3536645809963</v>
      </c>
      <c r="Z169">
        <f t="shared" si="18"/>
        <v>-14997.169863514724</v>
      </c>
    </row>
    <row r="170" spans="2:26" x14ac:dyDescent="0.25">
      <c r="B170" t="str">
        <f t="shared" si="14"/>
        <v>UC_Max_TFTRL_TRU</v>
      </c>
      <c r="C170" t="str">
        <f t="shared" si="15"/>
        <v>TFTRLL*</v>
      </c>
      <c r="E170" t="str">
        <f t="shared" si="16"/>
        <v>TFTRU</v>
      </c>
      <c r="F170">
        <v>2062</v>
      </c>
      <c r="G170" t="s">
        <v>89</v>
      </c>
      <c r="H170">
        <v>1</v>
      </c>
      <c r="I170" s="26" cm="1">
        <f t="array" ref="I170">INDEX($X$23:$X$186,MATCH(E170&amp;F170,$T$23:$T$186&amp;$R$23:$R$186,0))*INDEX($I$8:$I$15,MATCH(C170&amp;E170,$C$8:$C$15&amp;$E$8:$E$15,0))*-0.95</f>
        <v>1716.9026196286986</v>
      </c>
      <c r="J170" s="13">
        <v>15</v>
      </c>
      <c r="Q170" t="s">
        <v>82</v>
      </c>
      <c r="R170">
        <v>2084</v>
      </c>
      <c r="S170" t="s">
        <v>83</v>
      </c>
      <c r="T170" t="s">
        <v>55</v>
      </c>
      <c r="U170">
        <v>21633.759313992858</v>
      </c>
      <c r="V170">
        <v>1619.6630062158345</v>
      </c>
      <c r="W170">
        <v>1011.2215843365655</v>
      </c>
      <c r="X170">
        <f t="shared" si="17"/>
        <v>24264.643904545257</v>
      </c>
      <c r="Y170">
        <f t="shared" ref="Y170:Y186" si="19">SUMIFS($I$23:$I$438,$F$23:$F$438,F296,$E$23:$E$438,E296)</f>
        <v>9132.0011361546058</v>
      </c>
      <c r="Z170">
        <f t="shared" si="18"/>
        <v>-15132.642768390651</v>
      </c>
    </row>
    <row r="171" spans="2:26" x14ac:dyDescent="0.25">
      <c r="B171" t="str">
        <f t="shared" si="14"/>
        <v>UC_Max_TFTRL_TRU</v>
      </c>
      <c r="C171" t="str">
        <f t="shared" si="15"/>
        <v>TFTRLL*</v>
      </c>
      <c r="E171" t="str">
        <f t="shared" si="16"/>
        <v>TFTRU</v>
      </c>
      <c r="F171">
        <v>2063</v>
      </c>
      <c r="G171" t="s">
        <v>89</v>
      </c>
      <c r="H171">
        <v>1</v>
      </c>
      <c r="I171" s="26" cm="1">
        <f t="array" ref="I171">INDEX($X$23:$X$186,MATCH(E171&amp;F171,$T$23:$T$186&amp;$R$23:$R$186,0))*INDEX($I$8:$I$15,MATCH(C171&amp;E171,$C$8:$C$15&amp;$E$8:$E$15,0))*-0.95</f>
        <v>1744.3730615427578</v>
      </c>
      <c r="J171" s="13">
        <v>15</v>
      </c>
      <c r="Q171" t="s">
        <v>82</v>
      </c>
      <c r="R171">
        <v>2085</v>
      </c>
      <c r="S171" t="s">
        <v>83</v>
      </c>
      <c r="T171" t="s">
        <v>55</v>
      </c>
      <c r="U171">
        <v>21979.899463016744</v>
      </c>
      <c r="V171">
        <v>1645.5776143152877</v>
      </c>
      <c r="W171">
        <v>1027.4011296859505</v>
      </c>
      <c r="X171">
        <f t="shared" si="17"/>
        <v>24652.87820701798</v>
      </c>
      <c r="Y171">
        <f t="shared" si="19"/>
        <v>9378.6486077282098</v>
      </c>
      <c r="Z171">
        <f t="shared" si="18"/>
        <v>-15274.229599289771</v>
      </c>
    </row>
    <row r="172" spans="2:26" x14ac:dyDescent="0.25">
      <c r="B172" t="str">
        <f t="shared" si="14"/>
        <v>UC_Max_TFTRL_TRU</v>
      </c>
      <c r="C172" t="str">
        <f t="shared" si="15"/>
        <v>TFTRLL*</v>
      </c>
      <c r="E172" t="str">
        <f t="shared" si="16"/>
        <v>TFTRU</v>
      </c>
      <c r="F172">
        <v>2064</v>
      </c>
      <c r="G172" t="s">
        <v>89</v>
      </c>
      <c r="H172">
        <v>1</v>
      </c>
      <c r="I172" s="26" cm="1">
        <f t="array" ref="I172">INDEX($X$23:$X$186,MATCH(E172&amp;F172,$T$23:$T$186&amp;$R$23:$R$186,0))*INDEX($I$8:$I$15,MATCH(C172&amp;E172,$C$8:$C$15&amp;$E$8:$E$15,0))*-0.95</f>
        <v>1772.2830305274424</v>
      </c>
      <c r="J172" s="13">
        <v>15</v>
      </c>
      <c r="Q172" t="s">
        <v>82</v>
      </c>
      <c r="R172">
        <v>2086</v>
      </c>
      <c r="S172" t="s">
        <v>83</v>
      </c>
      <c r="T172" t="s">
        <v>55</v>
      </c>
      <c r="U172">
        <v>22331.577854425013</v>
      </c>
      <c r="V172">
        <v>1671.9068561443328</v>
      </c>
      <c r="W172">
        <v>1043.8395477609258</v>
      </c>
      <c r="X172">
        <f t="shared" si="17"/>
        <v>25047.324258330274</v>
      </c>
      <c r="Y172">
        <f t="shared" si="19"/>
        <v>9625.2960793018174</v>
      </c>
      <c r="Z172">
        <f t="shared" si="18"/>
        <v>-15422.028179028457</v>
      </c>
    </row>
    <row r="173" spans="2:26" x14ac:dyDescent="0.25">
      <c r="B173" t="str">
        <f t="shared" si="14"/>
        <v>UC_Max_TFTRL_TRU</v>
      </c>
      <c r="C173" t="str">
        <f t="shared" si="15"/>
        <v>TFTRLL*</v>
      </c>
      <c r="E173" t="str">
        <f t="shared" si="16"/>
        <v>TFTRU</v>
      </c>
      <c r="F173">
        <v>2065</v>
      </c>
      <c r="G173" t="s">
        <v>89</v>
      </c>
      <c r="H173">
        <v>1</v>
      </c>
      <c r="I173" s="26" cm="1">
        <f t="array" ref="I173">INDEX($X$23:$X$186,MATCH(E173&amp;F173,$T$23:$T$186&amp;$R$23:$R$186,0))*INDEX($I$8:$I$15,MATCH(C173&amp;E173,$C$8:$C$15&amp;$E$8:$E$15,0))*-0.95</f>
        <v>1800.6395590158816</v>
      </c>
      <c r="J173" s="13">
        <v>15</v>
      </c>
      <c r="Q173" t="s">
        <v>82</v>
      </c>
      <c r="R173">
        <v>2087</v>
      </c>
      <c r="S173" t="s">
        <v>83</v>
      </c>
      <c r="T173" t="s">
        <v>55</v>
      </c>
      <c r="U173">
        <v>22688.883100095813</v>
      </c>
      <c r="V173">
        <v>1698.6573658426419</v>
      </c>
      <c r="W173">
        <v>1060.5409805251006</v>
      </c>
      <c r="X173">
        <f t="shared" si="17"/>
        <v>25448.081446463555</v>
      </c>
      <c r="Y173">
        <f t="shared" si="19"/>
        <v>9871.9435508754268</v>
      </c>
      <c r="Z173">
        <f t="shared" si="18"/>
        <v>-15576.137895588128</v>
      </c>
    </row>
    <row r="174" spans="2:26" x14ac:dyDescent="0.25">
      <c r="B174" t="str">
        <f t="shared" si="14"/>
        <v>UC_Max_TFTRL_TRU</v>
      </c>
      <c r="C174" t="str">
        <f t="shared" si="15"/>
        <v>TFTRLL*</v>
      </c>
      <c r="E174" t="str">
        <f t="shared" si="16"/>
        <v>TFTRU</v>
      </c>
      <c r="F174">
        <v>2066</v>
      </c>
      <c r="G174" t="s">
        <v>89</v>
      </c>
      <c r="H174">
        <v>1</v>
      </c>
      <c r="I174" s="26" cm="1">
        <f t="array" ref="I174">INDEX($X$23:$X$186,MATCH(E174&amp;F174,$T$23:$T$186&amp;$R$23:$R$186,0))*INDEX($I$8:$I$15,MATCH(C174&amp;E174,$C$8:$C$15&amp;$E$8:$E$15,0))*-0.95</f>
        <v>1829.4497919601356</v>
      </c>
      <c r="J174" s="13">
        <v>15</v>
      </c>
      <c r="Q174" t="s">
        <v>82</v>
      </c>
      <c r="R174">
        <v>2088</v>
      </c>
      <c r="S174" t="s">
        <v>83</v>
      </c>
      <c r="T174" t="s">
        <v>55</v>
      </c>
      <c r="U174">
        <v>23051.90522969735</v>
      </c>
      <c r="V174">
        <v>1725.8358836961245</v>
      </c>
      <c r="W174">
        <v>1077.5096362135025</v>
      </c>
      <c r="X174">
        <f t="shared" si="17"/>
        <v>25855.250749606974</v>
      </c>
      <c r="Y174">
        <f t="shared" si="19"/>
        <v>10118.591022449033</v>
      </c>
      <c r="Z174">
        <f t="shared" si="18"/>
        <v>-15736.659727157941</v>
      </c>
    </row>
    <row r="175" spans="2:26" x14ac:dyDescent="0.25">
      <c r="B175" t="str">
        <f t="shared" si="14"/>
        <v>UC_Max_TFTRL_TRU</v>
      </c>
      <c r="C175" t="str">
        <f t="shared" si="15"/>
        <v>TFTRLL*</v>
      </c>
      <c r="E175" t="str">
        <f t="shared" si="16"/>
        <v>TFTRU</v>
      </c>
      <c r="F175">
        <v>2067</v>
      </c>
      <c r="G175" t="s">
        <v>89</v>
      </c>
      <c r="H175">
        <v>1</v>
      </c>
      <c r="I175" s="26" cm="1">
        <f t="array" ref="I175">INDEX($X$23:$X$186,MATCH(E175&amp;F175,$T$23:$T$186&amp;$R$23:$R$186,0))*INDEX($I$8:$I$15,MATCH(C175&amp;E175,$C$8:$C$15&amp;$E$8:$E$15,0))*-0.95</f>
        <v>1858.7209886314979</v>
      </c>
      <c r="J175" s="13">
        <v>15</v>
      </c>
      <c r="Q175" t="s">
        <v>82</v>
      </c>
      <c r="R175">
        <v>2089</v>
      </c>
      <c r="S175" t="s">
        <v>83</v>
      </c>
      <c r="T175" t="s">
        <v>55</v>
      </c>
      <c r="U175">
        <v>23420.735713372505</v>
      </c>
      <c r="V175">
        <v>1753.4492578352622</v>
      </c>
      <c r="W175">
        <v>1094.7497903929184</v>
      </c>
      <c r="X175">
        <f t="shared" si="17"/>
        <v>26268.934761600685</v>
      </c>
      <c r="Y175">
        <f t="shared" si="19"/>
        <v>10365.23849402264</v>
      </c>
      <c r="Z175">
        <f t="shared" si="18"/>
        <v>-15903.696267578045</v>
      </c>
    </row>
    <row r="176" spans="2:26" x14ac:dyDescent="0.25">
      <c r="B176" t="str">
        <f t="shared" si="14"/>
        <v>UC_Max_TFTRL_TRU</v>
      </c>
      <c r="C176" t="str">
        <f t="shared" si="15"/>
        <v>TFTRLL*</v>
      </c>
      <c r="E176" t="str">
        <f t="shared" si="16"/>
        <v>TFTRU</v>
      </c>
      <c r="F176">
        <v>2068</v>
      </c>
      <c r="G176" t="s">
        <v>89</v>
      </c>
      <c r="H176">
        <v>1</v>
      </c>
      <c r="I176" s="26" cm="1">
        <f t="array" ref="I176">INDEX($X$23:$X$186,MATCH(E176&amp;F176,$T$23:$T$186&amp;$R$23:$R$186,0))*INDEX($I$8:$I$15,MATCH(C176&amp;E176,$C$8:$C$15&amp;$E$8:$E$15,0))*-0.95</f>
        <v>1888.460524449602</v>
      </c>
      <c r="J176" s="13">
        <v>15</v>
      </c>
      <c r="Q176" t="s">
        <v>82</v>
      </c>
      <c r="R176">
        <v>2090</v>
      </c>
      <c r="S176" t="s">
        <v>83</v>
      </c>
      <c r="T176" t="s">
        <v>55</v>
      </c>
      <c r="U176">
        <v>23795.46748478647</v>
      </c>
      <c r="V176">
        <v>1781.5044459606268</v>
      </c>
      <c r="W176">
        <v>1112.2657870392052</v>
      </c>
      <c r="X176">
        <f t="shared" si="17"/>
        <v>26689.237717786302</v>
      </c>
      <c r="Y176">
        <f t="shared" si="19"/>
        <v>10611.885965596246</v>
      </c>
      <c r="Z176">
        <f t="shared" si="18"/>
        <v>-16077.351752190056</v>
      </c>
    </row>
    <row r="177" spans="2:26" x14ac:dyDescent="0.25">
      <c r="B177" t="str">
        <f t="shared" si="14"/>
        <v>UC_Max_TFTRL_TRU</v>
      </c>
      <c r="C177" t="str">
        <f t="shared" si="15"/>
        <v>TFTRLL*</v>
      </c>
      <c r="E177" t="str">
        <f t="shared" si="16"/>
        <v>TFTRU</v>
      </c>
      <c r="F177">
        <v>2069</v>
      </c>
      <c r="G177" t="s">
        <v>89</v>
      </c>
      <c r="H177">
        <v>1</v>
      </c>
      <c r="I177" s="26" cm="1">
        <f t="array" ref="I177">INDEX($X$23:$X$186,MATCH(E177&amp;F177,$T$23:$T$186&amp;$R$23:$R$186,0))*INDEX($I$8:$I$15,MATCH(C177&amp;E177,$C$8:$C$15&amp;$E$8:$E$15,0))*-0.95</f>
        <v>1918.6758928407951</v>
      </c>
      <c r="J177" s="13">
        <v>15</v>
      </c>
      <c r="Q177" t="s">
        <v>82</v>
      </c>
      <c r="R177">
        <v>2091</v>
      </c>
      <c r="S177" t="s">
        <v>83</v>
      </c>
      <c r="T177" t="s">
        <v>55</v>
      </c>
      <c r="U177">
        <v>24176.194964543047</v>
      </c>
      <c r="V177">
        <v>1810.0085170959965</v>
      </c>
      <c r="W177">
        <v>1130.0620396318322</v>
      </c>
      <c r="X177">
        <f t="shared" si="17"/>
        <v>27116.265521270878</v>
      </c>
      <c r="Y177">
        <f t="shared" si="19"/>
        <v>10858.533437169857</v>
      </c>
      <c r="Z177">
        <f t="shared" si="18"/>
        <v>-16257.732084101021</v>
      </c>
    </row>
    <row r="178" spans="2:26" x14ac:dyDescent="0.25">
      <c r="B178" t="str">
        <f t="shared" si="14"/>
        <v>UC_Max_TFTRL_TRU</v>
      </c>
      <c r="C178" t="str">
        <f t="shared" si="15"/>
        <v>TFTRLL*</v>
      </c>
      <c r="E178" t="str">
        <f t="shared" si="16"/>
        <v>TFTRU</v>
      </c>
      <c r="F178">
        <v>2100</v>
      </c>
      <c r="G178" t="s">
        <v>89</v>
      </c>
      <c r="H178">
        <v>1</v>
      </c>
      <c r="I178" s="26" cm="1">
        <f t="array" ref="I178">INDEX($X$23:$X$186,MATCH(E178&amp;F178,$T$23:$T$186&amp;$R$23:$R$186,0))*INDEX($I$8:$I$15,MATCH(C178&amp;E178,$C$8:$C$15&amp;$E$8:$E$15,0))*-0.95</f>
        <v>3138.3874995128062</v>
      </c>
      <c r="J178" s="13">
        <v>15</v>
      </c>
      <c r="Q178" t="s">
        <v>82</v>
      </c>
      <c r="R178">
        <v>2092</v>
      </c>
      <c r="S178" t="s">
        <v>83</v>
      </c>
      <c r="T178" t="s">
        <v>55</v>
      </c>
      <c r="U178">
        <v>24563.014083975741</v>
      </c>
      <c r="V178">
        <v>1838.9686533695326</v>
      </c>
      <c r="W178">
        <v>1148.1430322659417</v>
      </c>
      <c r="X178">
        <f t="shared" si="17"/>
        <v>27550.125769611215</v>
      </c>
      <c r="Y178">
        <f t="shared" si="19"/>
        <v>11105.180908743461</v>
      </c>
      <c r="Z178">
        <f t="shared" si="18"/>
        <v>-16444.944860867756</v>
      </c>
    </row>
    <row r="179" spans="2:26" x14ac:dyDescent="0.25">
      <c r="B179" t="str">
        <f>$B$11</f>
        <v>UC_Max_TFTRH_TRU</v>
      </c>
      <c r="C179" t="str">
        <f>$C$11</f>
        <v>TFTRHL*</v>
      </c>
      <c r="E179" t="str">
        <f>$E$11</f>
        <v>TFTRU</v>
      </c>
      <c r="F179">
        <v>2019</v>
      </c>
      <c r="G179" t="s">
        <v>89</v>
      </c>
      <c r="H179">
        <v>1</v>
      </c>
      <c r="I179" s="26" cm="1">
        <f t="array" ref="I179">INDEX($X$23:$X$186,MATCH(E179&amp;F179,$T$23:$T$186&amp;$R$23:$R$186,0))*INDEX($I$8:$I$15,MATCH(C179&amp;E179,$C$8:$C$15&amp;$E$8:$E$15,0))*-0.95</f>
        <v>103.27755982917957</v>
      </c>
      <c r="J179" s="13">
        <v>15</v>
      </c>
      <c r="K179" t="str">
        <f>$N$11</f>
        <v>Maximum shares of Trucks TFTRHL*TFTRU</v>
      </c>
      <c r="Q179" t="s">
        <v>82</v>
      </c>
      <c r="R179">
        <v>2093</v>
      </c>
      <c r="S179" t="s">
        <v>83</v>
      </c>
      <c r="T179" t="s">
        <v>55</v>
      </c>
      <c r="U179">
        <v>24956.022309319356</v>
      </c>
      <c r="V179">
        <v>1868.3921518234456</v>
      </c>
      <c r="W179">
        <v>1166.5133207821971</v>
      </c>
      <c r="X179">
        <f t="shared" si="17"/>
        <v>27990.927781924998</v>
      </c>
      <c r="Y179">
        <f t="shared" si="19"/>
        <v>11351.828380317069</v>
      </c>
      <c r="Z179">
        <f t="shared" si="18"/>
        <v>-16639.099401607928</v>
      </c>
    </row>
    <row r="180" spans="2:26" x14ac:dyDescent="0.25">
      <c r="B180" t="str">
        <f>B179</f>
        <v>UC_Max_TFTRH_TRU</v>
      </c>
      <c r="C180" t="str">
        <f>C179</f>
        <v>TFTRHL*</v>
      </c>
      <c r="E180" t="str">
        <f>E179</f>
        <v>TFTRU</v>
      </c>
      <c r="F180">
        <v>2020</v>
      </c>
      <c r="G180" t="s">
        <v>89</v>
      </c>
      <c r="H180">
        <v>1</v>
      </c>
      <c r="I180" s="26" cm="1">
        <f t="array" ref="I180">INDEX($X$23:$X$186,MATCH(E180&amp;F180,$T$23:$T$186&amp;$R$23:$R$186,0))*INDEX($I$8:$I$15,MATCH(C180&amp;E180,$C$8:$C$15&amp;$E$8:$E$15,0))*-0.95</f>
        <v>107.57640176234015</v>
      </c>
      <c r="J180" s="13">
        <v>15</v>
      </c>
      <c r="Q180" t="s">
        <v>82</v>
      </c>
      <c r="R180">
        <v>2094</v>
      </c>
      <c r="S180" t="s">
        <v>83</v>
      </c>
      <c r="T180" t="s">
        <v>55</v>
      </c>
      <c r="U180">
        <v>25355.318666268467</v>
      </c>
      <c r="V180">
        <v>1898.2864262526207</v>
      </c>
      <c r="W180">
        <v>1185.1775339147123</v>
      </c>
      <c r="X180">
        <f t="shared" si="17"/>
        <v>28438.782626435801</v>
      </c>
      <c r="Y180">
        <f t="shared" si="19"/>
        <v>11598.475851890678</v>
      </c>
      <c r="Z180">
        <f t="shared" si="18"/>
        <v>-16840.306774545123</v>
      </c>
    </row>
    <row r="181" spans="2:26" x14ac:dyDescent="0.25">
      <c r="B181" t="str">
        <f t="shared" ref="B181:B230" si="20">B180</f>
        <v>UC_Max_TFTRH_TRU</v>
      </c>
      <c r="C181" t="str">
        <f t="shared" ref="C181:C230" si="21">C180</f>
        <v>TFTRHL*</v>
      </c>
      <c r="E181" t="str">
        <f t="shared" ref="E181:E230" si="22">E180</f>
        <v>TFTRU</v>
      </c>
      <c r="F181">
        <v>2021</v>
      </c>
      <c r="G181" t="s">
        <v>89</v>
      </c>
      <c r="H181">
        <v>1</v>
      </c>
      <c r="I181" s="26" cm="1">
        <f t="array" ref="I181">INDEX($X$23:$X$186,MATCH(E181&amp;F181,$T$23:$T$186&amp;$R$23:$R$186,0))*INDEX($I$8:$I$15,MATCH(C181&amp;E181,$C$8:$C$15&amp;$E$8:$E$15,0))*-0.95</f>
        <v>111.87524369550074</v>
      </c>
      <c r="J181" s="13">
        <v>15</v>
      </c>
      <c r="Q181" t="s">
        <v>82</v>
      </c>
      <c r="R181">
        <v>2095</v>
      </c>
      <c r="S181" t="s">
        <v>83</v>
      </c>
      <c r="T181" t="s">
        <v>55</v>
      </c>
      <c r="U181">
        <v>25761.003764928759</v>
      </c>
      <c r="V181">
        <v>1928.6590090726625</v>
      </c>
      <c r="W181">
        <v>1204.1403744573474</v>
      </c>
      <c r="X181">
        <f t="shared" si="17"/>
        <v>28893.80314845877</v>
      </c>
      <c r="Y181">
        <f t="shared" si="19"/>
        <v>11845.123323464282</v>
      </c>
      <c r="Z181">
        <f t="shared" si="18"/>
        <v>-17048.679824994488</v>
      </c>
    </row>
    <row r="182" spans="2:26" x14ac:dyDescent="0.25">
      <c r="B182" t="str">
        <f t="shared" si="20"/>
        <v>UC_Max_TFTRH_TRU</v>
      </c>
      <c r="C182" t="str">
        <f t="shared" si="21"/>
        <v>TFTRHL*</v>
      </c>
      <c r="E182" t="str">
        <f t="shared" si="22"/>
        <v>TFTRU</v>
      </c>
      <c r="F182">
        <v>2022</v>
      </c>
      <c r="G182" t="s">
        <v>89</v>
      </c>
      <c r="H182">
        <v>1</v>
      </c>
      <c r="I182" s="26" cm="1">
        <f t="array" ref="I182">INDEX($X$23:$X$186,MATCH(E182&amp;F182,$T$23:$T$186&amp;$R$23:$R$186,0))*INDEX($I$8:$I$15,MATCH(C182&amp;E182,$C$8:$C$15&amp;$E$8:$E$15,0))*-0.95</f>
        <v>116.17408562866136</v>
      </c>
      <c r="J182" s="13">
        <v>15</v>
      </c>
      <c r="Q182" t="s">
        <v>82</v>
      </c>
      <c r="R182">
        <v>2096</v>
      </c>
      <c r="S182" t="s">
        <v>83</v>
      </c>
      <c r="T182" t="s">
        <v>55</v>
      </c>
      <c r="U182">
        <v>26173.179825167623</v>
      </c>
      <c r="V182">
        <v>1959.5175532178253</v>
      </c>
      <c r="W182">
        <v>1223.4066204486653</v>
      </c>
      <c r="X182">
        <f t="shared" si="17"/>
        <v>29356.103998834114</v>
      </c>
      <c r="Y182">
        <f t="shared" si="19"/>
        <v>12091.77079503789</v>
      </c>
      <c r="Z182">
        <f t="shared" si="18"/>
        <v>-17264.333203796225</v>
      </c>
    </row>
    <row r="183" spans="2:26" x14ac:dyDescent="0.25">
      <c r="B183" t="str">
        <f t="shared" si="20"/>
        <v>UC_Max_TFTRH_TRU</v>
      </c>
      <c r="C183" t="str">
        <f t="shared" si="21"/>
        <v>TFTRHL*</v>
      </c>
      <c r="E183" t="str">
        <f t="shared" si="22"/>
        <v>TFTRU</v>
      </c>
      <c r="F183">
        <v>2023</v>
      </c>
      <c r="G183" t="s">
        <v>89</v>
      </c>
      <c r="H183">
        <v>1</v>
      </c>
      <c r="I183" s="26" cm="1">
        <f t="array" ref="I183">INDEX($X$23:$X$186,MATCH(E183&amp;F183,$T$23:$T$186&amp;$R$23:$R$186,0))*INDEX($I$8:$I$15,MATCH(C183&amp;E183,$C$8:$C$15&amp;$E$8:$E$15,0))*-0.95</f>
        <v>120.47292756182196</v>
      </c>
      <c r="J183" s="13">
        <v>15</v>
      </c>
      <c r="Q183" t="s">
        <v>82</v>
      </c>
      <c r="R183">
        <v>2097</v>
      </c>
      <c r="S183" t="s">
        <v>83</v>
      </c>
      <c r="T183" t="s">
        <v>55</v>
      </c>
      <c r="U183">
        <v>26591.950702370304</v>
      </c>
      <c r="V183">
        <v>1990.8698340693104</v>
      </c>
      <c r="W183">
        <v>1242.9811263758438</v>
      </c>
      <c r="X183">
        <f t="shared" si="17"/>
        <v>29825.801662815458</v>
      </c>
      <c r="Y183">
        <f t="shared" si="19"/>
        <v>12338.418266611496</v>
      </c>
      <c r="Z183">
        <f t="shared" si="18"/>
        <v>-17487.383396203964</v>
      </c>
    </row>
    <row r="184" spans="2:26" x14ac:dyDescent="0.25">
      <c r="B184" t="str">
        <f t="shared" si="20"/>
        <v>UC_Max_TFTRH_TRU</v>
      </c>
      <c r="C184" t="str">
        <f t="shared" si="21"/>
        <v>TFTRHL*</v>
      </c>
      <c r="E184" t="str">
        <f t="shared" si="22"/>
        <v>TFTRU</v>
      </c>
      <c r="F184">
        <v>2024</v>
      </c>
      <c r="G184" t="s">
        <v>89</v>
      </c>
      <c r="H184">
        <v>1</v>
      </c>
      <c r="I184" s="26" cm="1">
        <f t="array" ref="I184">INDEX($X$23:$X$186,MATCH(E184&amp;F184,$T$23:$T$186&amp;$R$23:$R$186,0))*INDEX($I$8:$I$15,MATCH(C184&amp;E184,$C$8:$C$15&amp;$E$8:$E$15,0))*-0.95</f>
        <v>124.77176949498256</v>
      </c>
      <c r="J184" s="13">
        <v>15</v>
      </c>
      <c r="Q184" t="s">
        <v>82</v>
      </c>
      <c r="R184">
        <v>2098</v>
      </c>
      <c r="S184" t="s">
        <v>83</v>
      </c>
      <c r="T184" t="s">
        <v>55</v>
      </c>
      <c r="U184">
        <v>27017.421913608232</v>
      </c>
      <c r="V184">
        <v>2022.7237514144194</v>
      </c>
      <c r="W184">
        <v>1262.8688243978575</v>
      </c>
      <c r="X184">
        <f t="shared" si="17"/>
        <v>30303.014489420508</v>
      </c>
      <c r="Y184">
        <f t="shared" si="19"/>
        <v>12585.065738185103</v>
      </c>
      <c r="Z184">
        <f t="shared" si="18"/>
        <v>-17717.948751235403</v>
      </c>
    </row>
    <row r="185" spans="2:26" x14ac:dyDescent="0.25">
      <c r="B185" t="str">
        <f t="shared" si="20"/>
        <v>UC_Max_TFTRH_TRU</v>
      </c>
      <c r="C185" t="str">
        <f t="shared" si="21"/>
        <v>TFTRHL*</v>
      </c>
      <c r="E185" t="str">
        <f t="shared" si="22"/>
        <v>TFTRU</v>
      </c>
      <c r="F185">
        <v>2025</v>
      </c>
      <c r="G185" t="s">
        <v>89</v>
      </c>
      <c r="H185">
        <v>1</v>
      </c>
      <c r="I185" s="26" cm="1">
        <f t="array" ref="I185">INDEX($X$23:$X$186,MATCH(E185&amp;F185,$T$23:$T$186&amp;$R$23:$R$186,0))*INDEX($I$8:$I$15,MATCH(C185&amp;E185,$C$8:$C$15&amp;$E$8:$E$15,0))*-0.95</f>
        <v>129.0706114281432</v>
      </c>
      <c r="J185" s="13">
        <v>15</v>
      </c>
      <c r="Q185" t="s">
        <v>82</v>
      </c>
      <c r="R185">
        <v>2099</v>
      </c>
      <c r="S185" t="s">
        <v>83</v>
      </c>
      <c r="T185" t="s">
        <v>55</v>
      </c>
      <c r="U185">
        <v>27449.700664225962</v>
      </c>
      <c r="V185">
        <v>2055.0873314370501</v>
      </c>
      <c r="W185">
        <v>1283.0747255882231</v>
      </c>
      <c r="X185">
        <f t="shared" si="17"/>
        <v>30787.862721251237</v>
      </c>
      <c r="Y185">
        <f t="shared" si="19"/>
        <v>12831.713209758715</v>
      </c>
      <c r="Z185">
        <f t="shared" si="18"/>
        <v>-17956.14951149252</v>
      </c>
    </row>
    <row r="186" spans="2:26" x14ac:dyDescent="0.25">
      <c r="B186" t="str">
        <f t="shared" si="20"/>
        <v>UC_Max_TFTRH_TRU</v>
      </c>
      <c r="C186" t="str">
        <f t="shared" si="21"/>
        <v>TFTRHL*</v>
      </c>
      <c r="E186" t="str">
        <f t="shared" si="22"/>
        <v>TFTRU</v>
      </c>
      <c r="F186">
        <v>2026</v>
      </c>
      <c r="G186" t="s">
        <v>89</v>
      </c>
      <c r="H186">
        <v>1</v>
      </c>
      <c r="I186" s="26" cm="1">
        <f t="array" ref="I186">INDEX($X$23:$X$186,MATCH(E186&amp;F186,$T$23:$T$186&amp;$R$23:$R$186,0))*INDEX($I$8:$I$15,MATCH(C186&amp;E186,$C$8:$C$15&amp;$E$8:$E$15,0))*-0.95</f>
        <v>133.36945336130378</v>
      </c>
      <c r="J186" s="13">
        <v>15</v>
      </c>
      <c r="Q186" t="s">
        <v>82</v>
      </c>
      <c r="R186">
        <v>2100</v>
      </c>
      <c r="S186" t="s">
        <v>83</v>
      </c>
      <c r="T186" t="s">
        <v>55</v>
      </c>
      <c r="U186">
        <v>27888.895874853581</v>
      </c>
      <c r="V186">
        <v>2087.9687287400434</v>
      </c>
      <c r="W186">
        <v>1303.6039211976349</v>
      </c>
      <c r="X186">
        <f t="shared" si="17"/>
        <v>31280.46852479126</v>
      </c>
      <c r="Y186">
        <f t="shared" si="19"/>
        <v>13078.360681332322</v>
      </c>
      <c r="Z186">
        <f t="shared" si="18"/>
        <v>-18202.107843458936</v>
      </c>
    </row>
    <row r="187" spans="2:26" x14ac:dyDescent="0.25">
      <c r="B187" t="str">
        <f t="shared" si="20"/>
        <v>UC_Max_TFTRH_TRU</v>
      </c>
      <c r="C187" t="str">
        <f t="shared" si="21"/>
        <v>TFTRHL*</v>
      </c>
      <c r="E187" t="str">
        <f t="shared" si="22"/>
        <v>TFTRU</v>
      </c>
      <c r="F187">
        <v>2027</v>
      </c>
      <c r="G187" t="s">
        <v>89</v>
      </c>
      <c r="H187">
        <v>1</v>
      </c>
      <c r="I187" s="26" cm="1">
        <f t="array" ref="I187">INDEX($X$23:$X$186,MATCH(E187&amp;F187,$T$23:$T$186&amp;$R$23:$R$186,0))*INDEX($I$8:$I$15,MATCH(C187&amp;E187,$C$8:$C$15&amp;$E$8:$E$15,0))*-0.95</f>
        <v>137.66829529446434</v>
      </c>
      <c r="J187" s="13">
        <v>15</v>
      </c>
    </row>
    <row r="188" spans="2:26" x14ac:dyDescent="0.25">
      <c r="B188" t="str">
        <f t="shared" si="20"/>
        <v>UC_Max_TFTRH_TRU</v>
      </c>
      <c r="C188" t="str">
        <f t="shared" si="21"/>
        <v>TFTRHL*</v>
      </c>
      <c r="E188" t="str">
        <f t="shared" si="22"/>
        <v>TFTRU</v>
      </c>
      <c r="F188">
        <v>2028</v>
      </c>
      <c r="G188" t="s">
        <v>89</v>
      </c>
      <c r="H188">
        <v>1</v>
      </c>
      <c r="I188" s="26" cm="1">
        <f t="array" ref="I188">INDEX($X$23:$X$186,MATCH(E188&amp;F188,$T$23:$T$186&amp;$R$23:$R$186,0))*INDEX($I$8:$I$15,MATCH(C188&amp;E188,$C$8:$C$15&amp;$E$8:$E$15,0))*-0.95</f>
        <v>141.96713722762496</v>
      </c>
      <c r="J188" s="13">
        <v>15</v>
      </c>
    </row>
    <row r="189" spans="2:26" x14ac:dyDescent="0.25">
      <c r="B189" t="str">
        <f t="shared" si="20"/>
        <v>UC_Max_TFTRH_TRU</v>
      </c>
      <c r="C189" t="str">
        <f t="shared" si="21"/>
        <v>TFTRHL*</v>
      </c>
      <c r="E189" t="str">
        <f t="shared" si="22"/>
        <v>TFTRU</v>
      </c>
      <c r="F189">
        <v>2029</v>
      </c>
      <c r="G189" t="s">
        <v>89</v>
      </c>
      <c r="H189">
        <v>1</v>
      </c>
      <c r="I189" s="26" cm="1">
        <f t="array" ref="I189">INDEX($X$23:$X$186,MATCH(E189&amp;F189,$T$23:$T$186&amp;$R$23:$R$186,0))*INDEX($I$8:$I$15,MATCH(C189&amp;E189,$C$8:$C$15&amp;$E$8:$E$15,0))*-0.95</f>
        <v>146.26597916078558</v>
      </c>
      <c r="J189" s="13">
        <v>15</v>
      </c>
    </row>
    <row r="190" spans="2:26" x14ac:dyDescent="0.25">
      <c r="B190" t="str">
        <f t="shared" si="20"/>
        <v>UC_Max_TFTRH_TRU</v>
      </c>
      <c r="C190" t="str">
        <f t="shared" si="21"/>
        <v>TFTRHL*</v>
      </c>
      <c r="E190" t="str">
        <f t="shared" si="22"/>
        <v>TFTRU</v>
      </c>
      <c r="F190">
        <v>2030</v>
      </c>
      <c r="G190" t="s">
        <v>89</v>
      </c>
      <c r="H190">
        <v>1</v>
      </c>
      <c r="I190" s="26" cm="1">
        <f t="array" ref="I190">INDEX($X$23:$X$186,MATCH(E190&amp;F190,$T$23:$T$186&amp;$R$23:$R$186,0))*INDEX($I$8:$I$15,MATCH(C190&amp;E190,$C$8:$C$15&amp;$E$8:$E$15,0))*-0.95</f>
        <v>150.56482109394619</v>
      </c>
      <c r="J190" s="13">
        <v>15</v>
      </c>
    </row>
    <row r="191" spans="2:26" x14ac:dyDescent="0.25">
      <c r="B191" t="str">
        <f t="shared" si="20"/>
        <v>UC_Max_TFTRH_TRU</v>
      </c>
      <c r="C191" t="str">
        <f t="shared" si="21"/>
        <v>TFTRHL*</v>
      </c>
      <c r="E191" t="str">
        <f t="shared" si="22"/>
        <v>TFTRU</v>
      </c>
      <c r="F191">
        <v>2031</v>
      </c>
      <c r="G191" t="s">
        <v>89</v>
      </c>
      <c r="H191">
        <v>1</v>
      </c>
      <c r="I191" s="26" cm="1">
        <f t="array" ref="I191">INDEX($X$23:$X$186,MATCH(E191&amp;F191,$T$23:$T$186&amp;$R$23:$R$186,0))*INDEX($I$8:$I$15,MATCH(C191&amp;E191,$C$8:$C$15&amp;$E$8:$E$15,0))*-0.95</f>
        <v>154.86366302710675</v>
      </c>
      <c r="J191" s="13">
        <v>15</v>
      </c>
    </row>
    <row r="192" spans="2:26" x14ac:dyDescent="0.25">
      <c r="B192" t="str">
        <f t="shared" si="20"/>
        <v>UC_Max_TFTRH_TRU</v>
      </c>
      <c r="C192" t="str">
        <f t="shared" si="21"/>
        <v>TFTRHL*</v>
      </c>
      <c r="E192" t="str">
        <f t="shared" si="22"/>
        <v>TFTRU</v>
      </c>
      <c r="F192">
        <v>2032</v>
      </c>
      <c r="G192" t="s">
        <v>89</v>
      </c>
      <c r="H192">
        <v>1</v>
      </c>
      <c r="I192" s="26" cm="1">
        <f t="array" ref="I192">INDEX($X$23:$X$186,MATCH(E192&amp;F192,$T$23:$T$186&amp;$R$23:$R$186,0))*INDEX($I$8:$I$15,MATCH(C192&amp;E192,$C$8:$C$15&amp;$E$8:$E$15,0))*-0.95</f>
        <v>159.16250496026737</v>
      </c>
      <c r="J192" s="13">
        <v>15</v>
      </c>
    </row>
    <row r="193" spans="2:10" x14ac:dyDescent="0.25">
      <c r="B193" t="str">
        <f t="shared" si="20"/>
        <v>UC_Max_TFTRH_TRU</v>
      </c>
      <c r="C193" t="str">
        <f t="shared" si="21"/>
        <v>TFTRHL*</v>
      </c>
      <c r="E193" t="str">
        <f t="shared" si="22"/>
        <v>TFTRU</v>
      </c>
      <c r="F193">
        <v>2033</v>
      </c>
      <c r="G193" t="s">
        <v>89</v>
      </c>
      <c r="H193">
        <v>1</v>
      </c>
      <c r="I193" s="26" cm="1">
        <f t="array" ref="I193">INDEX($X$23:$X$186,MATCH(E193&amp;F193,$T$23:$T$186&amp;$R$23:$R$186,0))*INDEX($I$8:$I$15,MATCH(C193&amp;E193,$C$8:$C$15&amp;$E$8:$E$15,0))*-0.95</f>
        <v>163.46134689342799</v>
      </c>
      <c r="J193" s="13">
        <v>15</v>
      </c>
    </row>
    <row r="194" spans="2:10" x14ac:dyDescent="0.25">
      <c r="B194" t="str">
        <f t="shared" si="20"/>
        <v>UC_Max_TFTRH_TRU</v>
      </c>
      <c r="C194" t="str">
        <f t="shared" si="21"/>
        <v>TFTRHL*</v>
      </c>
      <c r="E194" t="str">
        <f t="shared" si="22"/>
        <v>TFTRU</v>
      </c>
      <c r="F194">
        <v>2034</v>
      </c>
      <c r="G194" t="s">
        <v>89</v>
      </c>
      <c r="H194">
        <v>1</v>
      </c>
      <c r="I194" s="26" cm="1">
        <f t="array" ref="I194">INDEX($X$23:$X$186,MATCH(E194&amp;F194,$T$23:$T$186&amp;$R$23:$R$186,0))*INDEX($I$8:$I$15,MATCH(C194&amp;E194,$C$8:$C$15&amp;$E$8:$E$15,0))*-0.95</f>
        <v>167.76018882658857</v>
      </c>
      <c r="J194" s="13">
        <v>15</v>
      </c>
    </row>
    <row r="195" spans="2:10" x14ac:dyDescent="0.25">
      <c r="B195" t="str">
        <f t="shared" si="20"/>
        <v>UC_Max_TFTRH_TRU</v>
      </c>
      <c r="C195" t="str">
        <f t="shared" si="21"/>
        <v>TFTRHL*</v>
      </c>
      <c r="E195" t="str">
        <f t="shared" si="22"/>
        <v>TFTRU</v>
      </c>
      <c r="F195">
        <v>2035</v>
      </c>
      <c r="G195" t="s">
        <v>89</v>
      </c>
      <c r="H195">
        <v>1</v>
      </c>
      <c r="I195" s="26" cm="1">
        <f t="array" ref="I195">INDEX($X$23:$X$186,MATCH(E195&amp;F195,$T$23:$T$186&amp;$R$23:$R$186,0))*INDEX($I$8:$I$15,MATCH(C195&amp;E195,$C$8:$C$15&amp;$E$8:$E$15,0))*-0.95</f>
        <v>172.05903075974916</v>
      </c>
      <c r="J195" s="13">
        <v>15</v>
      </c>
    </row>
    <row r="196" spans="2:10" x14ac:dyDescent="0.25">
      <c r="B196" t="str">
        <f t="shared" si="20"/>
        <v>UC_Max_TFTRH_TRU</v>
      </c>
      <c r="C196" t="str">
        <f t="shared" si="21"/>
        <v>TFTRHL*</v>
      </c>
      <c r="E196" t="str">
        <f t="shared" si="22"/>
        <v>TFTRU</v>
      </c>
      <c r="F196">
        <v>2036</v>
      </c>
      <c r="G196" t="s">
        <v>89</v>
      </c>
      <c r="H196">
        <v>1</v>
      </c>
      <c r="I196" s="26" cm="1">
        <f t="array" ref="I196">INDEX($X$23:$X$186,MATCH(E196&amp;F196,$T$23:$T$186&amp;$R$23:$R$186,0))*INDEX($I$8:$I$15,MATCH(C196&amp;E196,$C$8:$C$15&amp;$E$8:$E$15,0))*-0.95</f>
        <v>176.35787269290981</v>
      </c>
      <c r="J196" s="13">
        <v>15</v>
      </c>
    </row>
    <row r="197" spans="2:10" x14ac:dyDescent="0.25">
      <c r="B197" t="str">
        <f t="shared" si="20"/>
        <v>UC_Max_TFTRH_TRU</v>
      </c>
      <c r="C197" t="str">
        <f t="shared" si="21"/>
        <v>TFTRHL*</v>
      </c>
      <c r="E197" t="str">
        <f t="shared" si="22"/>
        <v>TFTRU</v>
      </c>
      <c r="F197">
        <v>2037</v>
      </c>
      <c r="G197" t="s">
        <v>89</v>
      </c>
      <c r="H197">
        <v>1</v>
      </c>
      <c r="I197" s="26" cm="1">
        <f t="array" ref="I197">INDEX($X$23:$X$186,MATCH(E197&amp;F197,$T$23:$T$186&amp;$R$23:$R$186,0))*INDEX($I$8:$I$15,MATCH(C197&amp;E197,$C$8:$C$15&amp;$E$8:$E$15,0))*-0.95</f>
        <v>180.65671462607042</v>
      </c>
      <c r="J197" s="13">
        <v>15</v>
      </c>
    </row>
    <row r="198" spans="2:10" x14ac:dyDescent="0.25">
      <c r="B198" t="str">
        <f t="shared" si="20"/>
        <v>UC_Max_TFTRH_TRU</v>
      </c>
      <c r="C198" t="str">
        <f t="shared" si="21"/>
        <v>TFTRHL*</v>
      </c>
      <c r="E198" t="str">
        <f t="shared" si="22"/>
        <v>TFTRU</v>
      </c>
      <c r="F198">
        <v>2038</v>
      </c>
      <c r="G198" t="s">
        <v>89</v>
      </c>
      <c r="H198">
        <v>1</v>
      </c>
      <c r="I198" s="26" cm="1">
        <f t="array" ref="I198">INDEX($X$23:$X$186,MATCH(E198&amp;F198,$T$23:$T$186&amp;$R$23:$R$186,0))*INDEX($I$8:$I$15,MATCH(C198&amp;E198,$C$8:$C$15&amp;$E$8:$E$15,0))*-0.95</f>
        <v>184.95555655923096</v>
      </c>
      <c r="J198" s="13">
        <v>15</v>
      </c>
    </row>
    <row r="199" spans="2:10" x14ac:dyDescent="0.25">
      <c r="B199" t="str">
        <f t="shared" si="20"/>
        <v>UC_Max_TFTRH_TRU</v>
      </c>
      <c r="C199" t="str">
        <f t="shared" si="21"/>
        <v>TFTRHL*</v>
      </c>
      <c r="E199" t="str">
        <f t="shared" si="22"/>
        <v>TFTRU</v>
      </c>
      <c r="F199">
        <v>2039</v>
      </c>
      <c r="G199" t="s">
        <v>89</v>
      </c>
      <c r="H199">
        <v>1</v>
      </c>
      <c r="I199" s="26" cm="1">
        <f t="array" ref="I199">INDEX($X$23:$X$186,MATCH(E199&amp;F199,$T$23:$T$186&amp;$R$23:$R$186,0))*INDEX($I$8:$I$15,MATCH(C199&amp;E199,$C$8:$C$15&amp;$E$8:$E$15,0))*-0.95</f>
        <v>189.25439849239157</v>
      </c>
      <c r="J199" s="13">
        <v>15</v>
      </c>
    </row>
    <row r="200" spans="2:10" x14ac:dyDescent="0.25">
      <c r="B200" t="str">
        <f t="shared" si="20"/>
        <v>UC_Max_TFTRH_TRU</v>
      </c>
      <c r="C200" t="str">
        <f t="shared" si="21"/>
        <v>TFTRHL*</v>
      </c>
      <c r="E200" t="str">
        <f t="shared" si="22"/>
        <v>TFTRU</v>
      </c>
      <c r="F200">
        <v>2040</v>
      </c>
      <c r="G200" t="s">
        <v>89</v>
      </c>
      <c r="H200">
        <v>1</v>
      </c>
      <c r="I200" s="26" cm="1">
        <f t="array" ref="I200">INDEX($X$23:$X$186,MATCH(E200&amp;F200,$T$23:$T$186&amp;$R$23:$R$186,0))*INDEX($I$8:$I$15,MATCH(C200&amp;E200,$C$8:$C$15&amp;$E$8:$E$15,0))*-0.95</f>
        <v>193.55324042555219</v>
      </c>
      <c r="J200" s="13">
        <v>15</v>
      </c>
    </row>
    <row r="201" spans="2:10" x14ac:dyDescent="0.25">
      <c r="B201" t="str">
        <f t="shared" si="20"/>
        <v>UC_Max_TFTRH_TRU</v>
      </c>
      <c r="C201" t="str">
        <f t="shared" si="21"/>
        <v>TFTRHL*</v>
      </c>
      <c r="E201" t="str">
        <f t="shared" si="22"/>
        <v>TFTRU</v>
      </c>
      <c r="F201">
        <v>2041</v>
      </c>
      <c r="G201" t="s">
        <v>89</v>
      </c>
      <c r="H201">
        <v>1</v>
      </c>
      <c r="I201" s="26" cm="1">
        <f t="array" ref="I201">INDEX($X$23:$X$186,MATCH(E201&amp;F201,$T$23:$T$186&amp;$R$23:$R$186,0))*INDEX($I$8:$I$15,MATCH(C201&amp;E201,$C$8:$C$15&amp;$E$8:$E$15,0))*-0.95</f>
        <v>197.85208235871278</v>
      </c>
      <c r="J201" s="13">
        <v>15</v>
      </c>
    </row>
    <row r="202" spans="2:10" x14ac:dyDescent="0.25">
      <c r="B202" t="str">
        <f t="shared" si="20"/>
        <v>UC_Max_TFTRH_TRU</v>
      </c>
      <c r="C202" t="str">
        <f t="shared" si="21"/>
        <v>TFTRHL*</v>
      </c>
      <c r="E202" t="str">
        <f t="shared" si="22"/>
        <v>TFTRU</v>
      </c>
      <c r="F202">
        <v>2042</v>
      </c>
      <c r="G202" t="s">
        <v>89</v>
      </c>
      <c r="H202">
        <v>1</v>
      </c>
      <c r="I202" s="26" cm="1">
        <f t="array" ref="I202">INDEX($X$23:$X$186,MATCH(E202&amp;F202,$T$23:$T$186&amp;$R$23:$R$186,0))*INDEX($I$8:$I$15,MATCH(C202&amp;E202,$C$8:$C$15&amp;$E$8:$E$15,0))*-0.95</f>
        <v>202.15092429187339</v>
      </c>
      <c r="J202" s="13">
        <v>15</v>
      </c>
    </row>
    <row r="203" spans="2:10" x14ac:dyDescent="0.25">
      <c r="B203" t="str">
        <f t="shared" si="20"/>
        <v>UC_Max_TFTRH_TRU</v>
      </c>
      <c r="C203" t="str">
        <f t="shared" si="21"/>
        <v>TFTRHL*</v>
      </c>
      <c r="E203" t="str">
        <f t="shared" si="22"/>
        <v>TFTRU</v>
      </c>
      <c r="F203">
        <v>2043</v>
      </c>
      <c r="G203" t="s">
        <v>89</v>
      </c>
      <c r="H203">
        <v>1</v>
      </c>
      <c r="I203" s="26" cm="1">
        <f t="array" ref="I203">INDEX($X$23:$X$186,MATCH(E203&amp;F203,$T$23:$T$186&amp;$R$23:$R$186,0))*INDEX($I$8:$I$15,MATCH(C203&amp;E203,$C$8:$C$15&amp;$E$8:$E$15,0))*-0.95</f>
        <v>206.44976622503398</v>
      </c>
      <c r="J203" s="13">
        <v>15</v>
      </c>
    </row>
    <row r="204" spans="2:10" x14ac:dyDescent="0.25">
      <c r="B204" t="str">
        <f t="shared" si="20"/>
        <v>UC_Max_TFTRH_TRU</v>
      </c>
      <c r="C204" t="str">
        <f t="shared" si="21"/>
        <v>TFTRHL*</v>
      </c>
      <c r="E204" t="str">
        <f t="shared" si="22"/>
        <v>TFTRU</v>
      </c>
      <c r="F204">
        <v>2044</v>
      </c>
      <c r="G204" t="s">
        <v>89</v>
      </c>
      <c r="H204">
        <v>1</v>
      </c>
      <c r="I204" s="26" cm="1">
        <f t="array" ref="I204">INDEX($X$23:$X$186,MATCH(E204&amp;F204,$T$23:$T$186&amp;$R$23:$R$186,0))*INDEX($I$8:$I$15,MATCH(C204&amp;E204,$C$8:$C$15&amp;$E$8:$E$15,0))*-0.95</f>
        <v>210.74860815819457</v>
      </c>
      <c r="J204" s="13">
        <v>15</v>
      </c>
    </row>
    <row r="205" spans="2:10" x14ac:dyDescent="0.25">
      <c r="B205" t="str">
        <f t="shared" si="20"/>
        <v>UC_Max_TFTRH_TRU</v>
      </c>
      <c r="C205" t="str">
        <f t="shared" si="21"/>
        <v>TFTRHL*</v>
      </c>
      <c r="E205" t="str">
        <f t="shared" si="22"/>
        <v>TFTRU</v>
      </c>
      <c r="F205">
        <v>2045</v>
      </c>
      <c r="G205" t="s">
        <v>89</v>
      </c>
      <c r="H205">
        <v>1</v>
      </c>
      <c r="I205" s="26" cm="1">
        <f t="array" ref="I205">INDEX($X$23:$X$186,MATCH(E205&amp;F205,$T$23:$T$186&amp;$R$23:$R$186,0))*INDEX($I$8:$I$15,MATCH(C205&amp;E205,$C$8:$C$15&amp;$E$8:$E$15,0))*-0.95</f>
        <v>215.04745009135516</v>
      </c>
      <c r="J205" s="13">
        <v>15</v>
      </c>
    </row>
    <row r="206" spans="2:10" x14ac:dyDescent="0.25">
      <c r="B206" t="str">
        <f t="shared" si="20"/>
        <v>UC_Max_TFTRH_TRU</v>
      </c>
      <c r="C206" t="str">
        <f t="shared" si="21"/>
        <v>TFTRHL*</v>
      </c>
      <c r="E206" t="str">
        <f t="shared" si="22"/>
        <v>TFTRU</v>
      </c>
      <c r="F206">
        <v>2046</v>
      </c>
      <c r="G206" t="s">
        <v>89</v>
      </c>
      <c r="H206">
        <v>1</v>
      </c>
      <c r="I206" s="26" cm="1">
        <f t="array" ref="I206">INDEX($X$23:$X$186,MATCH(E206&amp;F206,$T$23:$T$186&amp;$R$23:$R$186,0))*INDEX($I$8:$I$15,MATCH(C206&amp;E206,$C$8:$C$15&amp;$E$8:$E$15,0))*-0.95</f>
        <v>219.34629202451583</v>
      </c>
      <c r="J206" s="13">
        <v>15</v>
      </c>
    </row>
    <row r="207" spans="2:10" x14ac:dyDescent="0.25">
      <c r="B207" t="str">
        <f t="shared" si="20"/>
        <v>UC_Max_TFTRH_TRU</v>
      </c>
      <c r="C207" t="str">
        <f t="shared" si="21"/>
        <v>TFTRHL*</v>
      </c>
      <c r="E207" t="str">
        <f t="shared" si="22"/>
        <v>TFTRU</v>
      </c>
      <c r="F207">
        <v>2047</v>
      </c>
      <c r="G207" t="s">
        <v>89</v>
      </c>
      <c r="H207">
        <v>1</v>
      </c>
      <c r="I207" s="26" cm="1">
        <f t="array" ref="I207">INDEX($X$23:$X$186,MATCH(E207&amp;F207,$T$23:$T$186&amp;$R$23:$R$186,0))*INDEX($I$8:$I$15,MATCH(C207&amp;E207,$C$8:$C$15&amp;$E$8:$E$15,0))*-0.95</f>
        <v>223.64513395767645</v>
      </c>
      <c r="J207" s="13">
        <v>15</v>
      </c>
    </row>
    <row r="208" spans="2:10" x14ac:dyDescent="0.25">
      <c r="B208" t="str">
        <f t="shared" si="20"/>
        <v>UC_Max_TFTRH_TRU</v>
      </c>
      <c r="C208" t="str">
        <f t="shared" si="21"/>
        <v>TFTRHL*</v>
      </c>
      <c r="E208" t="str">
        <f t="shared" si="22"/>
        <v>TFTRU</v>
      </c>
      <c r="F208">
        <v>2048</v>
      </c>
      <c r="G208" t="s">
        <v>89</v>
      </c>
      <c r="H208">
        <v>1</v>
      </c>
      <c r="I208" s="26" cm="1">
        <f t="array" ref="I208">INDEX($X$23:$X$186,MATCH(E208&amp;F208,$T$23:$T$186&amp;$R$23:$R$186,0))*INDEX($I$8:$I$15,MATCH(C208&amp;E208,$C$8:$C$15&amp;$E$8:$E$15,0))*-0.95</f>
        <v>227.94397589083704</v>
      </c>
      <c r="J208" s="13">
        <v>15</v>
      </c>
    </row>
    <row r="209" spans="2:10" x14ac:dyDescent="0.25">
      <c r="B209" t="str">
        <f t="shared" si="20"/>
        <v>UC_Max_TFTRH_TRU</v>
      </c>
      <c r="C209" t="str">
        <f t="shared" si="21"/>
        <v>TFTRHL*</v>
      </c>
      <c r="E209" t="str">
        <f t="shared" si="22"/>
        <v>TFTRU</v>
      </c>
      <c r="F209">
        <v>2049</v>
      </c>
      <c r="G209" t="s">
        <v>89</v>
      </c>
      <c r="H209">
        <v>1</v>
      </c>
      <c r="I209" s="26" cm="1">
        <f t="array" ref="I209">INDEX($X$23:$X$186,MATCH(E209&amp;F209,$T$23:$T$186&amp;$R$23:$R$186,0))*INDEX($I$8:$I$15,MATCH(C209&amp;E209,$C$8:$C$15&amp;$E$8:$E$15,0))*-0.95</f>
        <v>232.2428178239976</v>
      </c>
      <c r="J209" s="13">
        <v>15</v>
      </c>
    </row>
    <row r="210" spans="2:10" x14ac:dyDescent="0.25">
      <c r="B210" t="str">
        <f t="shared" si="20"/>
        <v>UC_Max_TFTRH_TRU</v>
      </c>
      <c r="C210" t="str">
        <f t="shared" si="21"/>
        <v>TFTRHL*</v>
      </c>
      <c r="E210" t="str">
        <f t="shared" si="22"/>
        <v>TFTRU</v>
      </c>
      <c r="F210">
        <v>2050</v>
      </c>
      <c r="G210" t="s">
        <v>89</v>
      </c>
      <c r="H210">
        <v>1</v>
      </c>
      <c r="I210" s="26" cm="1">
        <f t="array" ref="I210">INDEX($X$23:$X$186,MATCH(E210&amp;F210,$T$23:$T$186&amp;$R$23:$R$186,0))*INDEX($I$8:$I$15,MATCH(C210&amp;E210,$C$8:$C$15&amp;$E$8:$E$15,0))*-0.95</f>
        <v>236.54165975715824</v>
      </c>
      <c r="J210" s="13">
        <v>15</v>
      </c>
    </row>
    <row r="211" spans="2:10" x14ac:dyDescent="0.25">
      <c r="B211" t="str">
        <f t="shared" si="20"/>
        <v>UC_Max_TFTRH_TRU</v>
      </c>
      <c r="C211" t="str">
        <f t="shared" si="21"/>
        <v>TFTRHL*</v>
      </c>
      <c r="E211" t="str">
        <f t="shared" si="22"/>
        <v>TFTRU</v>
      </c>
      <c r="F211">
        <v>2051</v>
      </c>
      <c r="G211" t="s">
        <v>89</v>
      </c>
      <c r="H211">
        <v>1</v>
      </c>
      <c r="I211" s="26" cm="1">
        <f t="array" ref="I211">INDEX($X$23:$X$186,MATCH(E211&amp;F211,$T$23:$T$186&amp;$R$23:$R$186,0))*INDEX($I$8:$I$15,MATCH(C211&amp;E211,$C$8:$C$15&amp;$E$8:$E$15,0))*-0.95</f>
        <v>240.32632631327277</v>
      </c>
      <c r="J211" s="13">
        <v>15</v>
      </c>
    </row>
    <row r="212" spans="2:10" x14ac:dyDescent="0.25">
      <c r="B212" t="str">
        <f t="shared" si="20"/>
        <v>UC_Max_TFTRH_TRU</v>
      </c>
      <c r="C212" t="str">
        <f t="shared" si="21"/>
        <v>TFTRHL*</v>
      </c>
      <c r="E212" t="str">
        <f t="shared" si="22"/>
        <v>TFTRU</v>
      </c>
      <c r="F212">
        <v>2052</v>
      </c>
      <c r="G212" t="s">
        <v>89</v>
      </c>
      <c r="H212">
        <v>1</v>
      </c>
      <c r="I212" s="26" cm="1">
        <f t="array" ref="I212">INDEX($X$23:$X$186,MATCH(E212&amp;F212,$T$23:$T$186&amp;$R$23:$R$186,0))*INDEX($I$8:$I$15,MATCH(C212&amp;E212,$C$8:$C$15&amp;$E$8:$E$15,0))*-0.95</f>
        <v>244.17154753428511</v>
      </c>
      <c r="J212" s="13">
        <v>15</v>
      </c>
    </row>
    <row r="213" spans="2:10" x14ac:dyDescent="0.25">
      <c r="B213" t="str">
        <f t="shared" si="20"/>
        <v>UC_Max_TFTRH_TRU</v>
      </c>
      <c r="C213" t="str">
        <f t="shared" si="21"/>
        <v>TFTRHL*</v>
      </c>
      <c r="E213" t="str">
        <f t="shared" si="22"/>
        <v>TFTRU</v>
      </c>
      <c r="F213">
        <v>2053</v>
      </c>
      <c r="G213" t="s">
        <v>89</v>
      </c>
      <c r="H213">
        <v>1</v>
      </c>
      <c r="I213" s="26" cm="1">
        <f t="array" ref="I213">INDEX($X$23:$X$186,MATCH(E213&amp;F213,$T$23:$T$186&amp;$R$23:$R$186,0))*INDEX($I$8:$I$15,MATCH(C213&amp;E213,$C$8:$C$15&amp;$E$8:$E$15,0))*-0.95</f>
        <v>248.07829229483372</v>
      </c>
      <c r="J213" s="13">
        <v>15</v>
      </c>
    </row>
    <row r="214" spans="2:10" x14ac:dyDescent="0.25">
      <c r="B214" t="str">
        <f t="shared" si="20"/>
        <v>UC_Max_TFTRH_TRU</v>
      </c>
      <c r="C214" t="str">
        <f t="shared" si="21"/>
        <v>TFTRHL*</v>
      </c>
      <c r="E214" t="str">
        <f t="shared" si="22"/>
        <v>TFTRU</v>
      </c>
      <c r="F214">
        <v>2054</v>
      </c>
      <c r="G214" t="s">
        <v>89</v>
      </c>
      <c r="H214">
        <v>1</v>
      </c>
      <c r="I214" s="26" cm="1">
        <f t="array" ref="I214">INDEX($X$23:$X$186,MATCH(E214&amp;F214,$T$23:$T$186&amp;$R$23:$R$186,0))*INDEX($I$8:$I$15,MATCH(C214&amp;E214,$C$8:$C$15&amp;$E$8:$E$15,0))*-0.95</f>
        <v>252.0475449715511</v>
      </c>
      <c r="J214" s="13">
        <v>15</v>
      </c>
    </row>
    <row r="215" spans="2:10" x14ac:dyDescent="0.25">
      <c r="B215" t="str">
        <f t="shared" si="20"/>
        <v>UC_Max_TFTRH_TRU</v>
      </c>
      <c r="C215" t="str">
        <f t="shared" si="21"/>
        <v>TFTRHL*</v>
      </c>
      <c r="E215" t="str">
        <f t="shared" si="22"/>
        <v>TFTRU</v>
      </c>
      <c r="F215">
        <v>2055</v>
      </c>
      <c r="G215" t="s">
        <v>89</v>
      </c>
      <c r="H215">
        <v>1</v>
      </c>
      <c r="I215" s="26" cm="1">
        <f t="array" ref="I215">INDEX($X$23:$X$186,MATCH(E215&amp;F215,$T$23:$T$186&amp;$R$23:$R$186,0))*INDEX($I$8:$I$15,MATCH(C215&amp;E215,$C$8:$C$15&amp;$E$8:$E$15,0))*-0.95</f>
        <v>256.08030569109576</v>
      </c>
      <c r="J215" s="13">
        <v>15</v>
      </c>
    </row>
    <row r="216" spans="2:10" x14ac:dyDescent="0.25">
      <c r="B216" t="str">
        <f t="shared" si="20"/>
        <v>UC_Max_TFTRH_TRU</v>
      </c>
      <c r="C216" t="str">
        <f t="shared" si="21"/>
        <v>TFTRHL*</v>
      </c>
      <c r="E216" t="str">
        <f t="shared" si="22"/>
        <v>TFTRU</v>
      </c>
      <c r="F216">
        <v>2056</v>
      </c>
      <c r="G216" t="s">
        <v>89</v>
      </c>
      <c r="H216">
        <v>1</v>
      </c>
      <c r="I216" s="26" cm="1">
        <f t="array" ref="I216">INDEX($X$23:$X$186,MATCH(E216&amp;F216,$T$23:$T$186&amp;$R$23:$R$186,0))*INDEX($I$8:$I$15,MATCH(C216&amp;E216,$C$8:$C$15&amp;$E$8:$E$15,0))*-0.95</f>
        <v>260.17759058215336</v>
      </c>
      <c r="J216" s="13">
        <v>15</v>
      </c>
    </row>
    <row r="217" spans="2:10" x14ac:dyDescent="0.25">
      <c r="B217" t="str">
        <f t="shared" si="20"/>
        <v>UC_Max_TFTRH_TRU</v>
      </c>
      <c r="C217" t="str">
        <f t="shared" si="21"/>
        <v>TFTRHL*</v>
      </c>
      <c r="E217" t="str">
        <f t="shared" si="22"/>
        <v>TFTRU</v>
      </c>
      <c r="F217">
        <v>2057</v>
      </c>
      <c r="G217" t="s">
        <v>89</v>
      </c>
      <c r="H217">
        <v>1</v>
      </c>
      <c r="I217" s="26" cm="1">
        <f t="array" ref="I217">INDEX($X$23:$X$186,MATCH(E217&amp;F217,$T$23:$T$186&amp;$R$23:$R$186,0))*INDEX($I$8:$I$15,MATCH(C217&amp;E217,$C$8:$C$15&amp;$E$8:$E$15,0))*-0.95</f>
        <v>264.34043203146791</v>
      </c>
      <c r="J217" s="13">
        <v>15</v>
      </c>
    </row>
    <row r="218" spans="2:10" x14ac:dyDescent="0.25">
      <c r="B218" t="str">
        <f t="shared" si="20"/>
        <v>UC_Max_TFTRH_TRU</v>
      </c>
      <c r="C218" t="str">
        <f t="shared" si="21"/>
        <v>TFTRHL*</v>
      </c>
      <c r="E218" t="str">
        <f t="shared" si="22"/>
        <v>TFTRU</v>
      </c>
      <c r="F218">
        <v>2058</v>
      </c>
      <c r="G218" t="s">
        <v>89</v>
      </c>
      <c r="H218">
        <v>1</v>
      </c>
      <c r="I218" s="26" cm="1">
        <f t="array" ref="I218">INDEX($X$23:$X$186,MATCH(E218&amp;F218,$T$23:$T$186&amp;$R$23:$R$186,0))*INDEX($I$8:$I$15,MATCH(C218&amp;E218,$C$8:$C$15&amp;$E$8:$E$15,0))*-0.95</f>
        <v>268.56987894397133</v>
      </c>
      <c r="J218" s="13">
        <v>15</v>
      </c>
    </row>
    <row r="219" spans="2:10" x14ac:dyDescent="0.25">
      <c r="B219" t="str">
        <f t="shared" si="20"/>
        <v>UC_Max_TFTRH_TRU</v>
      </c>
      <c r="C219" t="str">
        <f t="shared" si="21"/>
        <v>TFTRHL*</v>
      </c>
      <c r="E219" t="str">
        <f t="shared" si="22"/>
        <v>TFTRU</v>
      </c>
      <c r="F219">
        <v>2059</v>
      </c>
      <c r="G219" t="s">
        <v>89</v>
      </c>
      <c r="H219">
        <v>1</v>
      </c>
      <c r="I219" s="26" cm="1">
        <f t="array" ref="I219">INDEX($X$23:$X$186,MATCH(E219&amp;F219,$T$23:$T$186&amp;$R$23:$R$186,0))*INDEX($I$8:$I$15,MATCH(C219&amp;E219,$C$8:$C$15&amp;$E$8:$E$15,0))*-0.95</f>
        <v>272.86699700707487</v>
      </c>
      <c r="J219" s="13">
        <v>15</v>
      </c>
    </row>
    <row r="220" spans="2:10" x14ac:dyDescent="0.25">
      <c r="B220" t="str">
        <f t="shared" si="20"/>
        <v>UC_Max_TFTRH_TRU</v>
      </c>
      <c r="C220" t="str">
        <f t="shared" si="21"/>
        <v>TFTRHL*</v>
      </c>
      <c r="E220" t="str">
        <f t="shared" si="22"/>
        <v>TFTRU</v>
      </c>
      <c r="F220">
        <v>2060</v>
      </c>
      <c r="G220" t="s">
        <v>89</v>
      </c>
      <c r="H220">
        <v>1</v>
      </c>
      <c r="I220" s="26" cm="1">
        <f t="array" ref="I220">INDEX($X$23:$X$186,MATCH(E220&amp;F220,$T$23:$T$186&amp;$R$23:$R$186,0))*INDEX($I$8:$I$15,MATCH(C220&amp;E220,$C$8:$C$15&amp;$E$8:$E$15,0))*-0.95</f>
        <v>277.23286895918807</v>
      </c>
      <c r="J220" s="13">
        <v>15</v>
      </c>
    </row>
    <row r="221" spans="2:10" x14ac:dyDescent="0.25">
      <c r="B221" t="str">
        <f t="shared" si="20"/>
        <v>UC_Max_TFTRH_TRU</v>
      </c>
      <c r="C221" t="str">
        <f t="shared" si="21"/>
        <v>TFTRHL*</v>
      </c>
      <c r="E221" t="str">
        <f t="shared" si="22"/>
        <v>TFTRU</v>
      </c>
      <c r="F221">
        <v>2061</v>
      </c>
      <c r="G221" t="s">
        <v>89</v>
      </c>
      <c r="H221">
        <v>1</v>
      </c>
      <c r="I221" s="26" cm="1">
        <f t="array" ref="I221">INDEX($X$23:$X$186,MATCH(E221&amp;F221,$T$23:$T$186&amp;$R$23:$R$186,0))*INDEX($I$8:$I$15,MATCH(C221&amp;E221,$C$8:$C$15&amp;$E$8:$E$15,0))*-0.95</f>
        <v>281.66859486253503</v>
      </c>
      <c r="J221" s="13">
        <v>15</v>
      </c>
    </row>
    <row r="222" spans="2:10" x14ac:dyDescent="0.25">
      <c r="B222" t="str">
        <f t="shared" si="20"/>
        <v>UC_Max_TFTRH_TRU</v>
      </c>
      <c r="C222" t="str">
        <f t="shared" si="21"/>
        <v>TFTRHL*</v>
      </c>
      <c r="E222" t="str">
        <f t="shared" si="22"/>
        <v>TFTRU</v>
      </c>
      <c r="F222">
        <v>2062</v>
      </c>
      <c r="G222" t="s">
        <v>89</v>
      </c>
      <c r="H222">
        <v>1</v>
      </c>
      <c r="I222" s="26" cm="1">
        <f t="array" ref="I222">INDEX($X$23:$X$186,MATCH(E222&amp;F222,$T$23:$T$186&amp;$R$23:$R$186,0))*INDEX($I$8:$I$15,MATCH(C222&amp;E222,$C$8:$C$15&amp;$E$8:$E$15,0))*-0.95</f>
        <v>286.17529238033558</v>
      </c>
      <c r="J222" s="13">
        <v>15</v>
      </c>
    </row>
    <row r="223" spans="2:10" x14ac:dyDescent="0.25">
      <c r="B223" t="str">
        <f t="shared" si="20"/>
        <v>UC_Max_TFTRH_TRU</v>
      </c>
      <c r="C223" t="str">
        <f t="shared" si="21"/>
        <v>TFTRHL*</v>
      </c>
      <c r="E223" t="str">
        <f t="shared" si="22"/>
        <v>TFTRU</v>
      </c>
      <c r="F223">
        <v>2063</v>
      </c>
      <c r="G223" t="s">
        <v>89</v>
      </c>
      <c r="H223">
        <v>1</v>
      </c>
      <c r="I223" s="26" cm="1">
        <f t="array" ref="I223">INDEX($X$23:$X$186,MATCH(E223&amp;F223,$T$23:$T$186&amp;$R$23:$R$186,0))*INDEX($I$8:$I$15,MATCH(C223&amp;E223,$C$8:$C$15&amp;$E$8:$E$15,0))*-0.95</f>
        <v>290.754097058421</v>
      </c>
      <c r="J223" s="13">
        <v>15</v>
      </c>
    </row>
    <row r="224" spans="2:10" x14ac:dyDescent="0.25">
      <c r="B224" t="str">
        <f t="shared" si="20"/>
        <v>UC_Max_TFTRH_TRU</v>
      </c>
      <c r="C224" t="str">
        <f t="shared" si="21"/>
        <v>TFTRHL*</v>
      </c>
      <c r="E224" t="str">
        <f t="shared" si="22"/>
        <v>TFTRU</v>
      </c>
      <c r="F224">
        <v>2064</v>
      </c>
      <c r="G224" t="s">
        <v>89</v>
      </c>
      <c r="H224">
        <v>1</v>
      </c>
      <c r="I224" s="26" cm="1">
        <f t="array" ref="I224">INDEX($X$23:$X$186,MATCH(E224&amp;F224,$T$23:$T$186&amp;$R$23:$R$186,0))*INDEX($I$8:$I$15,MATCH(C224&amp;E224,$C$8:$C$15&amp;$E$8:$E$15,0))*-0.95</f>
        <v>295.4061626113558</v>
      </c>
      <c r="J224" s="13">
        <v>15</v>
      </c>
    </row>
    <row r="225" spans="2:11" x14ac:dyDescent="0.25">
      <c r="B225" t="str">
        <f t="shared" si="20"/>
        <v>UC_Max_TFTRH_TRU</v>
      </c>
      <c r="C225" t="str">
        <f t="shared" si="21"/>
        <v>TFTRHL*</v>
      </c>
      <c r="E225" t="str">
        <f t="shared" si="22"/>
        <v>TFTRU</v>
      </c>
      <c r="F225">
        <v>2065</v>
      </c>
      <c r="G225" t="s">
        <v>89</v>
      </c>
      <c r="H225">
        <v>1</v>
      </c>
      <c r="I225" s="26" cm="1">
        <f t="array" ref="I225">INDEX($X$23:$X$186,MATCH(E225&amp;F225,$T$23:$T$186&amp;$R$23:$R$186,0))*INDEX($I$8:$I$15,MATCH(C225&amp;E225,$C$8:$C$15&amp;$E$8:$E$15,0))*-0.95</f>
        <v>300.13266121313751</v>
      </c>
      <c r="J225" s="13">
        <v>15</v>
      </c>
    </row>
    <row r="226" spans="2:11" x14ac:dyDescent="0.25">
      <c r="B226" t="str">
        <f t="shared" si="20"/>
        <v>UC_Max_TFTRH_TRU</v>
      </c>
      <c r="C226" t="str">
        <f t="shared" si="21"/>
        <v>TFTRHL*</v>
      </c>
      <c r="E226" t="str">
        <f t="shared" si="22"/>
        <v>TFTRU</v>
      </c>
      <c r="F226">
        <v>2066</v>
      </c>
      <c r="G226" t="s">
        <v>89</v>
      </c>
      <c r="H226">
        <v>1</v>
      </c>
      <c r="I226" s="26" cm="1">
        <f t="array" ref="I226">INDEX($X$23:$X$186,MATCH(E226&amp;F226,$T$23:$T$186&amp;$R$23:$R$186,0))*INDEX($I$8:$I$15,MATCH(C226&amp;E226,$C$8:$C$15&amp;$E$8:$E$15,0))*-0.95</f>
        <v>304.93478379254771</v>
      </c>
      <c r="J226" s="13">
        <v>15</v>
      </c>
    </row>
    <row r="227" spans="2:11" x14ac:dyDescent="0.25">
      <c r="B227" t="str">
        <f t="shared" si="20"/>
        <v>UC_Max_TFTRH_TRU</v>
      </c>
      <c r="C227" t="str">
        <f t="shared" si="21"/>
        <v>TFTRHL*</v>
      </c>
      <c r="E227" t="str">
        <f t="shared" si="22"/>
        <v>TFTRU</v>
      </c>
      <c r="F227">
        <v>2067</v>
      </c>
      <c r="G227" t="s">
        <v>89</v>
      </c>
      <c r="H227">
        <v>1</v>
      </c>
      <c r="I227" s="26" cm="1">
        <f t="array" ref="I227">INDEX($X$23:$X$186,MATCH(E227&amp;F227,$T$23:$T$186&amp;$R$23:$R$186,0))*INDEX($I$8:$I$15,MATCH(C227&amp;E227,$C$8:$C$15&amp;$E$8:$E$15,0))*-0.95</f>
        <v>309.81374033322851</v>
      </c>
      <c r="J227" s="13">
        <v>15</v>
      </c>
    </row>
    <row r="228" spans="2:11" x14ac:dyDescent="0.25">
      <c r="B228" t="str">
        <f t="shared" si="20"/>
        <v>UC_Max_TFTRH_TRU</v>
      </c>
      <c r="C228" t="str">
        <f t="shared" si="21"/>
        <v>TFTRHL*</v>
      </c>
      <c r="E228" t="str">
        <f t="shared" si="22"/>
        <v>TFTRU</v>
      </c>
      <c r="F228">
        <v>2068</v>
      </c>
      <c r="G228" t="s">
        <v>89</v>
      </c>
      <c r="H228">
        <v>1</v>
      </c>
      <c r="I228" s="26" cm="1">
        <f t="array" ref="I228">INDEX($X$23:$X$186,MATCH(E228&amp;F228,$T$23:$T$186&amp;$R$23:$R$186,0))*INDEX($I$8:$I$15,MATCH(C228&amp;E228,$C$8:$C$15&amp;$E$8:$E$15,0))*-0.95</f>
        <v>314.77076017856012</v>
      </c>
      <c r="J228" s="13">
        <v>15</v>
      </c>
    </row>
    <row r="229" spans="2:11" x14ac:dyDescent="0.25">
      <c r="B229" t="str">
        <f t="shared" si="20"/>
        <v>UC_Max_TFTRH_TRU</v>
      </c>
      <c r="C229" t="str">
        <f t="shared" si="21"/>
        <v>TFTRHL*</v>
      </c>
      <c r="E229" t="str">
        <f t="shared" si="22"/>
        <v>TFTRU</v>
      </c>
      <c r="F229">
        <v>2069</v>
      </c>
      <c r="G229" t="s">
        <v>89</v>
      </c>
      <c r="H229">
        <v>1</v>
      </c>
      <c r="I229" s="26" cm="1">
        <f t="array" ref="I229">INDEX($X$23:$X$186,MATCH(E229&amp;F229,$T$23:$T$186&amp;$R$23:$R$186,0))*INDEX($I$8:$I$15,MATCH(C229&amp;E229,$C$8:$C$15&amp;$E$8:$E$15,0))*-0.95</f>
        <v>319.80709234141705</v>
      </c>
      <c r="J229" s="13">
        <v>15</v>
      </c>
    </row>
    <row r="230" spans="2:11" x14ac:dyDescent="0.25">
      <c r="B230" t="str">
        <f t="shared" si="20"/>
        <v>UC_Max_TFTRH_TRU</v>
      </c>
      <c r="C230" t="str">
        <f t="shared" si="21"/>
        <v>TFTRHL*</v>
      </c>
      <c r="E230" t="str">
        <f t="shared" si="22"/>
        <v>TFTRU</v>
      </c>
      <c r="F230">
        <v>2100</v>
      </c>
      <c r="G230" t="s">
        <v>89</v>
      </c>
      <c r="H230">
        <v>1</v>
      </c>
      <c r="I230" s="26" cm="1">
        <f t="array" ref="I230">INDEX($X$23:$X$186,MATCH(E230&amp;F230,$T$23:$T$186&amp;$R$23:$R$186,0))*INDEX($I$8:$I$15,MATCH(C230&amp;E230,$C$8:$C$15&amp;$E$8:$E$15,0))*-0.95</f>
        <v>523.11001801028135</v>
      </c>
      <c r="J230" s="13">
        <v>15</v>
      </c>
    </row>
    <row r="231" spans="2:11" x14ac:dyDescent="0.25">
      <c r="B231" t="str">
        <f>$B$12</f>
        <v>UC_Max_TFTRL_TRR</v>
      </c>
      <c r="C231" t="str">
        <f>$C$12</f>
        <v>TFTRLS*</v>
      </c>
      <c r="E231" t="str">
        <f>$E$12</f>
        <v>TFTRR</v>
      </c>
      <c r="F231">
        <v>2019</v>
      </c>
      <c r="G231" t="s">
        <v>89</v>
      </c>
      <c r="H231">
        <v>1</v>
      </c>
      <c r="I231" s="26" cm="1">
        <f t="array" ref="I231">INDEX($X$23:$X$186,MATCH(E231&amp;F231,$T$23:$T$186&amp;$R$23:$R$186,0))*INDEX($I$8:$I$15,MATCH(C231&amp;E231,$C$8:$C$15&amp;$E$8:$E$15,0))*-0.95</f>
        <v>691.56036549778435</v>
      </c>
      <c r="J231" s="13">
        <v>15</v>
      </c>
      <c r="K231" t="str">
        <f>$N$12</f>
        <v>Maximum shares of Trucks TFTRLS*TFTRR</v>
      </c>
    </row>
    <row r="232" spans="2:11" x14ac:dyDescent="0.25">
      <c r="B232" t="str">
        <f>B231</f>
        <v>UC_Max_TFTRL_TRR</v>
      </c>
      <c r="C232" t="str">
        <f>C231</f>
        <v>TFTRLS*</v>
      </c>
      <c r="E232" t="str">
        <f>E231</f>
        <v>TFTRR</v>
      </c>
      <c r="F232">
        <v>2020</v>
      </c>
      <c r="G232" t="s">
        <v>89</v>
      </c>
      <c r="H232">
        <v>1</v>
      </c>
      <c r="I232" s="26" cm="1">
        <f t="array" ref="I232">INDEX($X$23:$X$186,MATCH(E232&amp;F232,$T$23:$T$186&amp;$R$23:$R$186,0))*INDEX($I$8:$I$15,MATCH(C232&amp;E232,$C$8:$C$15&amp;$E$8:$E$15,0))*-0.95</f>
        <v>720.34598653134594</v>
      </c>
      <c r="J232" s="13">
        <v>15</v>
      </c>
    </row>
    <row r="233" spans="2:11" x14ac:dyDescent="0.25">
      <c r="B233" t="str">
        <f t="shared" ref="B233:B282" si="23">B232</f>
        <v>UC_Max_TFTRL_TRR</v>
      </c>
      <c r="C233" t="str">
        <f t="shared" ref="C233:C282" si="24">C232</f>
        <v>TFTRLS*</v>
      </c>
      <c r="E233" t="str">
        <f t="shared" ref="E233:E282" si="25">E232</f>
        <v>TFTRR</v>
      </c>
      <c r="F233">
        <v>2021</v>
      </c>
      <c r="G233" t="s">
        <v>89</v>
      </c>
      <c r="H233">
        <v>1</v>
      </c>
      <c r="I233" s="26" cm="1">
        <f t="array" ref="I233">INDEX($X$23:$X$186,MATCH(E233&amp;F233,$T$23:$T$186&amp;$R$23:$R$186,0))*INDEX($I$8:$I$15,MATCH(C233&amp;E233,$C$8:$C$15&amp;$E$8:$E$15,0))*-0.95</f>
        <v>749.13160756490765</v>
      </c>
      <c r="J233" s="13">
        <v>15</v>
      </c>
    </row>
    <row r="234" spans="2:11" x14ac:dyDescent="0.25">
      <c r="B234" t="str">
        <f t="shared" si="23"/>
        <v>UC_Max_TFTRL_TRR</v>
      </c>
      <c r="C234" t="str">
        <f t="shared" si="24"/>
        <v>TFTRLS*</v>
      </c>
      <c r="E234" t="str">
        <f t="shared" si="25"/>
        <v>TFTRR</v>
      </c>
      <c r="F234">
        <v>2022</v>
      </c>
      <c r="G234" t="s">
        <v>89</v>
      </c>
      <c r="H234">
        <v>1</v>
      </c>
      <c r="I234" s="26" cm="1">
        <f t="array" ref="I234">INDEX($X$23:$X$186,MATCH(E234&amp;F234,$T$23:$T$186&amp;$R$23:$R$186,0))*INDEX($I$8:$I$15,MATCH(C234&amp;E234,$C$8:$C$15&amp;$E$8:$E$15,0))*-0.95</f>
        <v>777.91722859846914</v>
      </c>
      <c r="J234" s="13">
        <v>15</v>
      </c>
    </row>
    <row r="235" spans="2:11" x14ac:dyDescent="0.25">
      <c r="B235" t="str">
        <f t="shared" si="23"/>
        <v>UC_Max_TFTRL_TRR</v>
      </c>
      <c r="C235" t="str">
        <f t="shared" si="24"/>
        <v>TFTRLS*</v>
      </c>
      <c r="E235" t="str">
        <f t="shared" si="25"/>
        <v>TFTRR</v>
      </c>
      <c r="F235">
        <v>2023</v>
      </c>
      <c r="G235" t="s">
        <v>89</v>
      </c>
      <c r="H235">
        <v>1</v>
      </c>
      <c r="I235" s="26" cm="1">
        <f t="array" ref="I235">INDEX($X$23:$X$186,MATCH(E235&amp;F235,$T$23:$T$186&amp;$R$23:$R$186,0))*INDEX($I$8:$I$15,MATCH(C235&amp;E235,$C$8:$C$15&amp;$E$8:$E$15,0))*-0.95</f>
        <v>806.70284963203085</v>
      </c>
      <c r="J235" s="13">
        <v>15</v>
      </c>
    </row>
    <row r="236" spans="2:11" x14ac:dyDescent="0.25">
      <c r="B236" t="str">
        <f t="shared" si="23"/>
        <v>UC_Max_TFTRL_TRR</v>
      </c>
      <c r="C236" t="str">
        <f t="shared" si="24"/>
        <v>TFTRLS*</v>
      </c>
      <c r="E236" t="str">
        <f t="shared" si="25"/>
        <v>TFTRR</v>
      </c>
      <c r="F236">
        <v>2024</v>
      </c>
      <c r="G236" t="s">
        <v>89</v>
      </c>
      <c r="H236">
        <v>1</v>
      </c>
      <c r="I236" s="26" cm="1">
        <f t="array" ref="I236">INDEX($X$23:$X$186,MATCH(E236&amp;F236,$T$23:$T$186&amp;$R$23:$R$186,0))*INDEX($I$8:$I$15,MATCH(C236&amp;E236,$C$8:$C$15&amp;$E$8:$E$15,0))*-0.95</f>
        <v>835.48847066559233</v>
      </c>
      <c r="J236" s="13">
        <v>15</v>
      </c>
    </row>
    <row r="237" spans="2:11" x14ac:dyDescent="0.25">
      <c r="B237" t="str">
        <f t="shared" si="23"/>
        <v>UC_Max_TFTRL_TRR</v>
      </c>
      <c r="C237" t="str">
        <f t="shared" si="24"/>
        <v>TFTRLS*</v>
      </c>
      <c r="E237" t="str">
        <f t="shared" si="25"/>
        <v>TFTRR</v>
      </c>
      <c r="F237">
        <v>2025</v>
      </c>
      <c r="G237" t="s">
        <v>89</v>
      </c>
      <c r="H237">
        <v>1</v>
      </c>
      <c r="I237" s="26" cm="1">
        <f t="array" ref="I237">INDEX($X$23:$X$186,MATCH(E237&amp;F237,$T$23:$T$186&amp;$R$23:$R$186,0))*INDEX($I$8:$I$15,MATCH(C237&amp;E237,$C$8:$C$15&amp;$E$8:$E$15,0))*-0.95</f>
        <v>864.27409169915393</v>
      </c>
      <c r="J237" s="13">
        <v>15</v>
      </c>
    </row>
    <row r="238" spans="2:11" x14ac:dyDescent="0.25">
      <c r="B238" t="str">
        <f t="shared" si="23"/>
        <v>UC_Max_TFTRL_TRR</v>
      </c>
      <c r="C238" t="str">
        <f t="shared" si="24"/>
        <v>TFTRLS*</v>
      </c>
      <c r="E238" t="str">
        <f t="shared" si="25"/>
        <v>TFTRR</v>
      </c>
      <c r="F238">
        <v>2026</v>
      </c>
      <c r="G238" t="s">
        <v>89</v>
      </c>
      <c r="H238">
        <v>1</v>
      </c>
      <c r="I238" s="26" cm="1">
        <f t="array" ref="I238">INDEX($X$23:$X$186,MATCH(E238&amp;F238,$T$23:$T$186&amp;$R$23:$R$186,0))*INDEX($I$8:$I$15,MATCH(C238&amp;E238,$C$8:$C$15&amp;$E$8:$E$15,0))*-0.95</f>
        <v>893.05971273271564</v>
      </c>
      <c r="J238" s="13">
        <v>15</v>
      </c>
    </row>
    <row r="239" spans="2:11" x14ac:dyDescent="0.25">
      <c r="B239" t="str">
        <f t="shared" si="23"/>
        <v>UC_Max_TFTRL_TRR</v>
      </c>
      <c r="C239" t="str">
        <f t="shared" si="24"/>
        <v>TFTRLS*</v>
      </c>
      <c r="E239" t="str">
        <f t="shared" si="25"/>
        <v>TFTRR</v>
      </c>
      <c r="F239">
        <v>2027</v>
      </c>
      <c r="G239" t="s">
        <v>89</v>
      </c>
      <c r="H239">
        <v>1</v>
      </c>
      <c r="I239" s="26" cm="1">
        <f t="array" ref="I239">INDEX($X$23:$X$186,MATCH(E239&amp;F239,$T$23:$T$186&amp;$R$23:$R$186,0))*INDEX($I$8:$I$15,MATCH(C239&amp;E239,$C$8:$C$15&amp;$E$8:$E$15,0))*-0.95</f>
        <v>921.84533376627712</v>
      </c>
      <c r="J239" s="13">
        <v>15</v>
      </c>
    </row>
    <row r="240" spans="2:11" x14ac:dyDescent="0.25">
      <c r="B240" t="str">
        <f t="shared" si="23"/>
        <v>UC_Max_TFTRL_TRR</v>
      </c>
      <c r="C240" t="str">
        <f t="shared" si="24"/>
        <v>TFTRLS*</v>
      </c>
      <c r="E240" t="str">
        <f t="shared" si="25"/>
        <v>TFTRR</v>
      </c>
      <c r="F240">
        <v>2028</v>
      </c>
      <c r="G240" t="s">
        <v>89</v>
      </c>
      <c r="H240">
        <v>1</v>
      </c>
      <c r="I240" s="26" cm="1">
        <f t="array" ref="I240">INDEX($X$23:$X$186,MATCH(E240&amp;F240,$T$23:$T$186&amp;$R$23:$R$186,0))*INDEX($I$8:$I$15,MATCH(C240&amp;E240,$C$8:$C$15&amp;$E$8:$E$15,0))*-0.95</f>
        <v>950.63095479983883</v>
      </c>
      <c r="J240" s="13">
        <v>15</v>
      </c>
    </row>
    <row r="241" spans="2:10" x14ac:dyDescent="0.25">
      <c r="B241" t="str">
        <f t="shared" si="23"/>
        <v>UC_Max_TFTRL_TRR</v>
      </c>
      <c r="C241" t="str">
        <f t="shared" si="24"/>
        <v>TFTRLS*</v>
      </c>
      <c r="E241" t="str">
        <f t="shared" si="25"/>
        <v>TFTRR</v>
      </c>
      <c r="F241">
        <v>2029</v>
      </c>
      <c r="G241" t="s">
        <v>89</v>
      </c>
      <c r="H241">
        <v>1</v>
      </c>
      <c r="I241" s="26" cm="1">
        <f t="array" ref="I241">INDEX($X$23:$X$186,MATCH(E241&amp;F241,$T$23:$T$186&amp;$R$23:$R$186,0))*INDEX($I$8:$I$15,MATCH(C241&amp;E241,$C$8:$C$15&amp;$E$8:$E$15,0))*-0.95</f>
        <v>979.41657583340043</v>
      </c>
      <c r="J241" s="13">
        <v>15</v>
      </c>
    </row>
    <row r="242" spans="2:10" x14ac:dyDescent="0.25">
      <c r="B242" t="str">
        <f t="shared" si="23"/>
        <v>UC_Max_TFTRL_TRR</v>
      </c>
      <c r="C242" t="str">
        <f t="shared" si="24"/>
        <v>TFTRLS*</v>
      </c>
      <c r="E242" t="str">
        <f t="shared" si="25"/>
        <v>TFTRR</v>
      </c>
      <c r="F242">
        <v>2030</v>
      </c>
      <c r="G242" t="s">
        <v>89</v>
      </c>
      <c r="H242">
        <v>1</v>
      </c>
      <c r="I242" s="26" cm="1">
        <f t="array" ref="I242">INDEX($X$23:$X$186,MATCH(E242&amp;F242,$T$23:$T$186&amp;$R$23:$R$186,0))*INDEX($I$8:$I$15,MATCH(C242&amp;E242,$C$8:$C$15&amp;$E$8:$E$15,0))*-0.95</f>
        <v>1008.202196866962</v>
      </c>
      <c r="J242" s="13">
        <v>15</v>
      </c>
    </row>
    <row r="243" spans="2:10" x14ac:dyDescent="0.25">
      <c r="B243" t="str">
        <f t="shared" si="23"/>
        <v>UC_Max_TFTRL_TRR</v>
      </c>
      <c r="C243" t="str">
        <f t="shared" si="24"/>
        <v>TFTRLS*</v>
      </c>
      <c r="E243" t="str">
        <f t="shared" si="25"/>
        <v>TFTRR</v>
      </c>
      <c r="F243">
        <v>2031</v>
      </c>
      <c r="G243" t="s">
        <v>89</v>
      </c>
      <c r="H243">
        <v>1</v>
      </c>
      <c r="I243" s="26" cm="1">
        <f t="array" ref="I243">INDEX($X$23:$X$186,MATCH(E243&amp;F243,$T$23:$T$186&amp;$R$23:$R$186,0))*INDEX($I$8:$I$15,MATCH(C243&amp;E243,$C$8:$C$15&amp;$E$8:$E$15,0))*-0.95</f>
        <v>1036.9878179005236</v>
      </c>
      <c r="J243" s="13">
        <v>15</v>
      </c>
    </row>
    <row r="244" spans="2:10" x14ac:dyDescent="0.25">
      <c r="B244" t="str">
        <f t="shared" si="23"/>
        <v>UC_Max_TFTRL_TRR</v>
      </c>
      <c r="C244" t="str">
        <f t="shared" si="24"/>
        <v>TFTRLS*</v>
      </c>
      <c r="E244" t="str">
        <f t="shared" si="25"/>
        <v>TFTRR</v>
      </c>
      <c r="F244">
        <v>2032</v>
      </c>
      <c r="G244" t="s">
        <v>89</v>
      </c>
      <c r="H244">
        <v>1</v>
      </c>
      <c r="I244" s="26" cm="1">
        <f t="array" ref="I244">INDEX($X$23:$X$186,MATCH(E244&amp;F244,$T$23:$T$186&amp;$R$23:$R$186,0))*INDEX($I$8:$I$15,MATCH(C244&amp;E244,$C$8:$C$15&amp;$E$8:$E$15,0))*-0.95</f>
        <v>1065.7734389340856</v>
      </c>
      <c r="J244" s="13">
        <v>15</v>
      </c>
    </row>
    <row r="245" spans="2:10" x14ac:dyDescent="0.25">
      <c r="B245" t="str">
        <f t="shared" si="23"/>
        <v>UC_Max_TFTRL_TRR</v>
      </c>
      <c r="C245" t="str">
        <f t="shared" si="24"/>
        <v>TFTRLS*</v>
      </c>
      <c r="E245" t="str">
        <f t="shared" si="25"/>
        <v>TFTRR</v>
      </c>
      <c r="F245">
        <v>2033</v>
      </c>
      <c r="G245" t="s">
        <v>89</v>
      </c>
      <c r="H245">
        <v>1</v>
      </c>
      <c r="I245" s="26" cm="1">
        <f t="array" ref="I245">INDEX($X$23:$X$186,MATCH(E245&amp;F245,$T$23:$T$186&amp;$R$23:$R$186,0))*INDEX($I$8:$I$15,MATCH(C245&amp;E245,$C$8:$C$15&amp;$E$8:$E$15,0))*-0.95</f>
        <v>1094.5590599676466</v>
      </c>
      <c r="J245" s="13">
        <v>15</v>
      </c>
    </row>
    <row r="246" spans="2:10" x14ac:dyDescent="0.25">
      <c r="B246" t="str">
        <f t="shared" si="23"/>
        <v>UC_Max_TFTRL_TRR</v>
      </c>
      <c r="C246" t="str">
        <f t="shared" si="24"/>
        <v>TFTRLS*</v>
      </c>
      <c r="E246" t="str">
        <f t="shared" si="25"/>
        <v>TFTRR</v>
      </c>
      <c r="F246">
        <v>2034</v>
      </c>
      <c r="G246" t="s">
        <v>89</v>
      </c>
      <c r="H246">
        <v>1</v>
      </c>
      <c r="I246" s="26" cm="1">
        <f t="array" ref="I246">INDEX($X$23:$X$186,MATCH(E246&amp;F246,$T$23:$T$186&amp;$R$23:$R$186,0))*INDEX($I$8:$I$15,MATCH(C246&amp;E246,$C$8:$C$15&amp;$E$8:$E$15,0))*-0.95</f>
        <v>1123.3446810012085</v>
      </c>
      <c r="J246" s="13">
        <v>15</v>
      </c>
    </row>
    <row r="247" spans="2:10" x14ac:dyDescent="0.25">
      <c r="B247" t="str">
        <f t="shared" si="23"/>
        <v>UC_Max_TFTRL_TRR</v>
      </c>
      <c r="C247" t="str">
        <f t="shared" si="24"/>
        <v>TFTRLS*</v>
      </c>
      <c r="E247" t="str">
        <f t="shared" si="25"/>
        <v>TFTRR</v>
      </c>
      <c r="F247">
        <v>2035</v>
      </c>
      <c r="G247" t="s">
        <v>89</v>
      </c>
      <c r="H247">
        <v>1</v>
      </c>
      <c r="I247" s="26" cm="1">
        <f t="array" ref="I247">INDEX($X$23:$X$186,MATCH(E247&amp;F247,$T$23:$T$186&amp;$R$23:$R$186,0))*INDEX($I$8:$I$15,MATCH(C247&amp;E247,$C$8:$C$15&amp;$E$8:$E$15,0))*-0.95</f>
        <v>1152.13030203477</v>
      </c>
      <c r="J247" s="13">
        <v>15</v>
      </c>
    </row>
    <row r="248" spans="2:10" x14ac:dyDescent="0.25">
      <c r="B248" t="str">
        <f t="shared" si="23"/>
        <v>UC_Max_TFTRL_TRR</v>
      </c>
      <c r="C248" t="str">
        <f t="shared" si="24"/>
        <v>TFTRLS*</v>
      </c>
      <c r="E248" t="str">
        <f t="shared" si="25"/>
        <v>TFTRR</v>
      </c>
      <c r="F248">
        <v>2036</v>
      </c>
      <c r="G248" t="s">
        <v>89</v>
      </c>
      <c r="H248">
        <v>1</v>
      </c>
      <c r="I248" s="26" cm="1">
        <f t="array" ref="I248">INDEX($X$23:$X$186,MATCH(E248&amp;F248,$T$23:$T$186&amp;$R$23:$R$186,0))*INDEX($I$8:$I$15,MATCH(C248&amp;E248,$C$8:$C$15&amp;$E$8:$E$15,0))*-0.95</f>
        <v>1180.9159230683315</v>
      </c>
      <c r="J248" s="13">
        <v>15</v>
      </c>
    </row>
    <row r="249" spans="2:10" x14ac:dyDescent="0.25">
      <c r="B249" t="str">
        <f t="shared" si="23"/>
        <v>UC_Max_TFTRL_TRR</v>
      </c>
      <c r="C249" t="str">
        <f t="shared" si="24"/>
        <v>TFTRLS*</v>
      </c>
      <c r="E249" t="str">
        <f t="shared" si="25"/>
        <v>TFTRR</v>
      </c>
      <c r="F249">
        <v>2037</v>
      </c>
      <c r="G249" t="s">
        <v>89</v>
      </c>
      <c r="H249">
        <v>1</v>
      </c>
      <c r="I249" s="26" cm="1">
        <f t="array" ref="I249">INDEX($X$23:$X$186,MATCH(E249&amp;F249,$T$23:$T$186&amp;$R$23:$R$186,0))*INDEX($I$8:$I$15,MATCH(C249&amp;E249,$C$8:$C$15&amp;$E$8:$E$15,0))*-0.95</f>
        <v>1209.7015441018934</v>
      </c>
      <c r="J249" s="13">
        <v>15</v>
      </c>
    </row>
    <row r="250" spans="2:10" x14ac:dyDescent="0.25">
      <c r="B250" t="str">
        <f t="shared" si="23"/>
        <v>UC_Max_TFTRL_TRR</v>
      </c>
      <c r="C250" t="str">
        <f t="shared" si="24"/>
        <v>TFTRLS*</v>
      </c>
      <c r="E250" t="str">
        <f t="shared" si="25"/>
        <v>TFTRR</v>
      </c>
      <c r="F250">
        <v>2038</v>
      </c>
      <c r="G250" t="s">
        <v>89</v>
      </c>
      <c r="H250">
        <v>1</v>
      </c>
      <c r="I250" s="26" cm="1">
        <f t="array" ref="I250">INDEX($X$23:$X$186,MATCH(E250&amp;F250,$T$23:$T$186&amp;$R$23:$R$186,0))*INDEX($I$8:$I$15,MATCH(C250&amp;E250,$C$8:$C$15&amp;$E$8:$E$15,0))*-0.95</f>
        <v>1238.4871651354547</v>
      </c>
      <c r="J250" s="13">
        <v>15</v>
      </c>
    </row>
    <row r="251" spans="2:10" x14ac:dyDescent="0.25">
      <c r="B251" t="str">
        <f t="shared" si="23"/>
        <v>UC_Max_TFTRL_TRR</v>
      </c>
      <c r="C251" t="str">
        <f t="shared" si="24"/>
        <v>TFTRLS*</v>
      </c>
      <c r="E251" t="str">
        <f t="shared" si="25"/>
        <v>TFTRR</v>
      </c>
      <c r="F251">
        <v>2039</v>
      </c>
      <c r="G251" t="s">
        <v>89</v>
      </c>
      <c r="H251">
        <v>1</v>
      </c>
      <c r="I251" s="26" cm="1">
        <f t="array" ref="I251">INDEX($X$23:$X$186,MATCH(E251&amp;F251,$T$23:$T$186&amp;$R$23:$R$186,0))*INDEX($I$8:$I$15,MATCH(C251&amp;E251,$C$8:$C$15&amp;$E$8:$E$15,0))*-0.95</f>
        <v>1267.2727861690164</v>
      </c>
      <c r="J251" s="13">
        <v>15</v>
      </c>
    </row>
    <row r="252" spans="2:10" x14ac:dyDescent="0.25">
      <c r="B252" t="str">
        <f t="shared" si="23"/>
        <v>UC_Max_TFTRL_TRR</v>
      </c>
      <c r="C252" t="str">
        <f t="shared" si="24"/>
        <v>TFTRLS*</v>
      </c>
      <c r="E252" t="str">
        <f t="shared" si="25"/>
        <v>TFTRR</v>
      </c>
      <c r="F252">
        <v>2040</v>
      </c>
      <c r="G252" t="s">
        <v>89</v>
      </c>
      <c r="H252">
        <v>1</v>
      </c>
      <c r="I252" s="26" cm="1">
        <f t="array" ref="I252">INDEX($X$23:$X$186,MATCH(E252&amp;F252,$T$23:$T$186&amp;$R$23:$R$186,0))*INDEX($I$8:$I$15,MATCH(C252&amp;E252,$C$8:$C$15&amp;$E$8:$E$15,0))*-0.95</f>
        <v>1296.0584072025781</v>
      </c>
      <c r="J252" s="13">
        <v>15</v>
      </c>
    </row>
    <row r="253" spans="2:10" x14ac:dyDescent="0.25">
      <c r="B253" t="str">
        <f t="shared" si="23"/>
        <v>UC_Max_TFTRL_TRR</v>
      </c>
      <c r="C253" t="str">
        <f t="shared" si="24"/>
        <v>TFTRLS*</v>
      </c>
      <c r="E253" t="str">
        <f t="shared" si="25"/>
        <v>TFTRR</v>
      </c>
      <c r="F253">
        <v>2041</v>
      </c>
      <c r="G253" t="s">
        <v>89</v>
      </c>
      <c r="H253">
        <v>1</v>
      </c>
      <c r="I253" s="26" cm="1">
        <f t="array" ref="I253">INDEX($X$23:$X$186,MATCH(E253&amp;F253,$T$23:$T$186&amp;$R$23:$R$186,0))*INDEX($I$8:$I$15,MATCH(C253&amp;E253,$C$8:$C$15&amp;$E$8:$E$15,0))*-0.95</f>
        <v>1324.8440282361398</v>
      </c>
      <c r="J253" s="13">
        <v>15</v>
      </c>
    </row>
    <row r="254" spans="2:10" x14ac:dyDescent="0.25">
      <c r="B254" t="str">
        <f t="shared" si="23"/>
        <v>UC_Max_TFTRL_TRR</v>
      </c>
      <c r="C254" t="str">
        <f t="shared" si="24"/>
        <v>TFTRLS*</v>
      </c>
      <c r="E254" t="str">
        <f t="shared" si="25"/>
        <v>TFTRR</v>
      </c>
      <c r="F254">
        <v>2042</v>
      </c>
      <c r="G254" t="s">
        <v>89</v>
      </c>
      <c r="H254">
        <v>1</v>
      </c>
      <c r="I254" s="26" cm="1">
        <f t="array" ref="I254">INDEX($X$23:$X$186,MATCH(E254&amp;F254,$T$23:$T$186&amp;$R$23:$R$186,0))*INDEX($I$8:$I$15,MATCH(C254&amp;E254,$C$8:$C$15&amp;$E$8:$E$15,0))*-0.95</f>
        <v>1353.6296492697013</v>
      </c>
      <c r="J254" s="13">
        <v>15</v>
      </c>
    </row>
    <row r="255" spans="2:10" x14ac:dyDescent="0.25">
      <c r="B255" t="str">
        <f t="shared" si="23"/>
        <v>UC_Max_TFTRL_TRR</v>
      </c>
      <c r="C255" t="str">
        <f t="shared" si="24"/>
        <v>TFTRLS*</v>
      </c>
      <c r="E255" t="str">
        <f t="shared" si="25"/>
        <v>TFTRR</v>
      </c>
      <c r="F255">
        <v>2043</v>
      </c>
      <c r="G255" t="s">
        <v>89</v>
      </c>
      <c r="H255">
        <v>1</v>
      </c>
      <c r="I255" s="26" cm="1">
        <f t="array" ref="I255">INDEX($X$23:$X$186,MATCH(E255&amp;F255,$T$23:$T$186&amp;$R$23:$R$186,0))*INDEX($I$8:$I$15,MATCH(C255&amp;E255,$C$8:$C$15&amp;$E$8:$E$15,0))*-0.95</f>
        <v>1382.415270303263</v>
      </c>
      <c r="J255" s="13">
        <v>15</v>
      </c>
    </row>
    <row r="256" spans="2:10" x14ac:dyDescent="0.25">
      <c r="B256" t="str">
        <f t="shared" si="23"/>
        <v>UC_Max_TFTRL_TRR</v>
      </c>
      <c r="C256" t="str">
        <f t="shared" si="24"/>
        <v>TFTRLS*</v>
      </c>
      <c r="E256" t="str">
        <f t="shared" si="25"/>
        <v>TFTRR</v>
      </c>
      <c r="F256">
        <v>2044</v>
      </c>
      <c r="G256" t="s">
        <v>89</v>
      </c>
      <c r="H256">
        <v>1</v>
      </c>
      <c r="I256" s="26" cm="1">
        <f t="array" ref="I256">INDEX($X$23:$X$186,MATCH(E256&amp;F256,$T$23:$T$186&amp;$R$23:$R$186,0))*INDEX($I$8:$I$15,MATCH(C256&amp;E256,$C$8:$C$15&amp;$E$8:$E$15,0))*-0.95</f>
        <v>1411.2008913368245</v>
      </c>
      <c r="J256" s="13">
        <v>15</v>
      </c>
    </row>
    <row r="257" spans="2:10" x14ac:dyDescent="0.25">
      <c r="B257" t="str">
        <f t="shared" si="23"/>
        <v>UC_Max_TFTRL_TRR</v>
      </c>
      <c r="C257" t="str">
        <f t="shared" si="24"/>
        <v>TFTRLS*</v>
      </c>
      <c r="E257" t="str">
        <f t="shared" si="25"/>
        <v>TFTRR</v>
      </c>
      <c r="F257">
        <v>2045</v>
      </c>
      <c r="G257" t="s">
        <v>89</v>
      </c>
      <c r="H257">
        <v>1</v>
      </c>
      <c r="I257" s="26" cm="1">
        <f t="array" ref="I257">INDEX($X$23:$X$186,MATCH(E257&amp;F257,$T$23:$T$186&amp;$R$23:$R$186,0))*INDEX($I$8:$I$15,MATCH(C257&amp;E257,$C$8:$C$15&amp;$E$8:$E$15,0))*-0.95</f>
        <v>1439.986512370386</v>
      </c>
      <c r="J257" s="13">
        <v>15</v>
      </c>
    </row>
    <row r="258" spans="2:10" x14ac:dyDescent="0.25">
      <c r="B258" t="str">
        <f t="shared" si="23"/>
        <v>UC_Max_TFTRL_TRR</v>
      </c>
      <c r="C258" t="str">
        <f t="shared" si="24"/>
        <v>TFTRLS*</v>
      </c>
      <c r="E258" t="str">
        <f t="shared" si="25"/>
        <v>TFTRR</v>
      </c>
      <c r="F258">
        <v>2046</v>
      </c>
      <c r="G258" t="s">
        <v>89</v>
      </c>
      <c r="H258">
        <v>1</v>
      </c>
      <c r="I258" s="26" cm="1">
        <f t="array" ref="I258">INDEX($X$23:$X$186,MATCH(E258&amp;F258,$T$23:$T$186&amp;$R$23:$R$186,0))*INDEX($I$8:$I$15,MATCH(C258&amp;E258,$C$8:$C$15&amp;$E$8:$E$15,0))*-0.95</f>
        <v>1468.7721334039477</v>
      </c>
      <c r="J258" s="13">
        <v>15</v>
      </c>
    </row>
    <row r="259" spans="2:10" x14ac:dyDescent="0.25">
      <c r="B259" t="str">
        <f t="shared" si="23"/>
        <v>UC_Max_TFTRL_TRR</v>
      </c>
      <c r="C259" t="str">
        <f t="shared" si="24"/>
        <v>TFTRLS*</v>
      </c>
      <c r="E259" t="str">
        <f t="shared" si="25"/>
        <v>TFTRR</v>
      </c>
      <c r="F259">
        <v>2047</v>
      </c>
      <c r="G259" t="s">
        <v>89</v>
      </c>
      <c r="H259">
        <v>1</v>
      </c>
      <c r="I259" s="26" cm="1">
        <f t="array" ref="I259">INDEX($X$23:$X$186,MATCH(E259&amp;F259,$T$23:$T$186&amp;$R$23:$R$186,0))*INDEX($I$8:$I$15,MATCH(C259&amp;E259,$C$8:$C$15&amp;$E$8:$E$15,0))*-0.95</f>
        <v>1497.5577544375094</v>
      </c>
      <c r="J259" s="13">
        <v>15</v>
      </c>
    </row>
    <row r="260" spans="2:10" x14ac:dyDescent="0.25">
      <c r="B260" t="str">
        <f t="shared" si="23"/>
        <v>UC_Max_TFTRL_TRR</v>
      </c>
      <c r="C260" t="str">
        <f t="shared" si="24"/>
        <v>TFTRLS*</v>
      </c>
      <c r="E260" t="str">
        <f t="shared" si="25"/>
        <v>TFTRR</v>
      </c>
      <c r="F260">
        <v>2048</v>
      </c>
      <c r="G260" t="s">
        <v>89</v>
      </c>
      <c r="H260">
        <v>1</v>
      </c>
      <c r="I260" s="26" cm="1">
        <f t="array" ref="I260">INDEX($X$23:$X$186,MATCH(E260&amp;F260,$T$23:$T$186&amp;$R$23:$R$186,0))*INDEX($I$8:$I$15,MATCH(C260&amp;E260,$C$8:$C$15&amp;$E$8:$E$15,0))*-0.95</f>
        <v>1526.3433754710711</v>
      </c>
      <c r="J260" s="13">
        <v>15</v>
      </c>
    </row>
    <row r="261" spans="2:10" x14ac:dyDescent="0.25">
      <c r="B261" t="str">
        <f t="shared" si="23"/>
        <v>UC_Max_TFTRL_TRR</v>
      </c>
      <c r="C261" t="str">
        <f t="shared" si="24"/>
        <v>TFTRLS*</v>
      </c>
      <c r="E261" t="str">
        <f t="shared" si="25"/>
        <v>TFTRR</v>
      </c>
      <c r="F261">
        <v>2049</v>
      </c>
      <c r="G261" t="s">
        <v>89</v>
      </c>
      <c r="H261">
        <v>1</v>
      </c>
      <c r="I261" s="26" cm="1">
        <f t="array" ref="I261">INDEX($X$23:$X$186,MATCH(E261&amp;F261,$T$23:$T$186&amp;$R$23:$R$186,0))*INDEX($I$8:$I$15,MATCH(C261&amp;E261,$C$8:$C$15&amp;$E$8:$E$15,0))*-0.95</f>
        <v>1555.1289965046326</v>
      </c>
      <c r="J261" s="13">
        <v>15</v>
      </c>
    </row>
    <row r="262" spans="2:10" x14ac:dyDescent="0.25">
      <c r="B262" t="str">
        <f t="shared" si="23"/>
        <v>UC_Max_TFTRL_TRR</v>
      </c>
      <c r="C262" t="str">
        <f t="shared" si="24"/>
        <v>TFTRLS*</v>
      </c>
      <c r="E262" t="str">
        <f t="shared" si="25"/>
        <v>TFTRR</v>
      </c>
      <c r="F262">
        <v>2050</v>
      </c>
      <c r="G262" t="s">
        <v>89</v>
      </c>
      <c r="H262">
        <v>1</v>
      </c>
      <c r="I262" s="26" cm="1">
        <f t="array" ref="I262">INDEX($X$23:$X$186,MATCH(E262&amp;F262,$T$23:$T$186&amp;$R$23:$R$186,0))*INDEX($I$8:$I$15,MATCH(C262&amp;E262,$C$8:$C$15&amp;$E$8:$E$15,0))*-0.95</f>
        <v>1583.9146175381941</v>
      </c>
      <c r="J262" s="13">
        <v>15</v>
      </c>
    </row>
    <row r="263" spans="2:10" x14ac:dyDescent="0.25">
      <c r="B263" t="str">
        <f t="shared" si="23"/>
        <v>UC_Max_TFTRL_TRR</v>
      </c>
      <c r="C263" t="str">
        <f t="shared" si="24"/>
        <v>TFTRLS*</v>
      </c>
      <c r="E263" t="str">
        <f t="shared" si="25"/>
        <v>TFTRR</v>
      </c>
      <c r="F263">
        <v>2051</v>
      </c>
      <c r="G263" t="s">
        <v>89</v>
      </c>
      <c r="H263">
        <v>1</v>
      </c>
      <c r="I263" s="26" cm="1">
        <f t="array" ref="I263">INDEX($X$23:$X$186,MATCH(E263&amp;F263,$T$23:$T$186&amp;$R$23:$R$186,0))*INDEX($I$8:$I$15,MATCH(C263&amp;E263,$C$8:$C$15&amp;$E$8:$E$15,0))*-0.95</f>
        <v>1609.2572514188057</v>
      </c>
      <c r="J263" s="13">
        <v>15</v>
      </c>
    </row>
    <row r="264" spans="2:10" x14ac:dyDescent="0.25">
      <c r="B264" t="str">
        <f t="shared" si="23"/>
        <v>UC_Max_TFTRL_TRR</v>
      </c>
      <c r="C264" t="str">
        <f t="shared" si="24"/>
        <v>TFTRLS*</v>
      </c>
      <c r="E264" t="str">
        <f t="shared" si="25"/>
        <v>TFTRR</v>
      </c>
      <c r="F264">
        <v>2052</v>
      </c>
      <c r="G264" t="s">
        <v>89</v>
      </c>
      <c r="H264">
        <v>1</v>
      </c>
      <c r="I264" s="26" cm="1">
        <f t="array" ref="I264">INDEX($X$23:$X$186,MATCH(E264&amp;F264,$T$23:$T$186&amp;$R$23:$R$186,0))*INDEX($I$8:$I$15,MATCH(C264&amp;E264,$C$8:$C$15&amp;$E$8:$E$15,0))*-0.95</f>
        <v>1635.0053674415062</v>
      </c>
      <c r="J264" s="13">
        <v>15</v>
      </c>
    </row>
    <row r="265" spans="2:10" x14ac:dyDescent="0.25">
      <c r="B265" t="str">
        <f t="shared" si="23"/>
        <v>UC_Max_TFTRL_TRR</v>
      </c>
      <c r="C265" t="str">
        <f t="shared" si="24"/>
        <v>TFTRLS*</v>
      </c>
      <c r="E265" t="str">
        <f t="shared" si="25"/>
        <v>TFTRR</v>
      </c>
      <c r="F265">
        <v>2053</v>
      </c>
      <c r="G265" t="s">
        <v>89</v>
      </c>
      <c r="H265">
        <v>1</v>
      </c>
      <c r="I265" s="26" cm="1">
        <f t="array" ref="I265">INDEX($X$23:$X$186,MATCH(E265&amp;F265,$T$23:$T$186&amp;$R$23:$R$186,0))*INDEX($I$8:$I$15,MATCH(C265&amp;E265,$C$8:$C$15&amp;$E$8:$E$15,0))*-0.95</f>
        <v>1661.1654533205704</v>
      </c>
      <c r="J265" s="13">
        <v>15</v>
      </c>
    </row>
    <row r="266" spans="2:10" x14ac:dyDescent="0.25">
      <c r="B266" t="str">
        <f t="shared" si="23"/>
        <v>UC_Max_TFTRL_TRR</v>
      </c>
      <c r="C266" t="str">
        <f t="shared" si="24"/>
        <v>TFTRLS*</v>
      </c>
      <c r="E266" t="str">
        <f t="shared" si="25"/>
        <v>TFTRR</v>
      </c>
      <c r="F266">
        <v>2054</v>
      </c>
      <c r="G266" t="s">
        <v>89</v>
      </c>
      <c r="H266">
        <v>1</v>
      </c>
      <c r="I266" s="26" cm="1">
        <f t="array" ref="I266">INDEX($X$23:$X$186,MATCH(E266&amp;F266,$T$23:$T$186&amp;$R$23:$R$186,0))*INDEX($I$8:$I$15,MATCH(C266&amp;E266,$C$8:$C$15&amp;$E$8:$E$15,0))*-0.95</f>
        <v>1687.7441005737001</v>
      </c>
      <c r="J266" s="13">
        <v>15</v>
      </c>
    </row>
    <row r="267" spans="2:10" x14ac:dyDescent="0.25">
      <c r="B267" t="str">
        <f t="shared" si="23"/>
        <v>UC_Max_TFTRL_TRR</v>
      </c>
      <c r="C267" t="str">
        <f t="shared" si="24"/>
        <v>TFTRLS*</v>
      </c>
      <c r="E267" t="str">
        <f t="shared" si="25"/>
        <v>TFTRR</v>
      </c>
      <c r="F267">
        <v>2055</v>
      </c>
      <c r="G267" t="s">
        <v>89</v>
      </c>
      <c r="H267">
        <v>1</v>
      </c>
      <c r="I267" s="26" cm="1">
        <f t="array" ref="I267">INDEX($X$23:$X$186,MATCH(E267&amp;F267,$T$23:$T$186&amp;$R$23:$R$186,0))*INDEX($I$8:$I$15,MATCH(C267&amp;E267,$C$8:$C$15&amp;$E$8:$E$15,0))*-0.95</f>
        <v>1714.7480061828785</v>
      </c>
      <c r="J267" s="13">
        <v>15</v>
      </c>
    </row>
    <row r="268" spans="2:10" x14ac:dyDescent="0.25">
      <c r="B268" t="str">
        <f t="shared" si="23"/>
        <v>UC_Max_TFTRL_TRR</v>
      </c>
      <c r="C268" t="str">
        <f t="shared" si="24"/>
        <v>TFTRLS*</v>
      </c>
      <c r="E268" t="str">
        <f t="shared" si="25"/>
        <v>TFTRR</v>
      </c>
      <c r="F268">
        <v>2056</v>
      </c>
      <c r="G268" t="s">
        <v>89</v>
      </c>
      <c r="H268">
        <v>1</v>
      </c>
      <c r="I268" s="26" cm="1">
        <f t="array" ref="I268">INDEX($X$23:$X$186,MATCH(E268&amp;F268,$T$23:$T$186&amp;$R$23:$R$186,0))*INDEX($I$8:$I$15,MATCH(C268&amp;E268,$C$8:$C$15&amp;$E$8:$E$15,0))*-0.95</f>
        <v>1742.1839742818045</v>
      </c>
      <c r="J268" s="13">
        <v>15</v>
      </c>
    </row>
    <row r="269" spans="2:10" x14ac:dyDescent="0.25">
      <c r="B269" t="str">
        <f t="shared" si="23"/>
        <v>UC_Max_TFTRL_TRR</v>
      </c>
      <c r="C269" t="str">
        <f t="shared" si="24"/>
        <v>TFTRLS*</v>
      </c>
      <c r="E269" t="str">
        <f t="shared" si="25"/>
        <v>TFTRR</v>
      </c>
      <c r="F269">
        <v>2057</v>
      </c>
      <c r="G269" t="s">
        <v>89</v>
      </c>
      <c r="H269">
        <v>1</v>
      </c>
      <c r="I269" s="26" cm="1">
        <f t="array" ref="I269">INDEX($X$23:$X$186,MATCH(E269&amp;F269,$T$23:$T$186&amp;$R$23:$R$186,0))*INDEX($I$8:$I$15,MATCH(C269&amp;E269,$C$8:$C$15&amp;$E$8:$E$15,0))*-0.95</f>
        <v>1770.058917870314</v>
      </c>
      <c r="J269" s="13">
        <v>15</v>
      </c>
    </row>
    <row r="270" spans="2:10" x14ac:dyDescent="0.25">
      <c r="B270" t="str">
        <f t="shared" si="23"/>
        <v>UC_Max_TFTRL_TRR</v>
      </c>
      <c r="C270" t="str">
        <f t="shared" si="24"/>
        <v>TFTRLS*</v>
      </c>
      <c r="E270" t="str">
        <f t="shared" si="25"/>
        <v>TFTRR</v>
      </c>
      <c r="F270">
        <v>2058</v>
      </c>
      <c r="G270" t="s">
        <v>89</v>
      </c>
      <c r="H270">
        <v>1</v>
      </c>
      <c r="I270" s="26" cm="1">
        <f t="array" ref="I270">INDEX($X$23:$X$186,MATCH(E270&amp;F270,$T$23:$T$186&amp;$R$23:$R$186,0))*INDEX($I$8:$I$15,MATCH(C270&amp;E270,$C$8:$C$15&amp;$E$8:$E$15,0))*-0.95</f>
        <v>1798.379860556239</v>
      </c>
      <c r="J270" s="13">
        <v>15</v>
      </c>
    </row>
    <row r="271" spans="2:10" x14ac:dyDescent="0.25">
      <c r="B271" t="str">
        <f t="shared" si="23"/>
        <v>UC_Max_TFTRL_TRR</v>
      </c>
      <c r="C271" t="str">
        <f t="shared" si="24"/>
        <v>TFTRLS*</v>
      </c>
      <c r="E271" t="str">
        <f t="shared" si="25"/>
        <v>TFTRR</v>
      </c>
      <c r="F271">
        <v>2059</v>
      </c>
      <c r="G271" t="s">
        <v>89</v>
      </c>
      <c r="H271">
        <v>1</v>
      </c>
      <c r="I271" s="26" cm="1">
        <f t="array" ref="I271">INDEX($X$23:$X$186,MATCH(E271&amp;F271,$T$23:$T$186&amp;$R$23:$R$186,0))*INDEX($I$8:$I$15,MATCH(C271&amp;E271,$C$8:$C$15&amp;$E$8:$E$15,0))*-0.95</f>
        <v>1827.1539383251388</v>
      </c>
      <c r="J271" s="13">
        <v>15</v>
      </c>
    </row>
    <row r="272" spans="2:10" x14ac:dyDescent="0.25">
      <c r="B272" t="str">
        <f t="shared" si="23"/>
        <v>UC_Max_TFTRL_TRR</v>
      </c>
      <c r="C272" t="str">
        <f t="shared" si="24"/>
        <v>TFTRLS*</v>
      </c>
      <c r="E272" t="str">
        <f t="shared" si="25"/>
        <v>TFTRR</v>
      </c>
      <c r="F272">
        <v>2060</v>
      </c>
      <c r="G272" t="s">
        <v>89</v>
      </c>
      <c r="H272">
        <v>1</v>
      </c>
      <c r="I272" s="26" cm="1">
        <f t="array" ref="I272">INDEX($X$23:$X$186,MATCH(E272&amp;F272,$T$23:$T$186&amp;$R$23:$R$186,0))*INDEX($I$8:$I$15,MATCH(C272&amp;E272,$C$8:$C$15&amp;$E$8:$E$15,0))*-0.95</f>
        <v>1856.3884013383408</v>
      </c>
      <c r="J272" s="13">
        <v>15</v>
      </c>
    </row>
    <row r="273" spans="2:11" x14ac:dyDescent="0.25">
      <c r="B273" t="str">
        <f t="shared" si="23"/>
        <v>UC_Max_TFTRL_TRR</v>
      </c>
      <c r="C273" t="str">
        <f t="shared" si="24"/>
        <v>TFTRLS*</v>
      </c>
      <c r="E273" t="str">
        <f t="shared" si="25"/>
        <v>TFTRR</v>
      </c>
      <c r="F273">
        <v>2061</v>
      </c>
      <c r="G273" t="s">
        <v>89</v>
      </c>
      <c r="H273">
        <v>1</v>
      </c>
      <c r="I273" s="26" cm="1">
        <f t="array" ref="I273">INDEX($X$23:$X$186,MATCH(E273&amp;F273,$T$23:$T$186&amp;$R$23:$R$186,0))*INDEX($I$8:$I$15,MATCH(C273&amp;E273,$C$8:$C$15&amp;$E$8:$E$15,0))*-0.95</f>
        <v>1886.0906157597542</v>
      </c>
      <c r="J273" s="13">
        <v>15</v>
      </c>
    </row>
    <row r="274" spans="2:11" x14ac:dyDescent="0.25">
      <c r="B274" t="str">
        <f t="shared" si="23"/>
        <v>UC_Max_TFTRL_TRR</v>
      </c>
      <c r="C274" t="str">
        <f t="shared" si="24"/>
        <v>TFTRLS*</v>
      </c>
      <c r="E274" t="str">
        <f t="shared" si="25"/>
        <v>TFTRR</v>
      </c>
      <c r="F274">
        <v>2062</v>
      </c>
      <c r="G274" t="s">
        <v>89</v>
      </c>
      <c r="H274">
        <v>1</v>
      </c>
      <c r="I274" s="26" cm="1">
        <f t="array" ref="I274">INDEX($X$23:$X$186,MATCH(E274&amp;F274,$T$23:$T$186&amp;$R$23:$R$186,0))*INDEX($I$8:$I$15,MATCH(C274&amp;E274,$C$8:$C$15&amp;$E$8:$E$15,0))*-0.95</f>
        <v>1916.2680656119105</v>
      </c>
      <c r="J274" s="13">
        <v>15</v>
      </c>
    </row>
    <row r="275" spans="2:11" x14ac:dyDescent="0.25">
      <c r="B275" t="str">
        <f t="shared" si="23"/>
        <v>UC_Max_TFTRL_TRR</v>
      </c>
      <c r="C275" t="str">
        <f t="shared" si="24"/>
        <v>TFTRLS*</v>
      </c>
      <c r="E275" t="str">
        <f t="shared" si="25"/>
        <v>TFTRR</v>
      </c>
      <c r="F275">
        <v>2063</v>
      </c>
      <c r="G275" t="s">
        <v>89</v>
      </c>
      <c r="H275">
        <v>1</v>
      </c>
      <c r="I275" s="26" cm="1">
        <f t="array" ref="I275">INDEX($X$23:$X$186,MATCH(E275&amp;F275,$T$23:$T$186&amp;$R$23:$R$186,0))*INDEX($I$8:$I$15,MATCH(C275&amp;E275,$C$8:$C$15&amp;$E$8:$E$15,0))*-0.95</f>
        <v>1946.9283546617007</v>
      </c>
      <c r="J275" s="13">
        <v>15</v>
      </c>
    </row>
    <row r="276" spans="2:11" x14ac:dyDescent="0.25">
      <c r="B276" t="str">
        <f t="shared" si="23"/>
        <v>UC_Max_TFTRL_TRR</v>
      </c>
      <c r="C276" t="str">
        <f t="shared" si="24"/>
        <v>TFTRLS*</v>
      </c>
      <c r="E276" t="str">
        <f t="shared" si="25"/>
        <v>TFTRR</v>
      </c>
      <c r="F276">
        <v>2064</v>
      </c>
      <c r="G276" t="s">
        <v>89</v>
      </c>
      <c r="H276">
        <v>1</v>
      </c>
      <c r="I276" s="26" cm="1">
        <f t="array" ref="I276">INDEX($X$23:$X$186,MATCH(E276&amp;F276,$T$23:$T$186&amp;$R$23:$R$186,0))*INDEX($I$8:$I$15,MATCH(C276&amp;E276,$C$8:$C$15&amp;$E$8:$E$15,0))*-0.95</f>
        <v>1978.0792083362885</v>
      </c>
      <c r="J276" s="13">
        <v>15</v>
      </c>
    </row>
    <row r="277" spans="2:11" x14ac:dyDescent="0.25">
      <c r="B277" t="str">
        <f t="shared" si="23"/>
        <v>UC_Max_TFTRL_TRR</v>
      </c>
      <c r="C277" t="str">
        <f t="shared" si="24"/>
        <v>TFTRLS*</v>
      </c>
      <c r="E277" t="str">
        <f t="shared" si="25"/>
        <v>TFTRR</v>
      </c>
      <c r="F277">
        <v>2065</v>
      </c>
      <c r="G277" t="s">
        <v>89</v>
      </c>
      <c r="H277">
        <v>1</v>
      </c>
      <c r="I277" s="26" cm="1">
        <f t="array" ref="I277">INDEX($X$23:$X$186,MATCH(E277&amp;F277,$T$23:$T$186&amp;$R$23:$R$186,0))*INDEX($I$8:$I$15,MATCH(C277&amp;E277,$C$8:$C$15&amp;$E$8:$E$15,0))*-0.95</f>
        <v>2009.728475669669</v>
      </c>
      <c r="J277" s="13">
        <v>15</v>
      </c>
    </row>
    <row r="278" spans="2:11" x14ac:dyDescent="0.25">
      <c r="B278" t="str">
        <f t="shared" si="23"/>
        <v>UC_Max_TFTRL_TRR</v>
      </c>
      <c r="C278" t="str">
        <f t="shared" si="24"/>
        <v>TFTRLS*</v>
      </c>
      <c r="E278" t="str">
        <f t="shared" si="25"/>
        <v>TFTRR</v>
      </c>
      <c r="F278">
        <v>2066</v>
      </c>
      <c r="G278" t="s">
        <v>89</v>
      </c>
      <c r="H278">
        <v>1</v>
      </c>
      <c r="I278" s="26" cm="1">
        <f t="array" ref="I278">INDEX($X$23:$X$186,MATCH(E278&amp;F278,$T$23:$T$186&amp;$R$23:$R$186,0))*INDEX($I$8:$I$15,MATCH(C278&amp;E278,$C$8:$C$15&amp;$E$8:$E$15,0))*-0.95</f>
        <v>2041.8841312803841</v>
      </c>
      <c r="J278" s="13">
        <v>15</v>
      </c>
    </row>
    <row r="279" spans="2:11" x14ac:dyDescent="0.25">
      <c r="B279" t="str">
        <f t="shared" si="23"/>
        <v>UC_Max_TFTRL_TRR</v>
      </c>
      <c r="C279" t="str">
        <f t="shared" si="24"/>
        <v>TFTRLS*</v>
      </c>
      <c r="E279" t="str">
        <f t="shared" si="25"/>
        <v>TFTRR</v>
      </c>
      <c r="F279">
        <v>2067</v>
      </c>
      <c r="G279" t="s">
        <v>89</v>
      </c>
      <c r="H279">
        <v>1</v>
      </c>
      <c r="I279" s="26" cm="1">
        <f t="array" ref="I279">INDEX($X$23:$X$186,MATCH(E279&amp;F279,$T$23:$T$186&amp;$R$23:$R$186,0))*INDEX($I$8:$I$15,MATCH(C279&amp;E279,$C$8:$C$15&amp;$E$8:$E$15,0))*-0.95</f>
        <v>2074.5542773808702</v>
      </c>
      <c r="J279" s="13">
        <v>15</v>
      </c>
    </row>
    <row r="280" spans="2:11" x14ac:dyDescent="0.25">
      <c r="B280" t="str">
        <f t="shared" si="23"/>
        <v>UC_Max_TFTRL_TRR</v>
      </c>
      <c r="C280" t="str">
        <f t="shared" si="24"/>
        <v>TFTRLS*</v>
      </c>
      <c r="E280" t="str">
        <f t="shared" si="25"/>
        <v>TFTRR</v>
      </c>
      <c r="F280">
        <v>2068</v>
      </c>
      <c r="G280" t="s">
        <v>89</v>
      </c>
      <c r="H280">
        <v>1</v>
      </c>
      <c r="I280" s="26" cm="1">
        <f t="array" ref="I280">INDEX($X$23:$X$186,MATCH(E280&amp;F280,$T$23:$T$186&amp;$R$23:$R$186,0))*INDEX($I$8:$I$15,MATCH(C280&amp;E280,$C$8:$C$15&amp;$E$8:$E$15,0))*-0.95</f>
        <v>2107.7471458189639</v>
      </c>
      <c r="J280" s="13">
        <v>15</v>
      </c>
    </row>
    <row r="281" spans="2:11" x14ac:dyDescent="0.25">
      <c r="B281" t="str">
        <f t="shared" si="23"/>
        <v>UC_Max_TFTRL_TRR</v>
      </c>
      <c r="C281" t="str">
        <f t="shared" si="24"/>
        <v>TFTRLS*</v>
      </c>
      <c r="E281" t="str">
        <f t="shared" si="25"/>
        <v>TFTRR</v>
      </c>
      <c r="F281">
        <v>2069</v>
      </c>
      <c r="G281" t="s">
        <v>89</v>
      </c>
      <c r="H281">
        <v>1</v>
      </c>
      <c r="I281" s="26" cm="1">
        <f t="array" ref="I281">INDEX($X$23:$X$186,MATCH(E281&amp;F281,$T$23:$T$186&amp;$R$23:$R$186,0))*INDEX($I$8:$I$15,MATCH(C281&amp;E281,$C$8:$C$15&amp;$E$8:$E$15,0))*-0.95</f>
        <v>2141.4711001520673</v>
      </c>
      <c r="J281" s="13">
        <v>15</v>
      </c>
    </row>
    <row r="282" spans="2:11" x14ac:dyDescent="0.25">
      <c r="B282" t="str">
        <f t="shared" si="23"/>
        <v>UC_Max_TFTRL_TRR</v>
      </c>
      <c r="C282" t="str">
        <f t="shared" si="24"/>
        <v>TFTRLS*</v>
      </c>
      <c r="E282" t="str">
        <f t="shared" si="25"/>
        <v>TFTRR</v>
      </c>
      <c r="F282">
        <v>2100</v>
      </c>
      <c r="G282" t="s">
        <v>89</v>
      </c>
      <c r="H282">
        <v>1</v>
      </c>
      <c r="I282" s="26" cm="1">
        <f t="array" ref="I282">INDEX($X$23:$X$186,MATCH(E282&amp;F282,$T$23:$T$186&amp;$R$23:$R$186,0))*INDEX($I$8:$I$15,MATCH(C282&amp;E282,$C$8:$C$15&amp;$E$8:$E$15,0))*-0.95</f>
        <v>3502.8147048506485</v>
      </c>
      <c r="J282" s="13">
        <v>15</v>
      </c>
    </row>
    <row r="283" spans="2:11" x14ac:dyDescent="0.25">
      <c r="B283" t="str">
        <f>$B$13</f>
        <v>UC_Max_TFTRH_TRR</v>
      </c>
      <c r="C283" t="str">
        <f>$C$13</f>
        <v>TFTRHS*</v>
      </c>
      <c r="E283" t="str">
        <f>$E$13</f>
        <v>TFTRR</v>
      </c>
      <c r="F283">
        <v>2019</v>
      </c>
      <c r="G283" t="s">
        <v>89</v>
      </c>
      <c r="H283">
        <v>1</v>
      </c>
      <c r="I283" s="26" cm="1">
        <f t="array" ref="I283">INDEX($X$23:$X$186,MATCH(E283&amp;F283,$T$23:$T$186&amp;$R$23:$R$186,0))*INDEX($I$8:$I$15,MATCH(C283&amp;E283,$C$8:$C$15&amp;$E$8:$E$15,0))*-0.95</f>
        <v>4149.6661871054557</v>
      </c>
      <c r="J283" s="13">
        <v>15</v>
      </c>
      <c r="K283" t="str">
        <f>$N$13</f>
        <v>Maximum shares of Trucks TFTRHS*TFTRR</v>
      </c>
    </row>
    <row r="284" spans="2:11" x14ac:dyDescent="0.25">
      <c r="B284" t="str">
        <f>B283</f>
        <v>UC_Max_TFTRH_TRR</v>
      </c>
      <c r="C284" t="str">
        <f>C283</f>
        <v>TFTRHS*</v>
      </c>
      <c r="E284" t="str">
        <f>E283</f>
        <v>TFTRR</v>
      </c>
      <c r="F284">
        <v>2020</v>
      </c>
      <c r="G284" t="s">
        <v>89</v>
      </c>
      <c r="H284">
        <v>1</v>
      </c>
      <c r="I284" s="26" cm="1">
        <f t="array" ref="I284">INDEX($X$23:$X$186,MATCH(E284&amp;F284,$T$23:$T$186&amp;$R$23:$R$186,0))*INDEX($I$8:$I$15,MATCH(C284&amp;E284,$C$8:$C$15&amp;$E$8:$E$15,0))*-0.95</f>
        <v>4322.3925668074244</v>
      </c>
      <c r="J284" s="13">
        <v>15</v>
      </c>
    </row>
    <row r="285" spans="2:11" x14ac:dyDescent="0.25">
      <c r="B285" t="str">
        <f t="shared" ref="B285:B334" si="26">B284</f>
        <v>UC_Max_TFTRH_TRR</v>
      </c>
      <c r="C285" t="str">
        <f t="shared" ref="C285:C334" si="27">C284</f>
        <v>TFTRHS*</v>
      </c>
      <c r="E285" t="str">
        <f t="shared" ref="E285:E334" si="28">E284</f>
        <v>TFTRR</v>
      </c>
      <c r="F285">
        <v>2021</v>
      </c>
      <c r="G285" t="s">
        <v>89</v>
      </c>
      <c r="H285">
        <v>1</v>
      </c>
      <c r="I285" s="26" cm="1">
        <f t="array" ref="I285">INDEX($X$23:$X$186,MATCH(E285&amp;F285,$T$23:$T$186&amp;$R$23:$R$186,0))*INDEX($I$8:$I$15,MATCH(C285&amp;E285,$C$8:$C$15&amp;$E$8:$E$15,0))*-0.95</f>
        <v>4495.1189465093921</v>
      </c>
      <c r="J285" s="13">
        <v>15</v>
      </c>
    </row>
    <row r="286" spans="2:11" x14ac:dyDescent="0.25">
      <c r="B286" t="str">
        <f t="shared" si="26"/>
        <v>UC_Max_TFTRH_TRR</v>
      </c>
      <c r="C286" t="str">
        <f t="shared" si="27"/>
        <v>TFTRHS*</v>
      </c>
      <c r="E286" t="str">
        <f t="shared" si="28"/>
        <v>TFTRR</v>
      </c>
      <c r="F286">
        <v>2022</v>
      </c>
      <c r="G286" t="s">
        <v>89</v>
      </c>
      <c r="H286">
        <v>1</v>
      </c>
      <c r="I286" s="26" cm="1">
        <f t="array" ref="I286">INDEX($X$23:$X$186,MATCH(E286&amp;F286,$T$23:$T$186&amp;$R$23:$R$186,0))*INDEX($I$8:$I$15,MATCH(C286&amp;E286,$C$8:$C$15&amp;$E$8:$E$15,0))*-0.95</f>
        <v>4667.8453262113599</v>
      </c>
      <c r="J286" s="13">
        <v>15</v>
      </c>
    </row>
    <row r="287" spans="2:11" x14ac:dyDescent="0.25">
      <c r="B287" t="str">
        <f t="shared" si="26"/>
        <v>UC_Max_TFTRH_TRR</v>
      </c>
      <c r="C287" t="str">
        <f t="shared" si="27"/>
        <v>TFTRHS*</v>
      </c>
      <c r="E287" t="str">
        <f t="shared" si="28"/>
        <v>TFTRR</v>
      </c>
      <c r="F287">
        <v>2023</v>
      </c>
      <c r="G287" t="s">
        <v>89</v>
      </c>
      <c r="H287">
        <v>1</v>
      </c>
      <c r="I287" s="26" cm="1">
        <f t="array" ref="I287">INDEX($X$23:$X$186,MATCH(E287&amp;F287,$T$23:$T$186&amp;$R$23:$R$186,0))*INDEX($I$8:$I$15,MATCH(C287&amp;E287,$C$8:$C$15&amp;$E$8:$E$15,0))*-0.95</f>
        <v>4840.5717059133285</v>
      </c>
      <c r="J287" s="13">
        <v>15</v>
      </c>
    </row>
    <row r="288" spans="2:11" x14ac:dyDescent="0.25">
      <c r="B288" t="str">
        <f t="shared" si="26"/>
        <v>UC_Max_TFTRH_TRR</v>
      </c>
      <c r="C288" t="str">
        <f t="shared" si="27"/>
        <v>TFTRHS*</v>
      </c>
      <c r="E288" t="str">
        <f t="shared" si="28"/>
        <v>TFTRR</v>
      </c>
      <c r="F288">
        <v>2024</v>
      </c>
      <c r="G288" t="s">
        <v>89</v>
      </c>
      <c r="H288">
        <v>1</v>
      </c>
      <c r="I288" s="26" cm="1">
        <f t="array" ref="I288">INDEX($X$23:$X$186,MATCH(E288&amp;F288,$T$23:$T$186&amp;$R$23:$R$186,0))*INDEX($I$8:$I$15,MATCH(C288&amp;E288,$C$8:$C$15&amp;$E$8:$E$15,0))*-0.95</f>
        <v>5013.2980856152972</v>
      </c>
      <c r="J288" s="13">
        <v>15</v>
      </c>
    </row>
    <row r="289" spans="2:10" x14ac:dyDescent="0.25">
      <c r="B289" t="str">
        <f t="shared" si="26"/>
        <v>UC_Max_TFTRH_TRR</v>
      </c>
      <c r="C289" t="str">
        <f t="shared" si="27"/>
        <v>TFTRHS*</v>
      </c>
      <c r="E289" t="str">
        <f t="shared" si="28"/>
        <v>TFTRR</v>
      </c>
      <c r="F289">
        <v>2025</v>
      </c>
      <c r="G289" t="s">
        <v>89</v>
      </c>
      <c r="H289">
        <v>1</v>
      </c>
      <c r="I289" s="26" cm="1">
        <f t="array" ref="I289">INDEX($X$23:$X$186,MATCH(E289&amp;F289,$T$23:$T$186&amp;$R$23:$R$186,0))*INDEX($I$8:$I$15,MATCH(C289&amp;E289,$C$8:$C$15&amp;$E$8:$E$15,0))*-0.95</f>
        <v>5186.0244653172649</v>
      </c>
      <c r="J289" s="13">
        <v>15</v>
      </c>
    </row>
    <row r="290" spans="2:10" x14ac:dyDescent="0.25">
      <c r="B290" t="str">
        <f t="shared" si="26"/>
        <v>UC_Max_TFTRH_TRR</v>
      </c>
      <c r="C290" t="str">
        <f t="shared" si="27"/>
        <v>TFTRHS*</v>
      </c>
      <c r="E290" t="str">
        <f t="shared" si="28"/>
        <v>TFTRR</v>
      </c>
      <c r="F290">
        <v>2026</v>
      </c>
      <c r="G290" t="s">
        <v>89</v>
      </c>
      <c r="H290">
        <v>1</v>
      </c>
      <c r="I290" s="26" cm="1">
        <f t="array" ref="I290">INDEX($X$23:$X$186,MATCH(E290&amp;F290,$T$23:$T$186&amp;$R$23:$R$186,0))*INDEX($I$8:$I$15,MATCH(C290&amp;E290,$C$8:$C$15&amp;$E$8:$E$15,0))*-0.95</f>
        <v>5358.7508450192327</v>
      </c>
      <c r="J290" s="13">
        <v>15</v>
      </c>
    </row>
    <row r="291" spans="2:10" x14ac:dyDescent="0.25">
      <c r="B291" t="str">
        <f t="shared" si="26"/>
        <v>UC_Max_TFTRH_TRR</v>
      </c>
      <c r="C291" t="str">
        <f t="shared" si="27"/>
        <v>TFTRHS*</v>
      </c>
      <c r="E291" t="str">
        <f t="shared" si="28"/>
        <v>TFTRR</v>
      </c>
      <c r="F291">
        <v>2027</v>
      </c>
      <c r="G291" t="s">
        <v>89</v>
      </c>
      <c r="H291">
        <v>1</v>
      </c>
      <c r="I291" s="26" cm="1">
        <f t="array" ref="I291">INDEX($X$23:$X$186,MATCH(E291&amp;F291,$T$23:$T$186&amp;$R$23:$R$186,0))*INDEX($I$8:$I$15,MATCH(C291&amp;E291,$C$8:$C$15&amp;$E$8:$E$15,0))*-0.95</f>
        <v>5531.4772247212013</v>
      </c>
      <c r="J291" s="13">
        <v>15</v>
      </c>
    </row>
    <row r="292" spans="2:10" x14ac:dyDescent="0.25">
      <c r="B292" t="str">
        <f t="shared" si="26"/>
        <v>UC_Max_TFTRH_TRR</v>
      </c>
      <c r="C292" t="str">
        <f t="shared" si="27"/>
        <v>TFTRHS*</v>
      </c>
      <c r="E292" t="str">
        <f t="shared" si="28"/>
        <v>TFTRR</v>
      </c>
      <c r="F292">
        <v>2028</v>
      </c>
      <c r="G292" t="s">
        <v>89</v>
      </c>
      <c r="H292">
        <v>1</v>
      </c>
      <c r="I292" s="26" cm="1">
        <f t="array" ref="I292">INDEX($X$23:$X$186,MATCH(E292&amp;F292,$T$23:$T$186&amp;$R$23:$R$186,0))*INDEX($I$8:$I$15,MATCH(C292&amp;E292,$C$8:$C$15&amp;$E$8:$E$15,0))*-0.95</f>
        <v>5704.20360442317</v>
      </c>
      <c r="J292" s="13">
        <v>15</v>
      </c>
    </row>
    <row r="293" spans="2:10" x14ac:dyDescent="0.25">
      <c r="B293" t="str">
        <f t="shared" si="26"/>
        <v>UC_Max_TFTRH_TRR</v>
      </c>
      <c r="C293" t="str">
        <f t="shared" si="27"/>
        <v>TFTRHS*</v>
      </c>
      <c r="E293" t="str">
        <f t="shared" si="28"/>
        <v>TFTRR</v>
      </c>
      <c r="F293">
        <v>2029</v>
      </c>
      <c r="G293" t="s">
        <v>89</v>
      </c>
      <c r="H293">
        <v>1</v>
      </c>
      <c r="I293" s="26" cm="1">
        <f t="array" ref="I293">INDEX($X$23:$X$186,MATCH(E293&amp;F293,$T$23:$T$186&amp;$R$23:$R$186,0))*INDEX($I$8:$I$15,MATCH(C293&amp;E293,$C$8:$C$15&amp;$E$8:$E$15,0))*-0.95</f>
        <v>5876.9299841251377</v>
      </c>
      <c r="J293" s="13">
        <v>15</v>
      </c>
    </row>
    <row r="294" spans="2:10" x14ac:dyDescent="0.25">
      <c r="B294" t="str">
        <f t="shared" si="26"/>
        <v>UC_Max_TFTRH_TRR</v>
      </c>
      <c r="C294" t="str">
        <f t="shared" si="27"/>
        <v>TFTRHS*</v>
      </c>
      <c r="E294" t="str">
        <f t="shared" si="28"/>
        <v>TFTRR</v>
      </c>
      <c r="F294">
        <v>2030</v>
      </c>
      <c r="G294" t="s">
        <v>89</v>
      </c>
      <c r="H294">
        <v>1</v>
      </c>
      <c r="I294" s="26" cm="1">
        <f t="array" ref="I294">INDEX($X$23:$X$186,MATCH(E294&amp;F294,$T$23:$T$186&amp;$R$23:$R$186,0))*INDEX($I$8:$I$15,MATCH(C294&amp;E294,$C$8:$C$15&amp;$E$8:$E$15,0))*-0.95</f>
        <v>6049.6563638271055</v>
      </c>
      <c r="J294" s="13">
        <v>15</v>
      </c>
    </row>
    <row r="295" spans="2:10" x14ac:dyDescent="0.25">
      <c r="B295" t="str">
        <f t="shared" si="26"/>
        <v>UC_Max_TFTRH_TRR</v>
      </c>
      <c r="C295" t="str">
        <f t="shared" si="27"/>
        <v>TFTRHS*</v>
      </c>
      <c r="E295" t="str">
        <f t="shared" si="28"/>
        <v>TFTRR</v>
      </c>
      <c r="F295">
        <v>2031</v>
      </c>
      <c r="G295" t="s">
        <v>89</v>
      </c>
      <c r="H295">
        <v>1</v>
      </c>
      <c r="I295" s="26" cm="1">
        <f t="array" ref="I295">INDEX($X$23:$X$186,MATCH(E295&amp;F295,$T$23:$T$186&amp;$R$23:$R$186,0))*INDEX($I$8:$I$15,MATCH(C295&amp;E295,$C$8:$C$15&amp;$E$8:$E$15,0))*-0.95</f>
        <v>6222.3827435290741</v>
      </c>
      <c r="J295" s="13">
        <v>15</v>
      </c>
    </row>
    <row r="296" spans="2:10" x14ac:dyDescent="0.25">
      <c r="B296" t="str">
        <f t="shared" si="26"/>
        <v>UC_Max_TFTRH_TRR</v>
      </c>
      <c r="C296" t="str">
        <f t="shared" si="27"/>
        <v>TFTRHS*</v>
      </c>
      <c r="E296" t="str">
        <f t="shared" si="28"/>
        <v>TFTRR</v>
      </c>
      <c r="F296">
        <v>2032</v>
      </c>
      <c r="G296" t="s">
        <v>89</v>
      </c>
      <c r="H296">
        <v>1</v>
      </c>
      <c r="I296" s="26" cm="1">
        <f t="array" ref="I296">INDEX($X$23:$X$186,MATCH(E296&amp;F296,$T$23:$T$186&amp;$R$23:$R$186,0))*INDEX($I$8:$I$15,MATCH(C296&amp;E296,$C$8:$C$15&amp;$E$8:$E$15,0))*-0.95</f>
        <v>6395.1091232310437</v>
      </c>
      <c r="J296" s="13">
        <v>15</v>
      </c>
    </row>
    <row r="297" spans="2:10" x14ac:dyDescent="0.25">
      <c r="B297" t="str">
        <f t="shared" si="26"/>
        <v>UC_Max_TFTRH_TRR</v>
      </c>
      <c r="C297" t="str">
        <f t="shared" si="27"/>
        <v>TFTRHS*</v>
      </c>
      <c r="E297" t="str">
        <f t="shared" si="28"/>
        <v>TFTRR</v>
      </c>
      <c r="F297">
        <v>2033</v>
      </c>
      <c r="G297" t="s">
        <v>89</v>
      </c>
      <c r="H297">
        <v>1</v>
      </c>
      <c r="I297" s="26" cm="1">
        <f t="array" ref="I297">INDEX($X$23:$X$186,MATCH(E297&amp;F297,$T$23:$T$186&amp;$R$23:$R$186,0))*INDEX($I$8:$I$15,MATCH(C297&amp;E297,$C$8:$C$15&amp;$E$8:$E$15,0))*-0.95</f>
        <v>6567.8355029330096</v>
      </c>
      <c r="J297" s="13">
        <v>15</v>
      </c>
    </row>
    <row r="298" spans="2:10" x14ac:dyDescent="0.25">
      <c r="B298" t="str">
        <f t="shared" si="26"/>
        <v>UC_Max_TFTRH_TRR</v>
      </c>
      <c r="C298" t="str">
        <f t="shared" si="27"/>
        <v>TFTRHS*</v>
      </c>
      <c r="E298" t="str">
        <f t="shared" si="28"/>
        <v>TFTRR</v>
      </c>
      <c r="F298">
        <v>2034</v>
      </c>
      <c r="G298" t="s">
        <v>89</v>
      </c>
      <c r="H298">
        <v>1</v>
      </c>
      <c r="I298" s="26" cm="1">
        <f t="array" ref="I298">INDEX($X$23:$X$186,MATCH(E298&amp;F298,$T$23:$T$186&amp;$R$23:$R$186,0))*INDEX($I$8:$I$15,MATCH(C298&amp;E298,$C$8:$C$15&amp;$E$8:$E$15,0))*-0.95</f>
        <v>6740.5618826349782</v>
      </c>
      <c r="J298" s="13">
        <v>15</v>
      </c>
    </row>
    <row r="299" spans="2:10" x14ac:dyDescent="0.25">
      <c r="B299" t="str">
        <f t="shared" si="26"/>
        <v>UC_Max_TFTRH_TRR</v>
      </c>
      <c r="C299" t="str">
        <f t="shared" si="27"/>
        <v>TFTRHS*</v>
      </c>
      <c r="E299" t="str">
        <f t="shared" si="28"/>
        <v>TFTRR</v>
      </c>
      <c r="F299">
        <v>2035</v>
      </c>
      <c r="G299" t="s">
        <v>89</v>
      </c>
      <c r="H299">
        <v>1</v>
      </c>
      <c r="I299" s="26" cm="1">
        <f t="array" ref="I299">INDEX($X$23:$X$186,MATCH(E299&amp;F299,$T$23:$T$186&amp;$R$23:$R$186,0))*INDEX($I$8:$I$15,MATCH(C299&amp;E299,$C$8:$C$15&amp;$E$8:$E$15,0))*-0.95</f>
        <v>6913.2882623369469</v>
      </c>
      <c r="J299" s="13">
        <v>15</v>
      </c>
    </row>
    <row r="300" spans="2:10" x14ac:dyDescent="0.25">
      <c r="B300" t="str">
        <f t="shared" si="26"/>
        <v>UC_Max_TFTRH_TRR</v>
      </c>
      <c r="C300" t="str">
        <f t="shared" si="27"/>
        <v>TFTRHS*</v>
      </c>
      <c r="E300" t="str">
        <f t="shared" si="28"/>
        <v>TFTRR</v>
      </c>
      <c r="F300">
        <v>2036</v>
      </c>
      <c r="G300" t="s">
        <v>89</v>
      </c>
      <c r="H300">
        <v>1</v>
      </c>
      <c r="I300" s="26" cm="1">
        <f t="array" ref="I300">INDEX($X$23:$X$186,MATCH(E300&amp;F300,$T$23:$T$186&amp;$R$23:$R$186,0))*INDEX($I$8:$I$15,MATCH(C300&amp;E300,$C$8:$C$15&amp;$E$8:$E$15,0))*-0.95</f>
        <v>7086.0146420389146</v>
      </c>
      <c r="J300" s="13">
        <v>15</v>
      </c>
    </row>
    <row r="301" spans="2:10" x14ac:dyDescent="0.25">
      <c r="B301" t="str">
        <f t="shared" si="26"/>
        <v>UC_Max_TFTRH_TRR</v>
      </c>
      <c r="C301" t="str">
        <f t="shared" si="27"/>
        <v>TFTRHS*</v>
      </c>
      <c r="E301" t="str">
        <f t="shared" si="28"/>
        <v>TFTRR</v>
      </c>
      <c r="F301">
        <v>2037</v>
      </c>
      <c r="G301" t="s">
        <v>89</v>
      </c>
      <c r="H301">
        <v>1</v>
      </c>
      <c r="I301" s="26" cm="1">
        <f t="array" ref="I301">INDEX($X$23:$X$186,MATCH(E301&amp;F301,$T$23:$T$186&amp;$R$23:$R$186,0))*INDEX($I$8:$I$15,MATCH(C301&amp;E301,$C$8:$C$15&amp;$E$8:$E$15,0))*-0.95</f>
        <v>7258.7410217408842</v>
      </c>
      <c r="J301" s="13">
        <v>15</v>
      </c>
    </row>
    <row r="302" spans="2:10" x14ac:dyDescent="0.25">
      <c r="B302" t="str">
        <f t="shared" si="26"/>
        <v>UC_Max_TFTRH_TRR</v>
      </c>
      <c r="C302" t="str">
        <f t="shared" si="27"/>
        <v>TFTRHS*</v>
      </c>
      <c r="E302" t="str">
        <f t="shared" si="28"/>
        <v>TFTRR</v>
      </c>
      <c r="F302">
        <v>2038</v>
      </c>
      <c r="G302" t="s">
        <v>89</v>
      </c>
      <c r="H302">
        <v>1</v>
      </c>
      <c r="I302" s="26" cm="1">
        <f t="array" ref="I302">INDEX($X$23:$X$186,MATCH(E302&amp;F302,$T$23:$T$186&amp;$R$23:$R$186,0))*INDEX($I$8:$I$15,MATCH(C302&amp;E302,$C$8:$C$15&amp;$E$8:$E$15,0))*-0.95</f>
        <v>7431.4674014428492</v>
      </c>
      <c r="J302" s="13">
        <v>15</v>
      </c>
    </row>
    <row r="303" spans="2:10" x14ac:dyDescent="0.25">
      <c r="B303" t="str">
        <f t="shared" si="26"/>
        <v>UC_Max_TFTRH_TRR</v>
      </c>
      <c r="C303" t="str">
        <f t="shared" si="27"/>
        <v>TFTRHS*</v>
      </c>
      <c r="E303" t="str">
        <f t="shared" si="28"/>
        <v>TFTRR</v>
      </c>
      <c r="F303">
        <v>2039</v>
      </c>
      <c r="G303" t="s">
        <v>89</v>
      </c>
      <c r="H303">
        <v>1</v>
      </c>
      <c r="I303" s="26" cm="1">
        <f t="array" ref="I303">INDEX($X$23:$X$186,MATCH(E303&amp;F303,$T$23:$T$186&amp;$R$23:$R$186,0))*INDEX($I$8:$I$15,MATCH(C303&amp;E303,$C$8:$C$15&amp;$E$8:$E$15,0))*-0.95</f>
        <v>7604.1937811448197</v>
      </c>
      <c r="J303" s="13">
        <v>15</v>
      </c>
    </row>
    <row r="304" spans="2:10" x14ac:dyDescent="0.25">
      <c r="B304" t="str">
        <f t="shared" si="26"/>
        <v>UC_Max_TFTRH_TRR</v>
      </c>
      <c r="C304" t="str">
        <f t="shared" si="27"/>
        <v>TFTRHS*</v>
      </c>
      <c r="E304" t="str">
        <f t="shared" si="28"/>
        <v>TFTRR</v>
      </c>
      <c r="F304">
        <v>2040</v>
      </c>
      <c r="G304" t="s">
        <v>89</v>
      </c>
      <c r="H304">
        <v>1</v>
      </c>
      <c r="I304" s="26" cm="1">
        <f t="array" ref="I304">INDEX($X$23:$X$186,MATCH(E304&amp;F304,$T$23:$T$186&amp;$R$23:$R$186,0))*INDEX($I$8:$I$15,MATCH(C304&amp;E304,$C$8:$C$15&amp;$E$8:$E$15,0))*-0.95</f>
        <v>7776.9201608467874</v>
      </c>
      <c r="J304" s="13">
        <v>15</v>
      </c>
    </row>
    <row r="305" spans="2:10" x14ac:dyDescent="0.25">
      <c r="B305" t="str">
        <f t="shared" si="26"/>
        <v>UC_Max_TFTRH_TRR</v>
      </c>
      <c r="C305" t="str">
        <f t="shared" si="27"/>
        <v>TFTRHS*</v>
      </c>
      <c r="E305" t="str">
        <f t="shared" si="28"/>
        <v>TFTRR</v>
      </c>
      <c r="F305">
        <v>2041</v>
      </c>
      <c r="G305" t="s">
        <v>89</v>
      </c>
      <c r="H305">
        <v>1</v>
      </c>
      <c r="I305" s="26" cm="1">
        <f t="array" ref="I305">INDEX($X$23:$X$186,MATCH(E305&amp;F305,$T$23:$T$186&amp;$R$23:$R$186,0))*INDEX($I$8:$I$15,MATCH(C305&amp;E305,$C$8:$C$15&amp;$E$8:$E$15,0))*-0.95</f>
        <v>7949.6465405487552</v>
      </c>
      <c r="J305" s="13">
        <v>15</v>
      </c>
    </row>
    <row r="306" spans="2:10" x14ac:dyDescent="0.25">
      <c r="B306" t="str">
        <f t="shared" si="26"/>
        <v>UC_Max_TFTRH_TRR</v>
      </c>
      <c r="C306" t="str">
        <f t="shared" si="27"/>
        <v>TFTRHS*</v>
      </c>
      <c r="E306" t="str">
        <f t="shared" si="28"/>
        <v>TFTRR</v>
      </c>
      <c r="F306">
        <v>2042</v>
      </c>
      <c r="G306" t="s">
        <v>89</v>
      </c>
      <c r="H306">
        <v>1</v>
      </c>
      <c r="I306" s="26" cm="1">
        <f t="array" ref="I306">INDEX($X$23:$X$186,MATCH(E306&amp;F306,$T$23:$T$186&amp;$R$23:$R$186,0))*INDEX($I$8:$I$15,MATCH(C306&amp;E306,$C$8:$C$15&amp;$E$8:$E$15,0))*-0.95</f>
        <v>8122.3729202507247</v>
      </c>
      <c r="J306" s="13">
        <v>15</v>
      </c>
    </row>
    <row r="307" spans="2:10" x14ac:dyDescent="0.25">
      <c r="B307" t="str">
        <f t="shared" si="26"/>
        <v>UC_Max_TFTRH_TRR</v>
      </c>
      <c r="C307" t="str">
        <f t="shared" si="27"/>
        <v>TFTRHS*</v>
      </c>
      <c r="E307" t="str">
        <f t="shared" si="28"/>
        <v>TFTRR</v>
      </c>
      <c r="F307">
        <v>2043</v>
      </c>
      <c r="G307" t="s">
        <v>89</v>
      </c>
      <c r="H307">
        <v>1</v>
      </c>
      <c r="I307" s="26" cm="1">
        <f t="array" ref="I307">INDEX($X$23:$X$186,MATCH(E307&amp;F307,$T$23:$T$186&amp;$R$23:$R$186,0))*INDEX($I$8:$I$15,MATCH(C307&amp;E307,$C$8:$C$15&amp;$E$8:$E$15,0))*-0.95</f>
        <v>8295.0992999526916</v>
      </c>
      <c r="J307" s="13">
        <v>15</v>
      </c>
    </row>
    <row r="308" spans="2:10" x14ac:dyDescent="0.25">
      <c r="B308" t="str">
        <f t="shared" si="26"/>
        <v>UC_Max_TFTRH_TRR</v>
      </c>
      <c r="C308" t="str">
        <f t="shared" si="27"/>
        <v>TFTRHS*</v>
      </c>
      <c r="E308" t="str">
        <f t="shared" si="28"/>
        <v>TFTRR</v>
      </c>
      <c r="F308">
        <v>2044</v>
      </c>
      <c r="G308" t="s">
        <v>89</v>
      </c>
      <c r="H308">
        <v>1</v>
      </c>
      <c r="I308" s="26" cm="1">
        <f t="array" ref="I308">INDEX($X$23:$X$186,MATCH(E308&amp;F308,$T$23:$T$186&amp;$R$23:$R$186,0))*INDEX($I$8:$I$15,MATCH(C308&amp;E308,$C$8:$C$15&amp;$E$8:$E$15,0))*-0.95</f>
        <v>8467.8256796546593</v>
      </c>
      <c r="J308" s="13">
        <v>15</v>
      </c>
    </row>
    <row r="309" spans="2:10" x14ac:dyDescent="0.25">
      <c r="B309" t="str">
        <f t="shared" si="26"/>
        <v>UC_Max_TFTRH_TRR</v>
      </c>
      <c r="C309" t="str">
        <f t="shared" si="27"/>
        <v>TFTRHS*</v>
      </c>
      <c r="E309" t="str">
        <f t="shared" si="28"/>
        <v>TFTRR</v>
      </c>
      <c r="F309">
        <v>2045</v>
      </c>
      <c r="G309" t="s">
        <v>89</v>
      </c>
      <c r="H309">
        <v>1</v>
      </c>
      <c r="I309" s="26" cm="1">
        <f t="array" ref="I309">INDEX($X$23:$X$186,MATCH(E309&amp;F309,$T$23:$T$186&amp;$R$23:$R$186,0))*INDEX($I$8:$I$15,MATCH(C309&amp;E309,$C$8:$C$15&amp;$E$8:$E$15,0))*-0.95</f>
        <v>8640.5520593566271</v>
      </c>
      <c r="J309" s="13">
        <v>15</v>
      </c>
    </row>
    <row r="310" spans="2:10" x14ac:dyDescent="0.25">
      <c r="B310" t="str">
        <f t="shared" si="26"/>
        <v>UC_Max_TFTRH_TRR</v>
      </c>
      <c r="C310" t="str">
        <f t="shared" si="27"/>
        <v>TFTRHS*</v>
      </c>
      <c r="E310" t="str">
        <f t="shared" si="28"/>
        <v>TFTRR</v>
      </c>
      <c r="F310">
        <v>2046</v>
      </c>
      <c r="G310" t="s">
        <v>89</v>
      </c>
      <c r="H310">
        <v>1</v>
      </c>
      <c r="I310" s="26" cm="1">
        <f t="array" ref="I310">INDEX($X$23:$X$186,MATCH(E310&amp;F310,$T$23:$T$186&amp;$R$23:$R$186,0))*INDEX($I$8:$I$15,MATCH(C310&amp;E310,$C$8:$C$15&amp;$E$8:$E$15,0))*-0.95</f>
        <v>8813.2784390585966</v>
      </c>
      <c r="J310" s="13">
        <v>15</v>
      </c>
    </row>
    <row r="311" spans="2:10" x14ac:dyDescent="0.25">
      <c r="B311" t="str">
        <f t="shared" si="26"/>
        <v>UC_Max_TFTRH_TRR</v>
      </c>
      <c r="C311" t="str">
        <f t="shared" si="27"/>
        <v>TFTRHS*</v>
      </c>
      <c r="E311" t="str">
        <f t="shared" si="28"/>
        <v>TFTRR</v>
      </c>
      <c r="F311">
        <v>2047</v>
      </c>
      <c r="G311" t="s">
        <v>89</v>
      </c>
      <c r="H311">
        <v>1</v>
      </c>
      <c r="I311" s="26" cm="1">
        <f t="array" ref="I311">INDEX($X$23:$X$186,MATCH(E311&amp;F311,$T$23:$T$186&amp;$R$23:$R$186,0))*INDEX($I$8:$I$15,MATCH(C311&amp;E311,$C$8:$C$15&amp;$E$8:$E$15,0))*-0.95</f>
        <v>8986.0048187605662</v>
      </c>
      <c r="J311" s="13">
        <v>15</v>
      </c>
    </row>
    <row r="312" spans="2:10" x14ac:dyDescent="0.25">
      <c r="B312" t="str">
        <f t="shared" si="26"/>
        <v>UC_Max_TFTRH_TRR</v>
      </c>
      <c r="C312" t="str">
        <f t="shared" si="27"/>
        <v>TFTRHS*</v>
      </c>
      <c r="E312" t="str">
        <f t="shared" si="28"/>
        <v>TFTRR</v>
      </c>
      <c r="F312">
        <v>2048</v>
      </c>
      <c r="G312" t="s">
        <v>89</v>
      </c>
      <c r="H312">
        <v>1</v>
      </c>
      <c r="I312" s="26" cm="1">
        <f t="array" ref="I312">INDEX($X$23:$X$186,MATCH(E312&amp;F312,$T$23:$T$186&amp;$R$23:$R$186,0))*INDEX($I$8:$I$15,MATCH(C312&amp;E312,$C$8:$C$15&amp;$E$8:$E$15,0))*-0.95</f>
        <v>9158.7311984625339</v>
      </c>
      <c r="J312" s="13">
        <v>15</v>
      </c>
    </row>
    <row r="313" spans="2:10" x14ac:dyDescent="0.25">
      <c r="B313" t="str">
        <f t="shared" si="26"/>
        <v>UC_Max_TFTRH_TRR</v>
      </c>
      <c r="C313" t="str">
        <f t="shared" si="27"/>
        <v>TFTRHS*</v>
      </c>
      <c r="E313" t="str">
        <f t="shared" si="28"/>
        <v>TFTRR</v>
      </c>
      <c r="F313">
        <v>2049</v>
      </c>
      <c r="G313" t="s">
        <v>89</v>
      </c>
      <c r="H313">
        <v>1</v>
      </c>
      <c r="I313" s="26" cm="1">
        <f t="array" ref="I313">INDEX($X$23:$X$186,MATCH(E313&amp;F313,$T$23:$T$186&amp;$R$23:$R$186,0))*INDEX($I$8:$I$15,MATCH(C313&amp;E313,$C$8:$C$15&amp;$E$8:$E$15,0))*-0.95</f>
        <v>9331.4575781645017</v>
      </c>
      <c r="J313" s="13">
        <v>15</v>
      </c>
    </row>
    <row r="314" spans="2:10" x14ac:dyDescent="0.25">
      <c r="B314" t="str">
        <f t="shared" si="26"/>
        <v>UC_Max_TFTRH_TRR</v>
      </c>
      <c r="C314" t="str">
        <f t="shared" si="27"/>
        <v>TFTRHS*</v>
      </c>
      <c r="E314" t="str">
        <f t="shared" si="28"/>
        <v>TFTRR</v>
      </c>
      <c r="F314">
        <v>2050</v>
      </c>
      <c r="G314" t="s">
        <v>89</v>
      </c>
      <c r="H314">
        <v>1</v>
      </c>
      <c r="I314" s="26" cm="1">
        <f t="array" ref="I314">INDEX($X$23:$X$186,MATCH(E314&amp;F314,$T$23:$T$186&amp;$R$23:$R$186,0))*INDEX($I$8:$I$15,MATCH(C314&amp;E314,$C$8:$C$15&amp;$E$8:$E$15,0))*-0.95</f>
        <v>9504.1839578664712</v>
      </c>
      <c r="J314" s="13">
        <v>15</v>
      </c>
    </row>
    <row r="315" spans="2:10" x14ac:dyDescent="0.25">
      <c r="B315" t="str">
        <f t="shared" si="26"/>
        <v>UC_Max_TFTRH_TRR</v>
      </c>
      <c r="C315" t="str">
        <f t="shared" si="27"/>
        <v>TFTRHS*</v>
      </c>
      <c r="E315" t="str">
        <f t="shared" si="28"/>
        <v>TFTRR</v>
      </c>
      <c r="F315">
        <v>2051</v>
      </c>
      <c r="G315" t="s">
        <v>89</v>
      </c>
      <c r="H315">
        <v>1</v>
      </c>
      <c r="I315" s="26" cm="1">
        <f t="array" ref="I315">INDEX($X$23:$X$186,MATCH(E315&amp;F315,$T$23:$T$186&amp;$R$23:$R$186,0))*INDEX($I$8:$I$15,MATCH(C315&amp;E315,$C$8:$C$15&amp;$E$8:$E$15,0))*-0.95</f>
        <v>9656.2509011923357</v>
      </c>
      <c r="J315" s="13">
        <v>15</v>
      </c>
    </row>
    <row r="316" spans="2:10" x14ac:dyDescent="0.25">
      <c r="B316" t="str">
        <f t="shared" si="26"/>
        <v>UC_Max_TFTRH_TRR</v>
      </c>
      <c r="C316" t="str">
        <f t="shared" si="27"/>
        <v>TFTRHS*</v>
      </c>
      <c r="E316" t="str">
        <f t="shared" si="28"/>
        <v>TFTRR</v>
      </c>
      <c r="F316">
        <v>2052</v>
      </c>
      <c r="G316" t="s">
        <v>89</v>
      </c>
      <c r="H316">
        <v>1</v>
      </c>
      <c r="I316" s="26" cm="1">
        <f t="array" ref="I316">INDEX($X$23:$X$186,MATCH(E316&amp;F316,$T$23:$T$186&amp;$R$23:$R$186,0))*INDEX($I$8:$I$15,MATCH(C316&amp;E316,$C$8:$C$15&amp;$E$8:$E$15,0))*-0.95</f>
        <v>9810.7509156114102</v>
      </c>
      <c r="J316" s="13">
        <v>15</v>
      </c>
    </row>
    <row r="317" spans="2:10" x14ac:dyDescent="0.25">
      <c r="B317" t="str">
        <f t="shared" si="26"/>
        <v>UC_Max_TFTRH_TRR</v>
      </c>
      <c r="C317" t="str">
        <f t="shared" si="27"/>
        <v>TFTRHS*</v>
      </c>
      <c r="E317" t="str">
        <f t="shared" si="28"/>
        <v>TFTRR</v>
      </c>
      <c r="F317">
        <v>2053</v>
      </c>
      <c r="G317" t="s">
        <v>89</v>
      </c>
      <c r="H317">
        <v>1</v>
      </c>
      <c r="I317" s="26" cm="1">
        <f t="array" ref="I317">INDEX($X$23:$X$186,MATCH(E317&amp;F317,$T$23:$T$186&amp;$R$23:$R$186,0))*INDEX($I$8:$I$15,MATCH(C317&amp;E317,$C$8:$C$15&amp;$E$8:$E$15,0))*-0.95</f>
        <v>9967.7229302611922</v>
      </c>
      <c r="J317" s="13">
        <v>15</v>
      </c>
    </row>
    <row r="318" spans="2:10" x14ac:dyDescent="0.25">
      <c r="B318" t="str">
        <f t="shared" si="26"/>
        <v>UC_Max_TFTRH_TRR</v>
      </c>
      <c r="C318" t="str">
        <f t="shared" si="27"/>
        <v>TFTRHS*</v>
      </c>
      <c r="E318" t="str">
        <f t="shared" si="28"/>
        <v>TFTRR</v>
      </c>
      <c r="F318">
        <v>2054</v>
      </c>
      <c r="G318" t="s">
        <v>89</v>
      </c>
      <c r="H318">
        <v>1</v>
      </c>
      <c r="I318" s="26" cm="1">
        <f t="array" ref="I318">INDEX($X$23:$X$186,MATCH(E318&amp;F318,$T$23:$T$186&amp;$R$23:$R$186,0))*INDEX($I$8:$I$15,MATCH(C318&amp;E318,$C$8:$C$15&amp;$E$8:$E$15,0))*-0.95</f>
        <v>10127.206497145375</v>
      </c>
      <c r="J318" s="13">
        <v>15</v>
      </c>
    </row>
    <row r="319" spans="2:10" x14ac:dyDescent="0.25">
      <c r="B319" t="str">
        <f t="shared" si="26"/>
        <v>UC_Max_TFTRH_TRR</v>
      </c>
      <c r="C319" t="str">
        <f t="shared" si="27"/>
        <v>TFTRHS*</v>
      </c>
      <c r="E319" t="str">
        <f t="shared" si="28"/>
        <v>TFTRR</v>
      </c>
      <c r="F319">
        <v>2055</v>
      </c>
      <c r="G319" t="s">
        <v>89</v>
      </c>
      <c r="H319">
        <v>1</v>
      </c>
      <c r="I319" s="26" cm="1">
        <f t="array" ref="I319">INDEX($X$23:$X$186,MATCH(E319&amp;F319,$T$23:$T$186&amp;$R$23:$R$186,0))*INDEX($I$8:$I$15,MATCH(C319&amp;E319,$C$8:$C$15&amp;$E$8:$E$15,0))*-0.95</f>
        <v>10289.241801099697</v>
      </c>
      <c r="J319" s="13">
        <v>15</v>
      </c>
    </row>
    <row r="320" spans="2:10" x14ac:dyDescent="0.25">
      <c r="B320" t="str">
        <f t="shared" si="26"/>
        <v>UC_Max_TFTRH_TRR</v>
      </c>
      <c r="C320" t="str">
        <f t="shared" si="27"/>
        <v>TFTRHS*</v>
      </c>
      <c r="E320" t="str">
        <f t="shared" si="28"/>
        <v>TFTRR</v>
      </c>
      <c r="F320">
        <v>2056</v>
      </c>
      <c r="G320" t="s">
        <v>89</v>
      </c>
      <c r="H320">
        <v>1</v>
      </c>
      <c r="I320" s="26" cm="1">
        <f t="array" ref="I320">INDEX($X$23:$X$186,MATCH(E320&amp;F320,$T$23:$T$186&amp;$R$23:$R$186,0))*INDEX($I$8:$I$15,MATCH(C320&amp;E320,$C$8:$C$15&amp;$E$8:$E$15,0))*-0.95</f>
        <v>10453.869669917292</v>
      </c>
      <c r="J320" s="13">
        <v>15</v>
      </c>
    </row>
    <row r="321" spans="2:11" x14ac:dyDescent="0.25">
      <c r="B321" t="str">
        <f t="shared" si="26"/>
        <v>UC_Max_TFTRH_TRR</v>
      </c>
      <c r="C321" t="str">
        <f t="shared" si="27"/>
        <v>TFTRHS*</v>
      </c>
      <c r="E321" t="str">
        <f t="shared" si="28"/>
        <v>TFTRR</v>
      </c>
      <c r="F321">
        <v>2057</v>
      </c>
      <c r="G321" t="s">
        <v>89</v>
      </c>
      <c r="H321">
        <v>1</v>
      </c>
      <c r="I321" s="26" cm="1">
        <f t="array" ref="I321">INDEX($X$23:$X$186,MATCH(E321&amp;F321,$T$23:$T$186&amp;$R$23:$R$186,0))*INDEX($I$8:$I$15,MATCH(C321&amp;E321,$C$8:$C$15&amp;$E$8:$E$15,0))*-0.95</f>
        <v>10621.131584635972</v>
      </c>
      <c r="J321" s="13">
        <v>15</v>
      </c>
    </row>
    <row r="322" spans="2:11" x14ac:dyDescent="0.25">
      <c r="B322" t="str">
        <f t="shared" si="26"/>
        <v>UC_Max_TFTRH_TRR</v>
      </c>
      <c r="C322" t="str">
        <f t="shared" si="27"/>
        <v>TFTRHS*</v>
      </c>
      <c r="E322" t="str">
        <f t="shared" si="28"/>
        <v>TFTRR</v>
      </c>
      <c r="F322">
        <v>2058</v>
      </c>
      <c r="G322" t="s">
        <v>89</v>
      </c>
      <c r="H322">
        <v>1</v>
      </c>
      <c r="I322" s="26" cm="1">
        <f t="array" ref="I322">INDEX($X$23:$X$186,MATCH(E322&amp;F322,$T$23:$T$186&amp;$R$23:$R$186,0))*INDEX($I$8:$I$15,MATCH(C322&amp;E322,$C$8:$C$15&amp;$E$8:$E$15,0))*-0.95</f>
        <v>10791.069689990149</v>
      </c>
      <c r="J322" s="13">
        <v>15</v>
      </c>
    </row>
    <row r="323" spans="2:11" x14ac:dyDescent="0.25">
      <c r="B323" t="str">
        <f t="shared" si="26"/>
        <v>UC_Max_TFTRH_TRR</v>
      </c>
      <c r="C323" t="str">
        <f t="shared" si="27"/>
        <v>TFTRHS*</v>
      </c>
      <c r="E323" t="str">
        <f t="shared" si="28"/>
        <v>TFTRR</v>
      </c>
      <c r="F323">
        <v>2059</v>
      </c>
      <c r="G323" t="s">
        <v>89</v>
      </c>
      <c r="H323">
        <v>1</v>
      </c>
      <c r="I323" s="26" cm="1">
        <f t="array" ref="I323">INDEX($X$23:$X$186,MATCH(E323&amp;F323,$T$23:$T$186&amp;$R$23:$R$186,0))*INDEX($I$8:$I$15,MATCH(C323&amp;E323,$C$8:$C$15&amp;$E$8:$E$15,0))*-0.95</f>
        <v>10963.72680502999</v>
      </c>
      <c r="J323" s="13">
        <v>15</v>
      </c>
    </row>
    <row r="324" spans="2:11" x14ac:dyDescent="0.25">
      <c r="B324" t="str">
        <f t="shared" si="26"/>
        <v>UC_Max_TFTRH_TRR</v>
      </c>
      <c r="C324" t="str">
        <f t="shared" si="27"/>
        <v>TFTRHS*</v>
      </c>
      <c r="E324" t="str">
        <f t="shared" si="28"/>
        <v>TFTRR</v>
      </c>
      <c r="F324">
        <v>2060</v>
      </c>
      <c r="G324" t="s">
        <v>89</v>
      </c>
      <c r="H324">
        <v>1</v>
      </c>
      <c r="I324" s="26" cm="1">
        <f t="array" ref="I324">INDEX($X$23:$X$186,MATCH(E324&amp;F324,$T$23:$T$186&amp;$R$23:$R$186,0))*INDEX($I$8:$I$15,MATCH(C324&amp;E324,$C$8:$C$15&amp;$E$8:$E$15,0))*-0.95</f>
        <v>11139.146433910468</v>
      </c>
      <c r="J324" s="13">
        <v>15</v>
      </c>
    </row>
    <row r="325" spans="2:11" x14ac:dyDescent="0.25">
      <c r="B325" t="str">
        <f t="shared" si="26"/>
        <v>UC_Max_TFTRH_TRR</v>
      </c>
      <c r="C325" t="str">
        <f t="shared" si="27"/>
        <v>TFTRHS*</v>
      </c>
      <c r="E325" t="str">
        <f t="shared" si="28"/>
        <v>TFTRR</v>
      </c>
      <c r="F325">
        <v>2061</v>
      </c>
      <c r="G325" t="s">
        <v>89</v>
      </c>
      <c r="H325">
        <v>1</v>
      </c>
      <c r="I325" s="26" cm="1">
        <f t="array" ref="I325">INDEX($X$23:$X$186,MATCH(E325&amp;F325,$T$23:$T$186&amp;$R$23:$R$186,0))*INDEX($I$8:$I$15,MATCH(C325&amp;E325,$C$8:$C$15&amp;$E$8:$E$15,0))*-0.95</f>
        <v>11317.372776853035</v>
      </c>
      <c r="J325" s="13">
        <v>15</v>
      </c>
    </row>
    <row r="326" spans="2:11" x14ac:dyDescent="0.25">
      <c r="B326" t="str">
        <f t="shared" si="26"/>
        <v>UC_Max_TFTRH_TRR</v>
      </c>
      <c r="C326" t="str">
        <f t="shared" si="27"/>
        <v>TFTRHS*</v>
      </c>
      <c r="E326" t="str">
        <f t="shared" si="28"/>
        <v>TFTRR</v>
      </c>
      <c r="F326">
        <v>2062</v>
      </c>
      <c r="G326" t="s">
        <v>89</v>
      </c>
      <c r="H326">
        <v>1</v>
      </c>
      <c r="I326" s="26" cm="1">
        <f t="array" ref="I326">INDEX($X$23:$X$186,MATCH(E326&amp;F326,$T$23:$T$186&amp;$R$23:$R$186,0))*INDEX($I$8:$I$15,MATCH(C326&amp;E326,$C$8:$C$15&amp;$E$8:$E$15,0))*-0.95</f>
        <v>11498.450741282686</v>
      </c>
      <c r="J326" s="13">
        <v>15</v>
      </c>
    </row>
    <row r="327" spans="2:11" x14ac:dyDescent="0.25">
      <c r="B327" t="str">
        <f t="shared" si="26"/>
        <v>UC_Max_TFTRH_TRR</v>
      </c>
      <c r="C327" t="str">
        <f t="shared" si="27"/>
        <v>TFTRHS*</v>
      </c>
      <c r="E327" t="str">
        <f t="shared" si="28"/>
        <v>TFTRR</v>
      </c>
      <c r="F327">
        <v>2063</v>
      </c>
      <c r="G327" t="s">
        <v>89</v>
      </c>
      <c r="H327">
        <v>1</v>
      </c>
      <c r="I327" s="26" cm="1">
        <f t="array" ref="I327">INDEX($X$23:$X$186,MATCH(E327&amp;F327,$T$23:$T$186&amp;$R$23:$R$186,0))*INDEX($I$8:$I$15,MATCH(C327&amp;E327,$C$8:$C$15&amp;$E$8:$E$15,0))*-0.95</f>
        <v>11682.425953143207</v>
      </c>
      <c r="J327" s="13">
        <v>15</v>
      </c>
    </row>
    <row r="328" spans="2:11" x14ac:dyDescent="0.25">
      <c r="B328" t="str">
        <f t="shared" si="26"/>
        <v>UC_Max_TFTRH_TRR</v>
      </c>
      <c r="C328" t="str">
        <f t="shared" si="27"/>
        <v>TFTRHS*</v>
      </c>
      <c r="E328" t="str">
        <f t="shared" si="28"/>
        <v>TFTRR</v>
      </c>
      <c r="F328">
        <v>2064</v>
      </c>
      <c r="G328" t="s">
        <v>89</v>
      </c>
      <c r="H328">
        <v>1</v>
      </c>
      <c r="I328" s="26" cm="1">
        <f t="array" ref="I328">INDEX($X$23:$X$186,MATCH(E328&amp;F328,$T$23:$T$186&amp;$R$23:$R$186,0))*INDEX($I$8:$I$15,MATCH(C328&amp;E328,$C$8:$C$15&amp;$E$8:$E$15,0))*-0.95</f>
        <v>11869.344768393503</v>
      </c>
      <c r="J328" s="13">
        <v>15</v>
      </c>
    </row>
    <row r="329" spans="2:11" x14ac:dyDescent="0.25">
      <c r="B329" t="str">
        <f t="shared" si="26"/>
        <v>UC_Max_TFTRH_TRR</v>
      </c>
      <c r="C329" t="str">
        <f t="shared" si="27"/>
        <v>TFTRHS*</v>
      </c>
      <c r="E329" t="str">
        <f t="shared" si="28"/>
        <v>TFTRR</v>
      </c>
      <c r="F329">
        <v>2065</v>
      </c>
      <c r="G329" t="s">
        <v>89</v>
      </c>
      <c r="H329">
        <v>1</v>
      </c>
      <c r="I329" s="26" cm="1">
        <f t="array" ref="I329">INDEX($X$23:$X$186,MATCH(E329&amp;F329,$T$23:$T$186&amp;$R$23:$R$186,0))*INDEX($I$8:$I$15,MATCH(C329&amp;E329,$C$8:$C$15&amp;$E$8:$E$15,0))*-0.95</f>
        <v>12059.254284687797</v>
      </c>
      <c r="J329" s="13">
        <v>15</v>
      </c>
    </row>
    <row r="330" spans="2:11" x14ac:dyDescent="0.25">
      <c r="B330" t="str">
        <f t="shared" si="26"/>
        <v>UC_Max_TFTRH_TRR</v>
      </c>
      <c r="C330" t="str">
        <f t="shared" si="27"/>
        <v>TFTRHS*</v>
      </c>
      <c r="E330" t="str">
        <f t="shared" si="28"/>
        <v>TFTRR</v>
      </c>
      <c r="F330">
        <v>2066</v>
      </c>
      <c r="G330" t="s">
        <v>89</v>
      </c>
      <c r="H330">
        <v>1</v>
      </c>
      <c r="I330" s="26" cm="1">
        <f t="array" ref="I330">INDEX($X$23:$X$186,MATCH(E330&amp;F330,$T$23:$T$186&amp;$R$23:$R$186,0))*INDEX($I$8:$I$15,MATCH(C330&amp;E330,$C$8:$C$15&amp;$E$8:$E$15,0))*-0.95</f>
        <v>12252.202353242803</v>
      </c>
      <c r="J330" s="13">
        <v>15</v>
      </c>
    </row>
    <row r="331" spans="2:11" x14ac:dyDescent="0.25">
      <c r="B331" t="str">
        <f t="shared" si="26"/>
        <v>UC_Max_TFTRH_TRR</v>
      </c>
      <c r="C331" t="str">
        <f t="shared" si="27"/>
        <v>TFTRHS*</v>
      </c>
      <c r="E331" t="str">
        <f t="shared" si="28"/>
        <v>TFTRR</v>
      </c>
      <c r="F331">
        <v>2067</v>
      </c>
      <c r="G331" t="s">
        <v>89</v>
      </c>
      <c r="H331">
        <v>1</v>
      </c>
      <c r="I331" s="26" cm="1">
        <f t="array" ref="I331">INDEX($X$23:$X$186,MATCH(E331&amp;F331,$T$23:$T$186&amp;$R$23:$R$186,0))*INDEX($I$8:$I$15,MATCH(C331&amp;E331,$C$8:$C$15&amp;$E$8:$E$15,0))*-0.95</f>
        <v>12448.237590894689</v>
      </c>
      <c r="J331" s="13">
        <v>15</v>
      </c>
    </row>
    <row r="332" spans="2:11" x14ac:dyDescent="0.25">
      <c r="B332" t="str">
        <f t="shared" si="26"/>
        <v>UC_Max_TFTRH_TRR</v>
      </c>
      <c r="C332" t="str">
        <f t="shared" si="27"/>
        <v>TFTRHS*</v>
      </c>
      <c r="E332" t="str">
        <f t="shared" si="28"/>
        <v>TFTRR</v>
      </c>
      <c r="F332">
        <v>2068</v>
      </c>
      <c r="G332" t="s">
        <v>89</v>
      </c>
      <c r="H332">
        <v>1</v>
      </c>
      <c r="I332" s="26" cm="1">
        <f t="array" ref="I332">INDEX($X$23:$X$186,MATCH(E332&amp;F332,$T$23:$T$186&amp;$R$23:$R$186,0))*INDEX($I$8:$I$15,MATCH(C332&amp;E332,$C$8:$C$15&amp;$E$8:$E$15,0))*-0.95</f>
        <v>12647.409392349004</v>
      </c>
      <c r="J332" s="13">
        <v>15</v>
      </c>
    </row>
    <row r="333" spans="2:11" x14ac:dyDescent="0.25">
      <c r="B333" t="str">
        <f t="shared" si="26"/>
        <v>UC_Max_TFTRH_TRR</v>
      </c>
      <c r="C333" t="str">
        <f t="shared" si="27"/>
        <v>TFTRHS*</v>
      </c>
      <c r="E333" t="str">
        <f t="shared" si="28"/>
        <v>TFTRR</v>
      </c>
      <c r="F333">
        <v>2069</v>
      </c>
      <c r="G333" t="s">
        <v>89</v>
      </c>
      <c r="H333">
        <v>1</v>
      </c>
      <c r="I333" s="26" cm="1">
        <f t="array" ref="I333">INDEX($X$23:$X$186,MATCH(E333&amp;F333,$T$23:$T$186&amp;$R$23:$R$186,0))*INDEX($I$8:$I$15,MATCH(C333&amp;E333,$C$8:$C$15&amp;$E$8:$E$15,0))*-0.95</f>
        <v>12849.767942626586</v>
      </c>
      <c r="J333" s="13">
        <v>15</v>
      </c>
    </row>
    <row r="334" spans="2:11" x14ac:dyDescent="0.25">
      <c r="B334" t="str">
        <f t="shared" si="26"/>
        <v>UC_Max_TFTRH_TRR</v>
      </c>
      <c r="C334" t="str">
        <f t="shared" si="27"/>
        <v>TFTRHS*</v>
      </c>
      <c r="E334" t="str">
        <f t="shared" si="28"/>
        <v>TFTRR</v>
      </c>
      <c r="F334">
        <v>2100</v>
      </c>
      <c r="G334" t="s">
        <v>89</v>
      </c>
      <c r="H334">
        <v>1</v>
      </c>
      <c r="I334" s="26" cm="1">
        <f t="array" ref="I334">INDEX($X$23:$X$186,MATCH(E334&amp;F334,$T$23:$T$186&amp;$R$23:$R$186,0))*INDEX($I$8:$I$15,MATCH(C334&amp;E334,$C$8:$C$15&amp;$E$8:$E$15,0))*-0.95</f>
        <v>21018.427986328956</v>
      </c>
      <c r="J334" s="13">
        <v>15</v>
      </c>
    </row>
    <row r="335" spans="2:11" x14ac:dyDescent="0.25">
      <c r="B335" t="str">
        <f>$B$14</f>
        <v>UC_Max_TFTRL_TRR</v>
      </c>
      <c r="C335" t="str">
        <f>$C$14</f>
        <v>TFTRLL*</v>
      </c>
      <c r="E335" t="str">
        <f>$E$14</f>
        <v>TFTRR</v>
      </c>
      <c r="F335">
        <v>2019</v>
      </c>
      <c r="G335" t="s">
        <v>89</v>
      </c>
      <c r="H335">
        <v>1</v>
      </c>
      <c r="I335" s="26" cm="1">
        <f t="array" ref="I335">INDEX($X$23:$X$186,MATCH(E335&amp;F335,$T$23:$T$186&amp;$R$23:$R$186,0))*INDEX($I$8:$I$15,MATCH(C335&amp;E335,$C$8:$C$15&amp;$E$8:$E$15,0))*-0.95</f>
        <v>154.89667495884231</v>
      </c>
      <c r="J335" s="13">
        <v>15</v>
      </c>
      <c r="K335" t="str">
        <f>$N$14</f>
        <v>Maximum shares of Trucks TFTRLL*TFTRR</v>
      </c>
    </row>
    <row r="336" spans="2:11" x14ac:dyDescent="0.25">
      <c r="B336" t="str">
        <f>B335</f>
        <v>UC_Max_TFTRL_TRR</v>
      </c>
      <c r="C336" t="str">
        <f>C335</f>
        <v>TFTRLL*</v>
      </c>
      <c r="E336" t="str">
        <f>E335</f>
        <v>TFTRR</v>
      </c>
      <c r="F336">
        <v>2020</v>
      </c>
      <c r="G336" t="s">
        <v>89</v>
      </c>
      <c r="H336">
        <v>1</v>
      </c>
      <c r="I336" s="26" cm="1">
        <f t="array" ref="I336">INDEX($X$23:$X$186,MATCH(E336&amp;F336,$T$23:$T$186&amp;$R$23:$R$186,0))*INDEX($I$8:$I$15,MATCH(C336&amp;E336,$C$8:$C$15&amp;$E$8:$E$15,0))*-0.95</f>
        <v>161.34411932837986</v>
      </c>
      <c r="J336" s="13">
        <v>15</v>
      </c>
    </row>
    <row r="337" spans="2:10" x14ac:dyDescent="0.25">
      <c r="B337" t="str">
        <f t="shared" ref="B337:B386" si="29">B336</f>
        <v>UC_Max_TFTRL_TRR</v>
      </c>
      <c r="C337" t="str">
        <f t="shared" ref="C337:C386" si="30">C336</f>
        <v>TFTRLL*</v>
      </c>
      <c r="E337" t="str">
        <f t="shared" ref="E337:E386" si="31">E336</f>
        <v>TFTRR</v>
      </c>
      <c r="F337">
        <v>2021</v>
      </c>
      <c r="G337" t="s">
        <v>89</v>
      </c>
      <c r="H337">
        <v>1</v>
      </c>
      <c r="I337" s="26" cm="1">
        <f t="array" ref="I337">INDEX($X$23:$X$186,MATCH(E337&amp;F337,$T$23:$T$186&amp;$R$23:$R$186,0))*INDEX($I$8:$I$15,MATCH(C337&amp;E337,$C$8:$C$15&amp;$E$8:$E$15,0))*-0.95</f>
        <v>167.79156369791744</v>
      </c>
      <c r="J337" s="13">
        <v>15</v>
      </c>
    </row>
    <row r="338" spans="2:10" x14ac:dyDescent="0.25">
      <c r="B338" t="str">
        <f t="shared" si="29"/>
        <v>UC_Max_TFTRL_TRR</v>
      </c>
      <c r="C338" t="str">
        <f t="shared" si="30"/>
        <v>TFTRLL*</v>
      </c>
      <c r="E338" t="str">
        <f t="shared" si="31"/>
        <v>TFTRR</v>
      </c>
      <c r="F338">
        <v>2022</v>
      </c>
      <c r="G338" t="s">
        <v>89</v>
      </c>
      <c r="H338">
        <v>1</v>
      </c>
      <c r="I338" s="26" cm="1">
        <f t="array" ref="I338">INDEX($X$23:$X$186,MATCH(E338&amp;F338,$T$23:$T$186&amp;$R$23:$R$186,0))*INDEX($I$8:$I$15,MATCH(C338&amp;E338,$C$8:$C$15&amp;$E$8:$E$15,0))*-0.95</f>
        <v>174.2390080674549</v>
      </c>
      <c r="J338" s="13">
        <v>15</v>
      </c>
    </row>
    <row r="339" spans="2:10" x14ac:dyDescent="0.25">
      <c r="B339" t="str">
        <f t="shared" si="29"/>
        <v>UC_Max_TFTRL_TRR</v>
      </c>
      <c r="C339" t="str">
        <f t="shared" si="30"/>
        <v>TFTRLL*</v>
      </c>
      <c r="E339" t="str">
        <f t="shared" si="31"/>
        <v>TFTRR</v>
      </c>
      <c r="F339">
        <v>2023</v>
      </c>
      <c r="G339" t="s">
        <v>89</v>
      </c>
      <c r="H339">
        <v>1</v>
      </c>
      <c r="I339" s="26" cm="1">
        <f t="array" ref="I339">INDEX($X$23:$X$186,MATCH(E339&amp;F339,$T$23:$T$186&amp;$R$23:$R$186,0))*INDEX($I$8:$I$15,MATCH(C339&amp;E339,$C$8:$C$15&amp;$E$8:$E$15,0))*-0.95</f>
        <v>180.68645243699245</v>
      </c>
      <c r="J339" s="13">
        <v>15</v>
      </c>
    </row>
    <row r="340" spans="2:10" x14ac:dyDescent="0.25">
      <c r="B340" t="str">
        <f t="shared" si="29"/>
        <v>UC_Max_TFTRL_TRR</v>
      </c>
      <c r="C340" t="str">
        <f t="shared" si="30"/>
        <v>TFTRLL*</v>
      </c>
      <c r="E340" t="str">
        <f t="shared" si="31"/>
        <v>TFTRR</v>
      </c>
      <c r="F340">
        <v>2024</v>
      </c>
      <c r="G340" t="s">
        <v>89</v>
      </c>
      <c r="H340">
        <v>1</v>
      </c>
      <c r="I340" s="26" cm="1">
        <f t="array" ref="I340">INDEX($X$23:$X$186,MATCH(E340&amp;F340,$T$23:$T$186&amp;$R$23:$R$186,0))*INDEX($I$8:$I$15,MATCH(C340&amp;E340,$C$8:$C$15&amp;$E$8:$E$15,0))*-0.95</f>
        <v>187.13389680652998</v>
      </c>
      <c r="J340" s="13">
        <v>15</v>
      </c>
    </row>
    <row r="341" spans="2:10" x14ac:dyDescent="0.25">
      <c r="B341" t="str">
        <f t="shared" si="29"/>
        <v>UC_Max_TFTRL_TRR</v>
      </c>
      <c r="C341" t="str">
        <f t="shared" si="30"/>
        <v>TFTRLL*</v>
      </c>
      <c r="E341" t="str">
        <f t="shared" si="31"/>
        <v>TFTRR</v>
      </c>
      <c r="F341">
        <v>2025</v>
      </c>
      <c r="G341" t="s">
        <v>89</v>
      </c>
      <c r="H341">
        <v>1</v>
      </c>
      <c r="I341" s="26" cm="1">
        <f t="array" ref="I341">INDEX($X$23:$X$186,MATCH(E341&amp;F341,$T$23:$T$186&amp;$R$23:$R$186,0))*INDEX($I$8:$I$15,MATCH(C341&amp;E341,$C$8:$C$15&amp;$E$8:$E$15,0))*-0.95</f>
        <v>193.58134117606753</v>
      </c>
      <c r="J341" s="13">
        <v>15</v>
      </c>
    </row>
    <row r="342" spans="2:10" x14ac:dyDescent="0.25">
      <c r="B342" t="str">
        <f t="shared" si="29"/>
        <v>UC_Max_TFTRL_TRR</v>
      </c>
      <c r="C342" t="str">
        <f t="shared" si="30"/>
        <v>TFTRLL*</v>
      </c>
      <c r="E342" t="str">
        <f t="shared" si="31"/>
        <v>TFTRR</v>
      </c>
      <c r="F342">
        <v>2026</v>
      </c>
      <c r="G342" t="s">
        <v>89</v>
      </c>
      <c r="H342">
        <v>1</v>
      </c>
      <c r="I342" s="26" cm="1">
        <f t="array" ref="I342">INDEX($X$23:$X$186,MATCH(E342&amp;F342,$T$23:$T$186&amp;$R$23:$R$186,0))*INDEX($I$8:$I$15,MATCH(C342&amp;E342,$C$8:$C$15&amp;$E$8:$E$15,0))*-0.95</f>
        <v>200.02878554560505</v>
      </c>
      <c r="J342" s="13">
        <v>15</v>
      </c>
    </row>
    <row r="343" spans="2:10" x14ac:dyDescent="0.25">
      <c r="B343" t="str">
        <f t="shared" si="29"/>
        <v>UC_Max_TFTRL_TRR</v>
      </c>
      <c r="C343" t="str">
        <f t="shared" si="30"/>
        <v>TFTRLL*</v>
      </c>
      <c r="E343" t="str">
        <f t="shared" si="31"/>
        <v>TFTRR</v>
      </c>
      <c r="F343">
        <v>2027</v>
      </c>
      <c r="G343" t="s">
        <v>89</v>
      </c>
      <c r="H343">
        <v>1</v>
      </c>
      <c r="I343" s="26" cm="1">
        <f t="array" ref="I343">INDEX($X$23:$X$186,MATCH(E343&amp;F343,$T$23:$T$186&amp;$R$23:$R$186,0))*INDEX($I$8:$I$15,MATCH(C343&amp;E343,$C$8:$C$15&amp;$E$8:$E$15,0))*-0.95</f>
        <v>206.47622991514257</v>
      </c>
      <c r="J343" s="13">
        <v>15</v>
      </c>
    </row>
    <row r="344" spans="2:10" x14ac:dyDescent="0.25">
      <c r="B344" t="str">
        <f t="shared" si="29"/>
        <v>UC_Max_TFTRL_TRR</v>
      </c>
      <c r="C344" t="str">
        <f t="shared" si="30"/>
        <v>TFTRLL*</v>
      </c>
      <c r="E344" t="str">
        <f t="shared" si="31"/>
        <v>TFTRR</v>
      </c>
      <c r="F344">
        <v>2028</v>
      </c>
      <c r="G344" t="s">
        <v>89</v>
      </c>
      <c r="H344">
        <v>1</v>
      </c>
      <c r="I344" s="26" cm="1">
        <f t="array" ref="I344">INDEX($X$23:$X$186,MATCH(E344&amp;F344,$T$23:$T$186&amp;$R$23:$R$186,0))*INDEX($I$8:$I$15,MATCH(C344&amp;E344,$C$8:$C$15&amp;$E$8:$E$15,0))*-0.95</f>
        <v>212.92367428468015</v>
      </c>
      <c r="J344" s="13">
        <v>15</v>
      </c>
    </row>
    <row r="345" spans="2:10" x14ac:dyDescent="0.25">
      <c r="B345" t="str">
        <f t="shared" si="29"/>
        <v>UC_Max_TFTRL_TRR</v>
      </c>
      <c r="C345" t="str">
        <f t="shared" si="30"/>
        <v>TFTRLL*</v>
      </c>
      <c r="E345" t="str">
        <f t="shared" si="31"/>
        <v>TFTRR</v>
      </c>
      <c r="F345">
        <v>2029</v>
      </c>
      <c r="G345" t="s">
        <v>89</v>
      </c>
      <c r="H345">
        <v>1</v>
      </c>
      <c r="I345" s="26" cm="1">
        <f t="array" ref="I345">INDEX($X$23:$X$186,MATCH(E345&amp;F345,$T$23:$T$186&amp;$R$23:$R$186,0))*INDEX($I$8:$I$15,MATCH(C345&amp;E345,$C$8:$C$15&amp;$E$8:$E$15,0))*-0.95</f>
        <v>219.37111865421764</v>
      </c>
      <c r="J345" s="13">
        <v>15</v>
      </c>
    </row>
    <row r="346" spans="2:10" x14ac:dyDescent="0.25">
      <c r="B346" t="str">
        <f t="shared" si="29"/>
        <v>UC_Max_TFTRL_TRR</v>
      </c>
      <c r="C346" t="str">
        <f t="shared" si="30"/>
        <v>TFTRLL*</v>
      </c>
      <c r="E346" t="str">
        <f t="shared" si="31"/>
        <v>TFTRR</v>
      </c>
      <c r="F346">
        <v>2030</v>
      </c>
      <c r="G346" t="s">
        <v>89</v>
      </c>
      <c r="H346">
        <v>1</v>
      </c>
      <c r="I346" s="26" cm="1">
        <f t="array" ref="I346">INDEX($X$23:$X$186,MATCH(E346&amp;F346,$T$23:$T$186&amp;$R$23:$R$186,0))*INDEX($I$8:$I$15,MATCH(C346&amp;E346,$C$8:$C$15&amp;$E$8:$E$15,0))*-0.95</f>
        <v>225.81856302375516</v>
      </c>
      <c r="J346" s="13">
        <v>15</v>
      </c>
    </row>
    <row r="347" spans="2:10" x14ac:dyDescent="0.25">
      <c r="B347" t="str">
        <f t="shared" si="29"/>
        <v>UC_Max_TFTRL_TRR</v>
      </c>
      <c r="C347" t="str">
        <f t="shared" si="30"/>
        <v>TFTRLL*</v>
      </c>
      <c r="E347" t="str">
        <f t="shared" si="31"/>
        <v>TFTRR</v>
      </c>
      <c r="F347">
        <v>2031</v>
      </c>
      <c r="G347" t="s">
        <v>89</v>
      </c>
      <c r="H347">
        <v>1</v>
      </c>
      <c r="I347" s="26" cm="1">
        <f t="array" ref="I347">INDEX($X$23:$X$186,MATCH(E347&amp;F347,$T$23:$T$186&amp;$R$23:$R$186,0))*INDEX($I$8:$I$15,MATCH(C347&amp;E347,$C$8:$C$15&amp;$E$8:$E$15,0))*-0.95</f>
        <v>232.26600739329274</v>
      </c>
      <c r="J347" s="13">
        <v>15</v>
      </c>
    </row>
    <row r="348" spans="2:10" x14ac:dyDescent="0.25">
      <c r="B348" t="str">
        <f t="shared" si="29"/>
        <v>UC_Max_TFTRL_TRR</v>
      </c>
      <c r="C348" t="str">
        <f t="shared" si="30"/>
        <v>TFTRLL*</v>
      </c>
      <c r="E348" t="str">
        <f t="shared" si="31"/>
        <v>TFTRR</v>
      </c>
      <c r="F348">
        <v>2032</v>
      </c>
      <c r="G348" t="s">
        <v>89</v>
      </c>
      <c r="H348">
        <v>1</v>
      </c>
      <c r="I348" s="26" cm="1">
        <f t="array" ref="I348">INDEX($X$23:$X$186,MATCH(E348&amp;F348,$T$23:$T$186&amp;$R$23:$R$186,0))*INDEX($I$8:$I$15,MATCH(C348&amp;E348,$C$8:$C$15&amp;$E$8:$E$15,0))*-0.95</f>
        <v>238.71345176283026</v>
      </c>
      <c r="J348" s="13">
        <v>15</v>
      </c>
    </row>
    <row r="349" spans="2:10" x14ac:dyDescent="0.25">
      <c r="B349" t="str">
        <f t="shared" si="29"/>
        <v>UC_Max_TFTRL_TRR</v>
      </c>
      <c r="C349" t="str">
        <f t="shared" si="30"/>
        <v>TFTRLL*</v>
      </c>
      <c r="E349" t="str">
        <f t="shared" si="31"/>
        <v>TFTRR</v>
      </c>
      <c r="F349">
        <v>2033</v>
      </c>
      <c r="G349" t="s">
        <v>89</v>
      </c>
      <c r="H349">
        <v>1</v>
      </c>
      <c r="I349" s="26" cm="1">
        <f t="array" ref="I349">INDEX($X$23:$X$186,MATCH(E349&amp;F349,$T$23:$T$186&amp;$R$23:$R$186,0))*INDEX($I$8:$I$15,MATCH(C349&amp;E349,$C$8:$C$15&amp;$E$8:$E$15,0))*-0.95</f>
        <v>245.16089613236775</v>
      </c>
      <c r="J349" s="13">
        <v>15</v>
      </c>
    </row>
    <row r="350" spans="2:10" x14ac:dyDescent="0.25">
      <c r="B350" t="str">
        <f t="shared" si="29"/>
        <v>UC_Max_TFTRL_TRR</v>
      </c>
      <c r="C350" t="str">
        <f t="shared" si="30"/>
        <v>TFTRLL*</v>
      </c>
      <c r="E350" t="str">
        <f t="shared" si="31"/>
        <v>TFTRR</v>
      </c>
      <c r="F350">
        <v>2034</v>
      </c>
      <c r="G350" t="s">
        <v>89</v>
      </c>
      <c r="H350">
        <v>1</v>
      </c>
      <c r="I350" s="26" cm="1">
        <f t="array" ref="I350">INDEX($X$23:$X$186,MATCH(E350&amp;F350,$T$23:$T$186&amp;$R$23:$R$186,0))*INDEX($I$8:$I$15,MATCH(C350&amp;E350,$C$8:$C$15&amp;$E$8:$E$15,0))*-0.95</f>
        <v>251.6083405019053</v>
      </c>
      <c r="J350" s="13">
        <v>15</v>
      </c>
    </row>
    <row r="351" spans="2:10" x14ac:dyDescent="0.25">
      <c r="B351" t="str">
        <f t="shared" si="29"/>
        <v>UC_Max_TFTRL_TRR</v>
      </c>
      <c r="C351" t="str">
        <f t="shared" si="30"/>
        <v>TFTRLL*</v>
      </c>
      <c r="E351" t="str">
        <f t="shared" si="31"/>
        <v>TFTRR</v>
      </c>
      <c r="F351">
        <v>2035</v>
      </c>
      <c r="G351" t="s">
        <v>89</v>
      </c>
      <c r="H351">
        <v>1</v>
      </c>
      <c r="I351" s="26" cm="1">
        <f t="array" ref="I351">INDEX($X$23:$X$186,MATCH(E351&amp;F351,$T$23:$T$186&amp;$R$23:$R$186,0))*INDEX($I$8:$I$15,MATCH(C351&amp;E351,$C$8:$C$15&amp;$E$8:$E$15,0))*-0.95</f>
        <v>258.05578487144282</v>
      </c>
      <c r="J351" s="13">
        <v>15</v>
      </c>
    </row>
    <row r="352" spans="2:10" x14ac:dyDescent="0.25">
      <c r="B352" t="str">
        <f t="shared" si="29"/>
        <v>UC_Max_TFTRL_TRR</v>
      </c>
      <c r="C352" t="str">
        <f t="shared" si="30"/>
        <v>TFTRLL*</v>
      </c>
      <c r="E352" t="str">
        <f t="shared" si="31"/>
        <v>TFTRR</v>
      </c>
      <c r="F352">
        <v>2036</v>
      </c>
      <c r="G352" t="s">
        <v>89</v>
      </c>
      <c r="H352">
        <v>1</v>
      </c>
      <c r="I352" s="26" cm="1">
        <f t="array" ref="I352">INDEX($X$23:$X$186,MATCH(E352&amp;F352,$T$23:$T$186&amp;$R$23:$R$186,0))*INDEX($I$8:$I$15,MATCH(C352&amp;E352,$C$8:$C$15&amp;$E$8:$E$15,0))*-0.95</f>
        <v>264.50322924098032</v>
      </c>
      <c r="J352" s="13">
        <v>15</v>
      </c>
    </row>
    <row r="353" spans="2:10" x14ac:dyDescent="0.25">
      <c r="B353" t="str">
        <f t="shared" si="29"/>
        <v>UC_Max_TFTRL_TRR</v>
      </c>
      <c r="C353" t="str">
        <f t="shared" si="30"/>
        <v>TFTRLL*</v>
      </c>
      <c r="E353" t="str">
        <f t="shared" si="31"/>
        <v>TFTRR</v>
      </c>
      <c r="F353">
        <v>2037</v>
      </c>
      <c r="G353" t="s">
        <v>89</v>
      </c>
      <c r="H353">
        <v>1</v>
      </c>
      <c r="I353" s="26" cm="1">
        <f t="array" ref="I353">INDEX($X$23:$X$186,MATCH(E353&amp;F353,$T$23:$T$186&amp;$R$23:$R$186,0))*INDEX($I$8:$I$15,MATCH(C353&amp;E353,$C$8:$C$15&amp;$E$8:$E$15,0))*-0.95</f>
        <v>270.95067361051792</v>
      </c>
      <c r="J353" s="13">
        <v>15</v>
      </c>
    </row>
    <row r="354" spans="2:10" x14ac:dyDescent="0.25">
      <c r="B354" t="str">
        <f t="shared" si="29"/>
        <v>UC_Max_TFTRL_TRR</v>
      </c>
      <c r="C354" t="str">
        <f t="shared" si="30"/>
        <v>TFTRLL*</v>
      </c>
      <c r="E354" t="str">
        <f t="shared" si="31"/>
        <v>TFTRR</v>
      </c>
      <c r="F354">
        <v>2038</v>
      </c>
      <c r="G354" t="s">
        <v>89</v>
      </c>
      <c r="H354">
        <v>1</v>
      </c>
      <c r="I354" s="26" cm="1">
        <f t="array" ref="I354">INDEX($X$23:$X$186,MATCH(E354&amp;F354,$T$23:$T$186&amp;$R$23:$R$186,0))*INDEX($I$8:$I$15,MATCH(C354&amp;E354,$C$8:$C$15&amp;$E$8:$E$15,0))*-0.95</f>
        <v>277.39811798005536</v>
      </c>
      <c r="J354" s="13">
        <v>15</v>
      </c>
    </row>
    <row r="355" spans="2:10" x14ac:dyDescent="0.25">
      <c r="B355" t="str">
        <f t="shared" si="29"/>
        <v>UC_Max_TFTRL_TRR</v>
      </c>
      <c r="C355" t="str">
        <f t="shared" si="30"/>
        <v>TFTRLL*</v>
      </c>
      <c r="E355" t="str">
        <f t="shared" si="31"/>
        <v>TFTRR</v>
      </c>
      <c r="F355">
        <v>2039</v>
      </c>
      <c r="G355" t="s">
        <v>89</v>
      </c>
      <c r="H355">
        <v>1</v>
      </c>
      <c r="I355" s="26" cm="1">
        <f t="array" ref="I355">INDEX($X$23:$X$186,MATCH(E355&amp;F355,$T$23:$T$186&amp;$R$23:$R$186,0))*INDEX($I$8:$I$15,MATCH(C355&amp;E355,$C$8:$C$15&amp;$E$8:$E$15,0))*-0.95</f>
        <v>283.84556234959297</v>
      </c>
      <c r="J355" s="13">
        <v>15</v>
      </c>
    </row>
    <row r="356" spans="2:10" x14ac:dyDescent="0.25">
      <c r="B356" t="str">
        <f t="shared" si="29"/>
        <v>UC_Max_TFTRL_TRR</v>
      </c>
      <c r="C356" t="str">
        <f t="shared" si="30"/>
        <v>TFTRLL*</v>
      </c>
      <c r="E356" t="str">
        <f t="shared" si="31"/>
        <v>TFTRR</v>
      </c>
      <c r="F356">
        <v>2040</v>
      </c>
      <c r="G356" t="s">
        <v>89</v>
      </c>
      <c r="H356">
        <v>1</v>
      </c>
      <c r="I356" s="26" cm="1">
        <f t="array" ref="I356">INDEX($X$23:$X$186,MATCH(E356&amp;F356,$T$23:$T$186&amp;$R$23:$R$186,0))*INDEX($I$8:$I$15,MATCH(C356&amp;E356,$C$8:$C$15&amp;$E$8:$E$15,0))*-0.95</f>
        <v>290.29300671913052</v>
      </c>
      <c r="J356" s="13">
        <v>15</v>
      </c>
    </row>
    <row r="357" spans="2:10" x14ac:dyDescent="0.25">
      <c r="B357" t="str">
        <f t="shared" si="29"/>
        <v>UC_Max_TFTRL_TRR</v>
      </c>
      <c r="C357" t="str">
        <f t="shared" si="30"/>
        <v>TFTRLL*</v>
      </c>
      <c r="E357" t="str">
        <f t="shared" si="31"/>
        <v>TFTRR</v>
      </c>
      <c r="F357">
        <v>2041</v>
      </c>
      <c r="G357" t="s">
        <v>89</v>
      </c>
      <c r="H357">
        <v>1</v>
      </c>
      <c r="I357" s="26" cm="1">
        <f t="array" ref="I357">INDEX($X$23:$X$186,MATCH(E357&amp;F357,$T$23:$T$186&amp;$R$23:$R$186,0))*INDEX($I$8:$I$15,MATCH(C357&amp;E357,$C$8:$C$15&amp;$E$8:$E$15,0))*-0.95</f>
        <v>296.74045108866795</v>
      </c>
      <c r="J357" s="13">
        <v>15</v>
      </c>
    </row>
    <row r="358" spans="2:10" x14ac:dyDescent="0.25">
      <c r="B358" t="str">
        <f t="shared" si="29"/>
        <v>UC_Max_TFTRL_TRR</v>
      </c>
      <c r="C358" t="str">
        <f t="shared" si="30"/>
        <v>TFTRLL*</v>
      </c>
      <c r="E358" t="str">
        <f t="shared" si="31"/>
        <v>TFTRR</v>
      </c>
      <c r="F358">
        <v>2042</v>
      </c>
      <c r="G358" t="s">
        <v>89</v>
      </c>
      <c r="H358">
        <v>1</v>
      </c>
      <c r="I358" s="26" cm="1">
        <f t="array" ref="I358">INDEX($X$23:$X$186,MATCH(E358&amp;F358,$T$23:$T$186&amp;$R$23:$R$186,0))*INDEX($I$8:$I$15,MATCH(C358&amp;E358,$C$8:$C$15&amp;$E$8:$E$15,0))*-0.95</f>
        <v>303.18789545820556</v>
      </c>
      <c r="J358" s="13">
        <v>15</v>
      </c>
    </row>
    <row r="359" spans="2:10" x14ac:dyDescent="0.25">
      <c r="B359" t="str">
        <f t="shared" si="29"/>
        <v>UC_Max_TFTRL_TRR</v>
      </c>
      <c r="C359" t="str">
        <f t="shared" si="30"/>
        <v>TFTRLL*</v>
      </c>
      <c r="E359" t="str">
        <f t="shared" si="31"/>
        <v>TFTRR</v>
      </c>
      <c r="F359">
        <v>2043</v>
      </c>
      <c r="G359" t="s">
        <v>89</v>
      </c>
      <c r="H359">
        <v>1</v>
      </c>
      <c r="I359" s="26" cm="1">
        <f t="array" ref="I359">INDEX($X$23:$X$186,MATCH(E359&amp;F359,$T$23:$T$186&amp;$R$23:$R$186,0))*INDEX($I$8:$I$15,MATCH(C359&amp;E359,$C$8:$C$15&amp;$E$8:$E$15,0))*-0.95</f>
        <v>309.63533982774305</v>
      </c>
      <c r="J359" s="13">
        <v>15</v>
      </c>
    </row>
    <row r="360" spans="2:10" x14ac:dyDescent="0.25">
      <c r="B360" t="str">
        <f t="shared" si="29"/>
        <v>UC_Max_TFTRL_TRR</v>
      </c>
      <c r="C360" t="str">
        <f t="shared" si="30"/>
        <v>TFTRLL*</v>
      </c>
      <c r="E360" t="str">
        <f t="shared" si="31"/>
        <v>TFTRR</v>
      </c>
      <c r="F360">
        <v>2044</v>
      </c>
      <c r="G360" t="s">
        <v>89</v>
      </c>
      <c r="H360">
        <v>1</v>
      </c>
      <c r="I360" s="26" cm="1">
        <f t="array" ref="I360">INDEX($X$23:$X$186,MATCH(E360&amp;F360,$T$23:$T$186&amp;$R$23:$R$186,0))*INDEX($I$8:$I$15,MATCH(C360&amp;E360,$C$8:$C$15&amp;$E$8:$E$15,0))*-0.95</f>
        <v>316.0827841972806</v>
      </c>
      <c r="J360" s="13">
        <v>15</v>
      </c>
    </row>
    <row r="361" spans="2:10" x14ac:dyDescent="0.25">
      <c r="B361" t="str">
        <f t="shared" si="29"/>
        <v>UC_Max_TFTRL_TRR</v>
      </c>
      <c r="C361" t="str">
        <f t="shared" si="30"/>
        <v>TFTRLL*</v>
      </c>
      <c r="E361" t="str">
        <f t="shared" si="31"/>
        <v>TFTRR</v>
      </c>
      <c r="F361">
        <v>2045</v>
      </c>
      <c r="G361" t="s">
        <v>89</v>
      </c>
      <c r="H361">
        <v>1</v>
      </c>
      <c r="I361" s="26" cm="1">
        <f t="array" ref="I361">INDEX($X$23:$X$186,MATCH(E361&amp;F361,$T$23:$T$186&amp;$R$23:$R$186,0))*INDEX($I$8:$I$15,MATCH(C361&amp;E361,$C$8:$C$15&amp;$E$8:$E$15,0))*-0.95</f>
        <v>322.5302285668181</v>
      </c>
      <c r="J361" s="13">
        <v>15</v>
      </c>
    </row>
    <row r="362" spans="2:10" x14ac:dyDescent="0.25">
      <c r="B362" t="str">
        <f t="shared" si="29"/>
        <v>UC_Max_TFTRL_TRR</v>
      </c>
      <c r="C362" t="str">
        <f t="shared" si="30"/>
        <v>TFTRLL*</v>
      </c>
      <c r="E362" t="str">
        <f t="shared" si="31"/>
        <v>TFTRR</v>
      </c>
      <c r="F362">
        <v>2046</v>
      </c>
      <c r="G362" t="s">
        <v>89</v>
      </c>
      <c r="H362">
        <v>1</v>
      </c>
      <c r="I362" s="26" cm="1">
        <f t="array" ref="I362">INDEX($X$23:$X$186,MATCH(E362&amp;F362,$T$23:$T$186&amp;$R$23:$R$186,0))*INDEX($I$8:$I$15,MATCH(C362&amp;E362,$C$8:$C$15&amp;$E$8:$E$15,0))*-0.95</f>
        <v>328.9776729363557</v>
      </c>
      <c r="J362" s="13">
        <v>15</v>
      </c>
    </row>
    <row r="363" spans="2:10" x14ac:dyDescent="0.25">
      <c r="B363" t="str">
        <f t="shared" si="29"/>
        <v>UC_Max_TFTRL_TRR</v>
      </c>
      <c r="C363" t="str">
        <f t="shared" si="30"/>
        <v>TFTRLL*</v>
      </c>
      <c r="E363" t="str">
        <f t="shared" si="31"/>
        <v>TFTRR</v>
      </c>
      <c r="F363">
        <v>2047</v>
      </c>
      <c r="G363" t="s">
        <v>89</v>
      </c>
      <c r="H363">
        <v>1</v>
      </c>
      <c r="I363" s="26" cm="1">
        <f t="array" ref="I363">INDEX($X$23:$X$186,MATCH(E363&amp;F363,$T$23:$T$186&amp;$R$23:$R$186,0))*INDEX($I$8:$I$15,MATCH(C363&amp;E363,$C$8:$C$15&amp;$E$8:$E$15,0))*-0.95</f>
        <v>335.42511730589325</v>
      </c>
      <c r="J363" s="13">
        <v>15</v>
      </c>
    </row>
    <row r="364" spans="2:10" x14ac:dyDescent="0.25">
      <c r="B364" t="str">
        <f t="shared" si="29"/>
        <v>UC_Max_TFTRL_TRR</v>
      </c>
      <c r="C364" t="str">
        <f t="shared" si="30"/>
        <v>TFTRLL*</v>
      </c>
      <c r="E364" t="str">
        <f t="shared" si="31"/>
        <v>TFTRR</v>
      </c>
      <c r="F364">
        <v>2048</v>
      </c>
      <c r="G364" t="s">
        <v>89</v>
      </c>
      <c r="H364">
        <v>1</v>
      </c>
      <c r="I364" s="26" cm="1">
        <f t="array" ref="I364">INDEX($X$23:$X$186,MATCH(E364&amp;F364,$T$23:$T$186&amp;$R$23:$R$186,0))*INDEX($I$8:$I$15,MATCH(C364&amp;E364,$C$8:$C$15&amp;$E$8:$E$15,0))*-0.95</f>
        <v>341.87256167543075</v>
      </c>
      <c r="J364" s="13">
        <v>15</v>
      </c>
    </row>
    <row r="365" spans="2:10" x14ac:dyDescent="0.25">
      <c r="B365" t="str">
        <f t="shared" si="29"/>
        <v>UC_Max_TFTRL_TRR</v>
      </c>
      <c r="C365" t="str">
        <f t="shared" si="30"/>
        <v>TFTRLL*</v>
      </c>
      <c r="E365" t="str">
        <f t="shared" si="31"/>
        <v>TFTRR</v>
      </c>
      <c r="F365">
        <v>2049</v>
      </c>
      <c r="G365" t="s">
        <v>89</v>
      </c>
      <c r="H365">
        <v>1</v>
      </c>
      <c r="I365" s="26" cm="1">
        <f t="array" ref="I365">INDEX($X$23:$X$186,MATCH(E365&amp;F365,$T$23:$T$186&amp;$R$23:$R$186,0))*INDEX($I$8:$I$15,MATCH(C365&amp;E365,$C$8:$C$15&amp;$E$8:$E$15,0))*-0.95</f>
        <v>348.32000604496824</v>
      </c>
      <c r="J365" s="13">
        <v>15</v>
      </c>
    </row>
    <row r="366" spans="2:10" x14ac:dyDescent="0.25">
      <c r="B366" t="str">
        <f t="shared" si="29"/>
        <v>UC_Max_TFTRL_TRR</v>
      </c>
      <c r="C366" t="str">
        <f t="shared" si="30"/>
        <v>TFTRLL*</v>
      </c>
      <c r="E366" t="str">
        <f t="shared" si="31"/>
        <v>TFTRR</v>
      </c>
      <c r="F366">
        <v>2050</v>
      </c>
      <c r="G366" t="s">
        <v>89</v>
      </c>
      <c r="H366">
        <v>1</v>
      </c>
      <c r="I366" s="26" cm="1">
        <f t="array" ref="I366">INDEX($X$23:$X$186,MATCH(E366&amp;F366,$T$23:$T$186&amp;$R$23:$R$186,0))*INDEX($I$8:$I$15,MATCH(C366&amp;E366,$C$8:$C$15&amp;$E$8:$E$15,0))*-0.95</f>
        <v>354.76745041450579</v>
      </c>
      <c r="J366" s="13">
        <v>15</v>
      </c>
    </row>
    <row r="367" spans="2:10" x14ac:dyDescent="0.25">
      <c r="B367" t="str">
        <f t="shared" si="29"/>
        <v>UC_Max_TFTRL_TRR</v>
      </c>
      <c r="C367" t="str">
        <f t="shared" si="30"/>
        <v>TFTRLL*</v>
      </c>
      <c r="E367" t="str">
        <f t="shared" si="31"/>
        <v>TFTRR</v>
      </c>
      <c r="F367">
        <v>2051</v>
      </c>
      <c r="G367" t="s">
        <v>89</v>
      </c>
      <c r="H367">
        <v>1</v>
      </c>
      <c r="I367" s="26" cm="1">
        <f t="array" ref="I367">INDEX($X$23:$X$186,MATCH(E367&amp;F367,$T$23:$T$186&amp;$R$23:$R$186,0))*INDEX($I$8:$I$15,MATCH(C367&amp;E367,$C$8:$C$15&amp;$E$8:$E$15,0))*-0.95</f>
        <v>360.443729621138</v>
      </c>
      <c r="J367" s="13">
        <v>15</v>
      </c>
    </row>
    <row r="368" spans="2:10" x14ac:dyDescent="0.25">
      <c r="B368" t="str">
        <f t="shared" si="29"/>
        <v>UC_Max_TFTRL_TRR</v>
      </c>
      <c r="C368" t="str">
        <f t="shared" si="30"/>
        <v>TFTRLL*</v>
      </c>
      <c r="E368" t="str">
        <f t="shared" si="31"/>
        <v>TFTRR</v>
      </c>
      <c r="F368">
        <v>2052</v>
      </c>
      <c r="G368" t="s">
        <v>89</v>
      </c>
      <c r="H368">
        <v>1</v>
      </c>
      <c r="I368" s="26" cm="1">
        <f t="array" ref="I368">INDEX($X$23:$X$186,MATCH(E368&amp;F368,$T$23:$T$186&amp;$R$23:$R$186,0))*INDEX($I$8:$I$15,MATCH(C368&amp;E368,$C$8:$C$15&amp;$E$8:$E$15,0))*-0.95</f>
        <v>366.21082929507611</v>
      </c>
      <c r="J368" s="13">
        <v>15</v>
      </c>
    </row>
    <row r="369" spans="2:10" x14ac:dyDescent="0.25">
      <c r="B369" t="str">
        <f t="shared" si="29"/>
        <v>UC_Max_TFTRL_TRR</v>
      </c>
      <c r="C369" t="str">
        <f t="shared" si="30"/>
        <v>TFTRLL*</v>
      </c>
      <c r="E369" t="str">
        <f t="shared" si="31"/>
        <v>TFTRR</v>
      </c>
      <c r="F369">
        <v>2053</v>
      </c>
      <c r="G369" t="s">
        <v>89</v>
      </c>
      <c r="H369">
        <v>1</v>
      </c>
      <c r="I369" s="26" cm="1">
        <f t="array" ref="I369">INDEX($X$23:$X$186,MATCH(E369&amp;F369,$T$23:$T$186&amp;$R$23:$R$186,0))*INDEX($I$8:$I$15,MATCH(C369&amp;E369,$C$8:$C$15&amp;$E$8:$E$15,0))*-0.95</f>
        <v>372.0702025637973</v>
      </c>
      <c r="J369" s="13">
        <v>15</v>
      </c>
    </row>
    <row r="370" spans="2:10" x14ac:dyDescent="0.25">
      <c r="B370" t="str">
        <f t="shared" si="29"/>
        <v>UC_Max_TFTRL_TRR</v>
      </c>
      <c r="C370" t="str">
        <f t="shared" si="30"/>
        <v>TFTRLL*</v>
      </c>
      <c r="E370" t="str">
        <f t="shared" si="31"/>
        <v>TFTRR</v>
      </c>
      <c r="F370">
        <v>2054</v>
      </c>
      <c r="G370" t="s">
        <v>89</v>
      </c>
      <c r="H370">
        <v>1</v>
      </c>
      <c r="I370" s="26" cm="1">
        <f t="array" ref="I370">INDEX($X$23:$X$186,MATCH(E370&amp;F370,$T$23:$T$186&amp;$R$23:$R$186,0))*INDEX($I$8:$I$15,MATCH(C370&amp;E370,$C$8:$C$15&amp;$E$8:$E$15,0))*-0.95</f>
        <v>378.02332580481817</v>
      </c>
      <c r="J370" s="13">
        <v>15</v>
      </c>
    </row>
    <row r="371" spans="2:10" x14ac:dyDescent="0.25">
      <c r="B371" t="str">
        <f t="shared" si="29"/>
        <v>UC_Max_TFTRL_TRR</v>
      </c>
      <c r="C371" t="str">
        <f t="shared" si="30"/>
        <v>TFTRLL*</v>
      </c>
      <c r="E371" t="str">
        <f t="shared" si="31"/>
        <v>TFTRR</v>
      </c>
      <c r="F371">
        <v>2055</v>
      </c>
      <c r="G371" t="s">
        <v>89</v>
      </c>
      <c r="H371">
        <v>1</v>
      </c>
      <c r="I371" s="26" cm="1">
        <f t="array" ref="I371">INDEX($X$23:$X$186,MATCH(E371&amp;F371,$T$23:$T$186&amp;$R$23:$R$186,0))*INDEX($I$8:$I$15,MATCH(C371&amp;E371,$C$8:$C$15&amp;$E$8:$E$15,0))*-0.95</f>
        <v>384.07169901769515</v>
      </c>
      <c r="J371" s="13">
        <v>15</v>
      </c>
    </row>
    <row r="372" spans="2:10" x14ac:dyDescent="0.25">
      <c r="B372" t="str">
        <f t="shared" si="29"/>
        <v>UC_Max_TFTRL_TRR</v>
      </c>
      <c r="C372" t="str">
        <f t="shared" si="30"/>
        <v>TFTRLL*</v>
      </c>
      <c r="E372" t="str">
        <f t="shared" si="31"/>
        <v>TFTRR</v>
      </c>
      <c r="F372">
        <v>2056</v>
      </c>
      <c r="G372" t="s">
        <v>89</v>
      </c>
      <c r="H372">
        <v>1</v>
      </c>
      <c r="I372" s="26" cm="1">
        <f t="array" ref="I372">INDEX($X$23:$X$186,MATCH(E372&amp;F372,$T$23:$T$186&amp;$R$23:$R$186,0))*INDEX($I$8:$I$15,MATCH(C372&amp;E372,$C$8:$C$15&amp;$E$8:$E$15,0))*-0.95</f>
        <v>390.21684620197829</v>
      </c>
      <c r="J372" s="13">
        <v>15</v>
      </c>
    </row>
    <row r="373" spans="2:10" x14ac:dyDescent="0.25">
      <c r="B373" t="str">
        <f t="shared" si="29"/>
        <v>UC_Max_TFTRL_TRR</v>
      </c>
      <c r="C373" t="str">
        <f t="shared" si="30"/>
        <v>TFTRLL*</v>
      </c>
      <c r="E373" t="str">
        <f t="shared" si="31"/>
        <v>TFTRR</v>
      </c>
      <c r="F373">
        <v>2057</v>
      </c>
      <c r="G373" t="s">
        <v>89</v>
      </c>
      <c r="H373">
        <v>1</v>
      </c>
      <c r="I373" s="26" cm="1">
        <f t="array" ref="I373">INDEX($X$23:$X$186,MATCH(E373&amp;F373,$T$23:$T$186&amp;$R$23:$R$186,0))*INDEX($I$8:$I$15,MATCH(C373&amp;E373,$C$8:$C$15&amp;$E$8:$E$15,0))*-0.95</f>
        <v>396.46031574121002</v>
      </c>
      <c r="J373" s="13">
        <v>15</v>
      </c>
    </row>
    <row r="374" spans="2:10" x14ac:dyDescent="0.25">
      <c r="B374" t="str">
        <f t="shared" si="29"/>
        <v>UC_Max_TFTRL_TRR</v>
      </c>
      <c r="C374" t="str">
        <f t="shared" si="30"/>
        <v>TFTRLL*</v>
      </c>
      <c r="E374" t="str">
        <f t="shared" si="31"/>
        <v>TFTRR</v>
      </c>
      <c r="F374">
        <v>2058</v>
      </c>
      <c r="G374" t="s">
        <v>89</v>
      </c>
      <c r="H374">
        <v>1</v>
      </c>
      <c r="I374" s="26" cm="1">
        <f t="array" ref="I374">INDEX($X$23:$X$186,MATCH(E374&amp;F374,$T$23:$T$186&amp;$R$23:$R$186,0))*INDEX($I$8:$I$15,MATCH(C374&amp;E374,$C$8:$C$15&amp;$E$8:$E$15,0))*-0.95</f>
        <v>402.80368079306936</v>
      </c>
      <c r="J374" s="13">
        <v>15</v>
      </c>
    </row>
    <row r="375" spans="2:10" x14ac:dyDescent="0.25">
      <c r="B375" t="str">
        <f t="shared" si="29"/>
        <v>UC_Max_TFTRL_TRR</v>
      </c>
      <c r="C375" t="str">
        <f t="shared" si="30"/>
        <v>TFTRLL*</v>
      </c>
      <c r="E375" t="str">
        <f t="shared" si="31"/>
        <v>TFTRR</v>
      </c>
      <c r="F375">
        <v>2059</v>
      </c>
      <c r="G375" t="s">
        <v>89</v>
      </c>
      <c r="H375">
        <v>1</v>
      </c>
      <c r="I375" s="26" cm="1">
        <f t="array" ref="I375">INDEX($X$23:$X$186,MATCH(E375&amp;F375,$T$23:$T$186&amp;$R$23:$R$186,0))*INDEX($I$8:$I$15,MATCH(C375&amp;E375,$C$8:$C$15&amp;$E$8:$E$15,0))*-0.95</f>
        <v>409.24853968575849</v>
      </c>
      <c r="J375" s="13">
        <v>15</v>
      </c>
    </row>
    <row r="376" spans="2:10" x14ac:dyDescent="0.25">
      <c r="B376" t="str">
        <f t="shared" si="29"/>
        <v>UC_Max_TFTRL_TRR</v>
      </c>
      <c r="C376" t="str">
        <f t="shared" si="30"/>
        <v>TFTRLL*</v>
      </c>
      <c r="E376" t="str">
        <f t="shared" si="31"/>
        <v>TFTRR</v>
      </c>
      <c r="F376">
        <v>2060</v>
      </c>
      <c r="G376" t="s">
        <v>89</v>
      </c>
      <c r="H376">
        <v>1</v>
      </c>
      <c r="I376" s="26" cm="1">
        <f t="array" ref="I376">INDEX($X$23:$X$186,MATCH(E376&amp;F376,$T$23:$T$186&amp;$R$23:$R$186,0))*INDEX($I$8:$I$15,MATCH(C376&amp;E376,$C$8:$C$15&amp;$E$8:$E$15,0))*-0.95</f>
        <v>415.79651632073057</v>
      </c>
      <c r="J376" s="13">
        <v>15</v>
      </c>
    </row>
    <row r="377" spans="2:10" x14ac:dyDescent="0.25">
      <c r="B377" t="str">
        <f t="shared" si="29"/>
        <v>UC_Max_TFTRL_TRR</v>
      </c>
      <c r="C377" t="str">
        <f t="shared" si="30"/>
        <v>TFTRLL*</v>
      </c>
      <c r="E377" t="str">
        <f t="shared" si="31"/>
        <v>TFTRR</v>
      </c>
      <c r="F377">
        <v>2061</v>
      </c>
      <c r="G377" t="s">
        <v>89</v>
      </c>
      <c r="H377">
        <v>1</v>
      </c>
      <c r="I377" s="26" cm="1">
        <f t="array" ref="I377">INDEX($X$23:$X$186,MATCH(E377&amp;F377,$T$23:$T$186&amp;$R$23:$R$186,0))*INDEX($I$8:$I$15,MATCH(C377&amp;E377,$C$8:$C$15&amp;$E$8:$E$15,0))*-0.95</f>
        <v>422.44926058186223</v>
      </c>
      <c r="J377" s="13">
        <v>15</v>
      </c>
    </row>
    <row r="378" spans="2:10" x14ac:dyDescent="0.25">
      <c r="B378" t="str">
        <f t="shared" si="29"/>
        <v>UC_Max_TFTRL_TRR</v>
      </c>
      <c r="C378" t="str">
        <f t="shared" si="30"/>
        <v>TFTRLL*</v>
      </c>
      <c r="E378" t="str">
        <f t="shared" si="31"/>
        <v>TFTRR</v>
      </c>
      <c r="F378">
        <v>2062</v>
      </c>
      <c r="G378" t="s">
        <v>89</v>
      </c>
      <c r="H378">
        <v>1</v>
      </c>
      <c r="I378" s="26" cm="1">
        <f t="array" ref="I378">INDEX($X$23:$X$186,MATCH(E378&amp;F378,$T$23:$T$186&amp;$R$23:$R$186,0))*INDEX($I$8:$I$15,MATCH(C378&amp;E378,$C$8:$C$15&amp;$E$8:$E$15,0))*-0.95</f>
        <v>429.20844875117211</v>
      </c>
      <c r="J378" s="13">
        <v>15</v>
      </c>
    </row>
    <row r="379" spans="2:10" x14ac:dyDescent="0.25">
      <c r="B379" t="str">
        <f t="shared" si="29"/>
        <v>UC_Max_TFTRL_TRR</v>
      </c>
      <c r="C379" t="str">
        <f t="shared" si="30"/>
        <v>TFTRLL*</v>
      </c>
      <c r="E379" t="str">
        <f t="shared" si="31"/>
        <v>TFTRR</v>
      </c>
      <c r="F379">
        <v>2063</v>
      </c>
      <c r="G379" t="s">
        <v>89</v>
      </c>
      <c r="H379">
        <v>1</v>
      </c>
      <c r="I379" s="26" cm="1">
        <f t="array" ref="I379">INDEX($X$23:$X$186,MATCH(E379&amp;F379,$T$23:$T$186&amp;$R$23:$R$186,0))*INDEX($I$8:$I$15,MATCH(C379&amp;E379,$C$8:$C$15&amp;$E$8:$E$15,0))*-0.95</f>
        <v>436.07578393119081</v>
      </c>
      <c r="J379" s="13">
        <v>15</v>
      </c>
    </row>
    <row r="380" spans="2:10" x14ac:dyDescent="0.25">
      <c r="B380" t="str">
        <f t="shared" si="29"/>
        <v>UC_Max_TFTRL_TRR</v>
      </c>
      <c r="C380" t="str">
        <f t="shared" si="30"/>
        <v>TFTRLL*</v>
      </c>
      <c r="E380" t="str">
        <f t="shared" si="31"/>
        <v>TFTRR</v>
      </c>
      <c r="F380">
        <v>2064</v>
      </c>
      <c r="G380" t="s">
        <v>89</v>
      </c>
      <c r="H380">
        <v>1</v>
      </c>
      <c r="I380" s="26" cm="1">
        <f t="array" ref="I380">INDEX($X$23:$X$186,MATCH(E380&amp;F380,$T$23:$T$186&amp;$R$23:$R$186,0))*INDEX($I$8:$I$15,MATCH(C380&amp;E380,$C$8:$C$15&amp;$E$8:$E$15,0))*-0.95</f>
        <v>443.05299647408998</v>
      </c>
      <c r="J380" s="13">
        <v>15</v>
      </c>
    </row>
    <row r="381" spans="2:10" x14ac:dyDescent="0.25">
      <c r="B381" t="str">
        <f t="shared" si="29"/>
        <v>UC_Max_TFTRL_TRR</v>
      </c>
      <c r="C381" t="str">
        <f t="shared" si="30"/>
        <v>TFTRLL*</v>
      </c>
      <c r="E381" t="str">
        <f t="shared" si="31"/>
        <v>TFTRR</v>
      </c>
      <c r="F381">
        <v>2065</v>
      </c>
      <c r="G381" t="s">
        <v>89</v>
      </c>
      <c r="H381">
        <v>1</v>
      </c>
      <c r="I381" s="26" cm="1">
        <f t="array" ref="I381">INDEX($X$23:$X$186,MATCH(E381&amp;F381,$T$23:$T$186&amp;$R$23:$R$186,0))*INDEX($I$8:$I$15,MATCH(C381&amp;E381,$C$8:$C$15&amp;$E$8:$E$15,0))*-0.95</f>
        <v>450.14184441767543</v>
      </c>
      <c r="J381" s="13">
        <v>15</v>
      </c>
    </row>
    <row r="382" spans="2:10" x14ac:dyDescent="0.25">
      <c r="B382" t="str">
        <f t="shared" si="29"/>
        <v>UC_Max_TFTRL_TRR</v>
      </c>
      <c r="C382" t="str">
        <f t="shared" si="30"/>
        <v>TFTRLL*</v>
      </c>
      <c r="E382" t="str">
        <f t="shared" si="31"/>
        <v>TFTRR</v>
      </c>
      <c r="F382">
        <v>2066</v>
      </c>
      <c r="G382" t="s">
        <v>89</v>
      </c>
      <c r="H382">
        <v>1</v>
      </c>
      <c r="I382" s="26" cm="1">
        <f t="array" ref="I382">INDEX($X$23:$X$186,MATCH(E382&amp;F382,$T$23:$T$186&amp;$R$23:$R$186,0))*INDEX($I$8:$I$15,MATCH(C382&amp;E382,$C$8:$C$15&amp;$E$8:$E$15,0))*-0.95</f>
        <v>457.34411392835824</v>
      </c>
      <c r="J382" s="13">
        <v>15</v>
      </c>
    </row>
    <row r="383" spans="2:10" x14ac:dyDescent="0.25">
      <c r="B383" t="str">
        <f t="shared" si="29"/>
        <v>UC_Max_TFTRL_TRR</v>
      </c>
      <c r="C383" t="str">
        <f t="shared" si="30"/>
        <v>TFTRLL*</v>
      </c>
      <c r="E383" t="str">
        <f t="shared" si="31"/>
        <v>TFTRR</v>
      </c>
      <c r="F383">
        <v>2067</v>
      </c>
      <c r="G383" t="s">
        <v>89</v>
      </c>
      <c r="H383">
        <v>1</v>
      </c>
      <c r="I383" s="26" cm="1">
        <f t="array" ref="I383">INDEX($X$23:$X$186,MATCH(E383&amp;F383,$T$23:$T$186&amp;$R$23:$R$186,0))*INDEX($I$8:$I$15,MATCH(C383&amp;E383,$C$8:$C$15&amp;$E$8:$E$15,0))*-0.95</f>
        <v>464.66161975121202</v>
      </c>
      <c r="J383" s="13">
        <v>15</v>
      </c>
    </row>
    <row r="384" spans="2:10" x14ac:dyDescent="0.25">
      <c r="B384" t="str">
        <f t="shared" si="29"/>
        <v>UC_Max_TFTRL_TRR</v>
      </c>
      <c r="C384" t="str">
        <f t="shared" si="30"/>
        <v>TFTRLL*</v>
      </c>
      <c r="E384" t="str">
        <f t="shared" si="31"/>
        <v>TFTRR</v>
      </c>
      <c r="F384">
        <v>2068</v>
      </c>
      <c r="G384" t="s">
        <v>89</v>
      </c>
      <c r="H384">
        <v>1</v>
      </c>
      <c r="I384" s="26" cm="1">
        <f t="array" ref="I384">INDEX($X$23:$X$186,MATCH(E384&amp;F384,$T$23:$T$186&amp;$R$23:$R$186,0))*INDEX($I$8:$I$15,MATCH(C384&amp;E384,$C$8:$C$15&amp;$E$8:$E$15,0))*-0.95</f>
        <v>472.09620566723135</v>
      </c>
      <c r="J384" s="13">
        <v>15</v>
      </c>
    </row>
    <row r="385" spans="2:11" x14ac:dyDescent="0.25">
      <c r="B385" t="str">
        <f t="shared" si="29"/>
        <v>UC_Max_TFTRL_TRR</v>
      </c>
      <c r="C385" t="str">
        <f t="shared" si="30"/>
        <v>TFTRLL*</v>
      </c>
      <c r="E385" t="str">
        <f t="shared" si="31"/>
        <v>TFTRR</v>
      </c>
      <c r="F385">
        <v>2069</v>
      </c>
      <c r="G385" t="s">
        <v>89</v>
      </c>
      <c r="H385">
        <v>1</v>
      </c>
      <c r="I385" s="26" cm="1">
        <f t="array" ref="I385">INDEX($X$23:$X$186,MATCH(E385&amp;F385,$T$23:$T$186&amp;$R$23:$R$186,0))*INDEX($I$8:$I$15,MATCH(C385&amp;E385,$C$8:$C$15&amp;$E$8:$E$15,0))*-0.95</f>
        <v>479.64974495790705</v>
      </c>
      <c r="J385" s="13">
        <v>15</v>
      </c>
    </row>
    <row r="386" spans="2:11" x14ac:dyDescent="0.25">
      <c r="B386" t="str">
        <f t="shared" si="29"/>
        <v>UC_Max_TFTRL_TRR</v>
      </c>
      <c r="C386" t="str">
        <f t="shared" si="30"/>
        <v>TFTRLL*</v>
      </c>
      <c r="E386" t="str">
        <f t="shared" si="31"/>
        <v>TFTRR</v>
      </c>
      <c r="F386">
        <v>2100</v>
      </c>
      <c r="G386" t="s">
        <v>89</v>
      </c>
      <c r="H386">
        <v>1</v>
      </c>
      <c r="I386" s="26" cm="1">
        <f t="array" ref="I386">INDEX($X$23:$X$186,MATCH(E386&amp;F386,$T$23:$T$186&amp;$R$23:$R$186,0))*INDEX($I$8:$I$15,MATCH(C386&amp;E386,$C$8:$C$15&amp;$E$8:$E$15,0))*-0.95</f>
        <v>784.56542313230989</v>
      </c>
      <c r="J386" s="13">
        <v>15</v>
      </c>
    </row>
    <row r="387" spans="2:11" x14ac:dyDescent="0.25">
      <c r="B387" t="str">
        <f>$B$15</f>
        <v>UC_Max_TFTRH_TRR</v>
      </c>
      <c r="C387" t="str">
        <f>$C$15</f>
        <v>TFTRHL*</v>
      </c>
      <c r="E387" t="str">
        <f>$E$15</f>
        <v>TFTRR</v>
      </c>
      <c r="F387">
        <v>2019</v>
      </c>
      <c r="G387" t="s">
        <v>89</v>
      </c>
      <c r="H387">
        <v>1</v>
      </c>
      <c r="I387" s="26" cm="1">
        <f t="array" ref="I387">INDEX($X$23:$X$186,MATCH(E387&amp;F387,$T$23:$T$186&amp;$R$23:$R$186,0))*INDEX($I$8:$I$15,MATCH(C387&amp;E387,$C$8:$C$15&amp;$E$8:$E$15,0))*-0.95</f>
        <v>929.46077813562681</v>
      </c>
      <c r="J387" s="13">
        <v>15</v>
      </c>
      <c r="K387" t="str">
        <f>$N$15</f>
        <v>Maximum shares of Trucks TFTRHL*TFTRR</v>
      </c>
    </row>
    <row r="388" spans="2:11" x14ac:dyDescent="0.25">
      <c r="B388" t="str">
        <f>B387</f>
        <v>UC_Max_TFTRH_TRR</v>
      </c>
      <c r="C388" t="str">
        <f>C387</f>
        <v>TFTRHL*</v>
      </c>
      <c r="E388" t="str">
        <f>E387</f>
        <v>TFTRR</v>
      </c>
      <c r="F388">
        <v>2020</v>
      </c>
      <c r="G388" t="s">
        <v>89</v>
      </c>
      <c r="H388">
        <v>1</v>
      </c>
      <c r="I388" s="26" cm="1">
        <f t="array" ref="I388">INDEX($X$23:$X$186,MATCH(E388&amp;F388,$T$23:$T$186&amp;$R$23:$R$186,0))*INDEX($I$8:$I$15,MATCH(C388&amp;E388,$C$8:$C$15&amp;$E$8:$E$15,0))*-0.95</f>
        <v>968.1488046041668</v>
      </c>
      <c r="J388" s="13">
        <v>15</v>
      </c>
    </row>
    <row r="389" spans="2:11" x14ac:dyDescent="0.25">
      <c r="B389" t="str">
        <f t="shared" ref="B389:B438" si="32">B388</f>
        <v>UC_Max_TFTRH_TRR</v>
      </c>
      <c r="C389" t="str">
        <f t="shared" ref="C389:C438" si="33">C388</f>
        <v>TFTRHL*</v>
      </c>
      <c r="E389" t="str">
        <f t="shared" ref="E389:E438" si="34">E388</f>
        <v>TFTRR</v>
      </c>
      <c r="F389">
        <v>2021</v>
      </c>
      <c r="G389" t="s">
        <v>89</v>
      </c>
      <c r="H389">
        <v>1</v>
      </c>
      <c r="I389" s="26" cm="1">
        <f t="array" ref="I389">INDEX($X$23:$X$186,MATCH(E389&amp;F389,$T$23:$T$186&amp;$R$23:$R$186,0))*INDEX($I$8:$I$15,MATCH(C389&amp;E389,$C$8:$C$15&amp;$E$8:$E$15,0))*-0.95</f>
        <v>1006.8368310727069</v>
      </c>
      <c r="J389" s="13">
        <v>15</v>
      </c>
    </row>
    <row r="390" spans="2:11" x14ac:dyDescent="0.25">
      <c r="B390" t="str">
        <f t="shared" si="32"/>
        <v>UC_Max_TFTRH_TRR</v>
      </c>
      <c r="C390" t="str">
        <f t="shared" si="33"/>
        <v>TFTRHL*</v>
      </c>
      <c r="E390" t="str">
        <f t="shared" si="34"/>
        <v>TFTRR</v>
      </c>
      <c r="F390">
        <v>2022</v>
      </c>
      <c r="G390" t="s">
        <v>89</v>
      </c>
      <c r="H390">
        <v>1</v>
      </c>
      <c r="I390" s="26" cm="1">
        <f t="array" ref="I390">INDEX($X$23:$X$186,MATCH(E390&amp;F390,$T$23:$T$186&amp;$R$23:$R$186,0))*INDEX($I$8:$I$15,MATCH(C390&amp;E390,$C$8:$C$15&amp;$E$8:$E$15,0))*-0.95</f>
        <v>1045.5248575412465</v>
      </c>
      <c r="J390" s="13">
        <v>15</v>
      </c>
    </row>
    <row r="391" spans="2:11" x14ac:dyDescent="0.25">
      <c r="B391" t="str">
        <f t="shared" si="32"/>
        <v>UC_Max_TFTRH_TRR</v>
      </c>
      <c r="C391" t="str">
        <f t="shared" si="33"/>
        <v>TFTRHL*</v>
      </c>
      <c r="E391" t="str">
        <f t="shared" si="34"/>
        <v>TFTRR</v>
      </c>
      <c r="F391">
        <v>2023</v>
      </c>
      <c r="G391" t="s">
        <v>89</v>
      </c>
      <c r="H391">
        <v>1</v>
      </c>
      <c r="I391" s="26" cm="1">
        <f t="array" ref="I391">INDEX($X$23:$X$186,MATCH(E391&amp;F391,$T$23:$T$186&amp;$R$23:$R$186,0))*INDEX($I$8:$I$15,MATCH(C391&amp;E391,$C$8:$C$15&amp;$E$8:$E$15,0))*-0.95</f>
        <v>1084.2128840097869</v>
      </c>
      <c r="J391" s="13">
        <v>15</v>
      </c>
    </row>
    <row r="392" spans="2:11" x14ac:dyDescent="0.25">
      <c r="B392" t="str">
        <f t="shared" si="32"/>
        <v>UC_Max_TFTRH_TRR</v>
      </c>
      <c r="C392" t="str">
        <f t="shared" si="33"/>
        <v>TFTRHL*</v>
      </c>
      <c r="E392" t="str">
        <f t="shared" si="34"/>
        <v>TFTRR</v>
      </c>
      <c r="F392">
        <v>2024</v>
      </c>
      <c r="G392" t="s">
        <v>89</v>
      </c>
      <c r="H392">
        <v>1</v>
      </c>
      <c r="I392" s="26" cm="1">
        <f t="array" ref="I392">INDEX($X$23:$X$186,MATCH(E392&amp;F392,$T$23:$T$186&amp;$R$23:$R$186,0))*INDEX($I$8:$I$15,MATCH(C392&amp;E392,$C$8:$C$15&amp;$E$8:$E$15,0))*-0.95</f>
        <v>1122.9009104783265</v>
      </c>
      <c r="J392" s="13">
        <v>15</v>
      </c>
    </row>
    <row r="393" spans="2:11" x14ac:dyDescent="0.25">
      <c r="B393" t="str">
        <f t="shared" si="32"/>
        <v>UC_Max_TFTRH_TRR</v>
      </c>
      <c r="C393" t="str">
        <f t="shared" si="33"/>
        <v>TFTRHL*</v>
      </c>
      <c r="E393" t="str">
        <f t="shared" si="34"/>
        <v>TFTRR</v>
      </c>
      <c r="F393">
        <v>2025</v>
      </c>
      <c r="G393" t="s">
        <v>89</v>
      </c>
      <c r="H393">
        <v>1</v>
      </c>
      <c r="I393" s="26" cm="1">
        <f t="array" ref="I393">INDEX($X$23:$X$186,MATCH(E393&amp;F393,$T$23:$T$186&amp;$R$23:$R$186,0))*INDEX($I$8:$I$15,MATCH(C393&amp;E393,$C$8:$C$15&amp;$E$8:$E$15,0))*-0.95</f>
        <v>1161.5889369468664</v>
      </c>
      <c r="J393" s="13">
        <v>15</v>
      </c>
    </row>
    <row r="394" spans="2:11" x14ac:dyDescent="0.25">
      <c r="B394" t="str">
        <f t="shared" si="32"/>
        <v>UC_Max_TFTRH_TRR</v>
      </c>
      <c r="C394" t="str">
        <f t="shared" si="33"/>
        <v>TFTRHL*</v>
      </c>
      <c r="E394" t="str">
        <f t="shared" si="34"/>
        <v>TFTRR</v>
      </c>
      <c r="F394">
        <v>2026</v>
      </c>
      <c r="G394" t="s">
        <v>89</v>
      </c>
      <c r="H394">
        <v>1</v>
      </c>
      <c r="I394" s="26" cm="1">
        <f t="array" ref="I394">INDEX($X$23:$X$186,MATCH(E394&amp;F394,$T$23:$T$186&amp;$R$23:$R$186,0))*INDEX($I$8:$I$15,MATCH(C394&amp;E394,$C$8:$C$15&amp;$E$8:$E$15,0))*-0.95</f>
        <v>1200.2769634154065</v>
      </c>
      <c r="J394" s="13">
        <v>15</v>
      </c>
    </row>
    <row r="395" spans="2:11" x14ac:dyDescent="0.25">
      <c r="B395" t="str">
        <f t="shared" si="32"/>
        <v>UC_Max_TFTRH_TRR</v>
      </c>
      <c r="C395" t="str">
        <f t="shared" si="33"/>
        <v>TFTRHL*</v>
      </c>
      <c r="E395" t="str">
        <f t="shared" si="34"/>
        <v>TFTRR</v>
      </c>
      <c r="F395">
        <v>2027</v>
      </c>
      <c r="G395" t="s">
        <v>89</v>
      </c>
      <c r="H395">
        <v>1</v>
      </c>
      <c r="I395" s="26" cm="1">
        <f t="array" ref="I395">INDEX($X$23:$X$186,MATCH(E395&amp;F395,$T$23:$T$186&amp;$R$23:$R$186,0))*INDEX($I$8:$I$15,MATCH(C395&amp;E395,$C$8:$C$15&amp;$E$8:$E$15,0))*-0.95</f>
        <v>1238.9649898839464</v>
      </c>
      <c r="J395" s="13">
        <v>15</v>
      </c>
    </row>
    <row r="396" spans="2:11" x14ac:dyDescent="0.25">
      <c r="B396" t="str">
        <f t="shared" si="32"/>
        <v>UC_Max_TFTRH_TRR</v>
      </c>
      <c r="C396" t="str">
        <f t="shared" si="33"/>
        <v>TFTRHL*</v>
      </c>
      <c r="E396" t="str">
        <f t="shared" si="34"/>
        <v>TFTRR</v>
      </c>
      <c r="F396">
        <v>2028</v>
      </c>
      <c r="G396" t="s">
        <v>89</v>
      </c>
      <c r="H396">
        <v>1</v>
      </c>
      <c r="I396" s="26" cm="1">
        <f t="array" ref="I396">INDEX($X$23:$X$186,MATCH(E396&amp;F396,$T$23:$T$186&amp;$R$23:$R$186,0))*INDEX($I$8:$I$15,MATCH(C396&amp;E396,$C$8:$C$15&amp;$E$8:$E$15,0))*-0.95</f>
        <v>1277.6530163524865</v>
      </c>
      <c r="J396" s="13">
        <v>15</v>
      </c>
    </row>
    <row r="397" spans="2:11" x14ac:dyDescent="0.25">
      <c r="B397" t="str">
        <f t="shared" si="32"/>
        <v>UC_Max_TFTRH_TRR</v>
      </c>
      <c r="C397" t="str">
        <f t="shared" si="33"/>
        <v>TFTRHL*</v>
      </c>
      <c r="E397" t="str">
        <f t="shared" si="34"/>
        <v>TFTRR</v>
      </c>
      <c r="F397">
        <v>2029</v>
      </c>
      <c r="G397" t="s">
        <v>89</v>
      </c>
      <c r="H397">
        <v>1</v>
      </c>
      <c r="I397" s="26" cm="1">
        <f t="array" ref="I397">INDEX($X$23:$X$186,MATCH(E397&amp;F397,$T$23:$T$186&amp;$R$23:$R$186,0))*INDEX($I$8:$I$15,MATCH(C397&amp;E397,$C$8:$C$15&amp;$E$8:$E$15,0))*-0.95</f>
        <v>1316.3410428210263</v>
      </c>
      <c r="J397" s="13">
        <v>15</v>
      </c>
    </row>
    <row r="398" spans="2:11" x14ac:dyDescent="0.25">
      <c r="B398" t="str">
        <f t="shared" si="32"/>
        <v>UC_Max_TFTRH_TRR</v>
      </c>
      <c r="C398" t="str">
        <f t="shared" si="33"/>
        <v>TFTRHL*</v>
      </c>
      <c r="E398" t="str">
        <f t="shared" si="34"/>
        <v>TFTRR</v>
      </c>
      <c r="F398">
        <v>2030</v>
      </c>
      <c r="G398" t="s">
        <v>89</v>
      </c>
      <c r="H398">
        <v>1</v>
      </c>
      <c r="I398" s="26" cm="1">
        <f t="array" ref="I398">INDEX($X$23:$X$186,MATCH(E398&amp;F398,$T$23:$T$186&amp;$R$23:$R$186,0))*INDEX($I$8:$I$15,MATCH(C398&amp;E398,$C$8:$C$15&amp;$E$8:$E$15,0))*-0.95</f>
        <v>1355.0290692895662</v>
      </c>
      <c r="J398" s="13">
        <v>15</v>
      </c>
    </row>
    <row r="399" spans="2:11" x14ac:dyDescent="0.25">
      <c r="B399" t="str">
        <f t="shared" si="32"/>
        <v>UC_Max_TFTRH_TRR</v>
      </c>
      <c r="C399" t="str">
        <f t="shared" si="33"/>
        <v>TFTRHL*</v>
      </c>
      <c r="E399" t="str">
        <f t="shared" si="34"/>
        <v>TFTRR</v>
      </c>
      <c r="F399">
        <v>2031</v>
      </c>
      <c r="G399" t="s">
        <v>89</v>
      </c>
      <c r="H399">
        <v>1</v>
      </c>
      <c r="I399" s="26" cm="1">
        <f t="array" ref="I399">INDEX($X$23:$X$186,MATCH(E399&amp;F399,$T$23:$T$186&amp;$R$23:$R$186,0))*INDEX($I$8:$I$15,MATCH(C399&amp;E399,$C$8:$C$15&amp;$E$8:$E$15,0))*-0.95</f>
        <v>1393.7170957581061</v>
      </c>
      <c r="J399" s="13">
        <v>15</v>
      </c>
    </row>
    <row r="400" spans="2:11" x14ac:dyDescent="0.25">
      <c r="B400" t="str">
        <f t="shared" si="32"/>
        <v>UC_Max_TFTRH_TRR</v>
      </c>
      <c r="C400" t="str">
        <f t="shared" si="33"/>
        <v>TFTRHL*</v>
      </c>
      <c r="E400" t="str">
        <f t="shared" si="34"/>
        <v>TFTRR</v>
      </c>
      <c r="F400">
        <v>2032</v>
      </c>
      <c r="G400" t="s">
        <v>89</v>
      </c>
      <c r="H400">
        <v>1</v>
      </c>
      <c r="I400" s="26" cm="1">
        <f t="array" ref="I400">INDEX($X$23:$X$186,MATCH(E400&amp;F400,$T$23:$T$186&amp;$R$23:$R$186,0))*INDEX($I$8:$I$15,MATCH(C400&amp;E400,$C$8:$C$15&amp;$E$8:$E$15,0))*-0.95</f>
        <v>1432.4051222266464</v>
      </c>
      <c r="J400" s="13">
        <v>15</v>
      </c>
    </row>
    <row r="401" spans="2:10" x14ac:dyDescent="0.25">
      <c r="B401" t="str">
        <f t="shared" si="32"/>
        <v>UC_Max_TFTRH_TRR</v>
      </c>
      <c r="C401" t="str">
        <f t="shared" si="33"/>
        <v>TFTRHL*</v>
      </c>
      <c r="E401" t="str">
        <f t="shared" si="34"/>
        <v>TFTRR</v>
      </c>
      <c r="F401">
        <v>2033</v>
      </c>
      <c r="G401" t="s">
        <v>89</v>
      </c>
      <c r="H401">
        <v>1</v>
      </c>
      <c r="I401" s="26" cm="1">
        <f t="array" ref="I401">INDEX($X$23:$X$186,MATCH(E401&amp;F401,$T$23:$T$186&amp;$R$23:$R$186,0))*INDEX($I$8:$I$15,MATCH(C401&amp;E401,$C$8:$C$15&amp;$E$8:$E$15,0))*-0.95</f>
        <v>1471.0931486951858</v>
      </c>
      <c r="J401" s="13">
        <v>15</v>
      </c>
    </row>
    <row r="402" spans="2:10" x14ac:dyDescent="0.25">
      <c r="B402" t="str">
        <f t="shared" si="32"/>
        <v>UC_Max_TFTRH_TRR</v>
      </c>
      <c r="C402" t="str">
        <f t="shared" si="33"/>
        <v>TFTRHL*</v>
      </c>
      <c r="E402" t="str">
        <f t="shared" si="34"/>
        <v>TFTRR</v>
      </c>
      <c r="F402">
        <v>2034</v>
      </c>
      <c r="G402" t="s">
        <v>89</v>
      </c>
      <c r="H402">
        <v>1</v>
      </c>
      <c r="I402" s="26" cm="1">
        <f t="array" ref="I402">INDEX($X$23:$X$186,MATCH(E402&amp;F402,$T$23:$T$186&amp;$R$23:$R$186,0))*INDEX($I$8:$I$15,MATCH(C402&amp;E402,$C$8:$C$15&amp;$E$8:$E$15,0))*-0.95</f>
        <v>1509.7811751637259</v>
      </c>
      <c r="J402" s="13">
        <v>15</v>
      </c>
    </row>
    <row r="403" spans="2:10" x14ac:dyDescent="0.25">
      <c r="B403" t="str">
        <f t="shared" si="32"/>
        <v>UC_Max_TFTRH_TRR</v>
      </c>
      <c r="C403" t="str">
        <f t="shared" si="33"/>
        <v>TFTRHL*</v>
      </c>
      <c r="E403" t="str">
        <f t="shared" si="34"/>
        <v>TFTRR</v>
      </c>
      <c r="F403">
        <v>2035</v>
      </c>
      <c r="G403" t="s">
        <v>89</v>
      </c>
      <c r="H403">
        <v>1</v>
      </c>
      <c r="I403" s="26" cm="1">
        <f t="array" ref="I403">INDEX($X$23:$X$186,MATCH(E403&amp;F403,$T$23:$T$186&amp;$R$23:$R$186,0))*INDEX($I$8:$I$15,MATCH(C403&amp;E403,$C$8:$C$15&amp;$E$8:$E$15,0))*-0.95</f>
        <v>1548.469201632266</v>
      </c>
      <c r="J403" s="13">
        <v>15</v>
      </c>
    </row>
    <row r="404" spans="2:10" x14ac:dyDescent="0.25">
      <c r="B404" t="str">
        <f t="shared" si="32"/>
        <v>UC_Max_TFTRH_TRR</v>
      </c>
      <c r="C404" t="str">
        <f t="shared" si="33"/>
        <v>TFTRHL*</v>
      </c>
      <c r="E404" t="str">
        <f t="shared" si="34"/>
        <v>TFTRR</v>
      </c>
      <c r="F404">
        <v>2036</v>
      </c>
      <c r="G404" t="s">
        <v>89</v>
      </c>
      <c r="H404">
        <v>1</v>
      </c>
      <c r="I404" s="26" cm="1">
        <f t="array" ref="I404">INDEX($X$23:$X$186,MATCH(E404&amp;F404,$T$23:$T$186&amp;$R$23:$R$186,0))*INDEX($I$8:$I$15,MATCH(C404&amp;E404,$C$8:$C$15&amp;$E$8:$E$15,0))*-0.95</f>
        <v>1587.1572281008057</v>
      </c>
      <c r="J404" s="13">
        <v>15</v>
      </c>
    </row>
    <row r="405" spans="2:10" x14ac:dyDescent="0.25">
      <c r="B405" t="str">
        <f t="shared" si="32"/>
        <v>UC_Max_TFTRH_TRR</v>
      </c>
      <c r="C405" t="str">
        <f t="shared" si="33"/>
        <v>TFTRHL*</v>
      </c>
      <c r="E405" t="str">
        <f t="shared" si="34"/>
        <v>TFTRR</v>
      </c>
      <c r="F405">
        <v>2037</v>
      </c>
      <c r="G405" t="s">
        <v>89</v>
      </c>
      <c r="H405">
        <v>1</v>
      </c>
      <c r="I405" s="26" cm="1">
        <f t="array" ref="I405">INDEX($X$23:$X$186,MATCH(E405&amp;F405,$T$23:$T$186&amp;$R$23:$R$186,0))*INDEX($I$8:$I$15,MATCH(C405&amp;E405,$C$8:$C$15&amp;$E$8:$E$15,0))*-0.95</f>
        <v>1625.845254569346</v>
      </c>
      <c r="J405" s="13">
        <v>15</v>
      </c>
    </row>
    <row r="406" spans="2:10" x14ac:dyDescent="0.25">
      <c r="B406" t="str">
        <f t="shared" si="32"/>
        <v>UC_Max_TFTRH_TRR</v>
      </c>
      <c r="C406" t="str">
        <f t="shared" si="33"/>
        <v>TFTRHL*</v>
      </c>
      <c r="E406" t="str">
        <f t="shared" si="34"/>
        <v>TFTRR</v>
      </c>
      <c r="F406">
        <v>2038</v>
      </c>
      <c r="G406" t="s">
        <v>89</v>
      </c>
      <c r="H406">
        <v>1</v>
      </c>
      <c r="I406" s="26" cm="1">
        <f t="array" ref="I406">INDEX($X$23:$X$186,MATCH(E406&amp;F406,$T$23:$T$186&amp;$R$23:$R$186,0))*INDEX($I$8:$I$15,MATCH(C406&amp;E406,$C$8:$C$15&amp;$E$8:$E$15,0))*-0.95</f>
        <v>1664.5332810378854</v>
      </c>
      <c r="J406" s="13">
        <v>15</v>
      </c>
    </row>
    <row r="407" spans="2:10" x14ac:dyDescent="0.25">
      <c r="B407" t="str">
        <f t="shared" si="32"/>
        <v>UC_Max_TFTRH_TRR</v>
      </c>
      <c r="C407" t="str">
        <f t="shared" si="33"/>
        <v>TFTRHL*</v>
      </c>
      <c r="E407" t="str">
        <f t="shared" si="34"/>
        <v>TFTRR</v>
      </c>
      <c r="F407">
        <v>2039</v>
      </c>
      <c r="G407" t="s">
        <v>89</v>
      </c>
      <c r="H407">
        <v>1</v>
      </c>
      <c r="I407" s="26" cm="1">
        <f t="array" ref="I407">INDEX($X$23:$X$186,MATCH(E407&amp;F407,$T$23:$T$186&amp;$R$23:$R$186,0))*INDEX($I$8:$I$15,MATCH(C407&amp;E407,$C$8:$C$15&amp;$E$8:$E$15,0))*-0.95</f>
        <v>1703.2213075064258</v>
      </c>
      <c r="J407" s="13">
        <v>15</v>
      </c>
    </row>
    <row r="408" spans="2:10" x14ac:dyDescent="0.25">
      <c r="B408" t="str">
        <f t="shared" si="32"/>
        <v>UC_Max_TFTRH_TRR</v>
      </c>
      <c r="C408" t="str">
        <f t="shared" si="33"/>
        <v>TFTRHL*</v>
      </c>
      <c r="E408" t="str">
        <f t="shared" si="34"/>
        <v>TFTRR</v>
      </c>
      <c r="F408">
        <v>2040</v>
      </c>
      <c r="G408" t="s">
        <v>89</v>
      </c>
      <c r="H408">
        <v>1</v>
      </c>
      <c r="I408" s="26" cm="1">
        <f t="array" ref="I408">INDEX($X$23:$X$186,MATCH(E408&amp;F408,$T$23:$T$186&amp;$R$23:$R$186,0))*INDEX($I$8:$I$15,MATCH(C408&amp;E408,$C$8:$C$15&amp;$E$8:$E$15,0))*-0.95</f>
        <v>1741.9093339749656</v>
      </c>
      <c r="J408" s="13">
        <v>15</v>
      </c>
    </row>
    <row r="409" spans="2:10" x14ac:dyDescent="0.25">
      <c r="B409" t="str">
        <f t="shared" si="32"/>
        <v>UC_Max_TFTRH_TRR</v>
      </c>
      <c r="C409" t="str">
        <f t="shared" si="33"/>
        <v>TFTRHL*</v>
      </c>
      <c r="E409" t="str">
        <f t="shared" si="34"/>
        <v>TFTRR</v>
      </c>
      <c r="F409">
        <v>2041</v>
      </c>
      <c r="G409" t="s">
        <v>89</v>
      </c>
      <c r="H409">
        <v>1</v>
      </c>
      <c r="I409" s="26" cm="1">
        <f t="array" ref="I409">INDEX($X$23:$X$186,MATCH(E409&amp;F409,$T$23:$T$186&amp;$R$23:$R$186,0))*INDEX($I$8:$I$15,MATCH(C409&amp;E409,$C$8:$C$15&amp;$E$8:$E$15,0))*-0.95</f>
        <v>1780.5973604435055</v>
      </c>
      <c r="J409" s="13">
        <v>15</v>
      </c>
    </row>
    <row r="410" spans="2:10" x14ac:dyDescent="0.25">
      <c r="B410" t="str">
        <f t="shared" si="32"/>
        <v>UC_Max_TFTRH_TRR</v>
      </c>
      <c r="C410" t="str">
        <f t="shared" si="33"/>
        <v>TFTRHL*</v>
      </c>
      <c r="E410" t="str">
        <f t="shared" si="34"/>
        <v>TFTRR</v>
      </c>
      <c r="F410">
        <v>2042</v>
      </c>
      <c r="G410" t="s">
        <v>89</v>
      </c>
      <c r="H410">
        <v>1</v>
      </c>
      <c r="I410" s="26" cm="1">
        <f t="array" ref="I410">INDEX($X$23:$X$186,MATCH(E410&amp;F410,$T$23:$T$186&amp;$R$23:$R$186,0))*INDEX($I$8:$I$15,MATCH(C410&amp;E410,$C$8:$C$15&amp;$E$8:$E$15,0))*-0.95</f>
        <v>1819.2853869120456</v>
      </c>
      <c r="J410" s="13">
        <v>15</v>
      </c>
    </row>
    <row r="411" spans="2:10" x14ac:dyDescent="0.25">
      <c r="B411" t="str">
        <f t="shared" si="32"/>
        <v>UC_Max_TFTRH_TRR</v>
      </c>
      <c r="C411" t="str">
        <f t="shared" si="33"/>
        <v>TFTRHL*</v>
      </c>
      <c r="E411" t="str">
        <f t="shared" si="34"/>
        <v>TFTRR</v>
      </c>
      <c r="F411">
        <v>2043</v>
      </c>
      <c r="G411" t="s">
        <v>89</v>
      </c>
      <c r="H411">
        <v>1</v>
      </c>
      <c r="I411" s="26" cm="1">
        <f t="array" ref="I411">INDEX($X$23:$X$186,MATCH(E411&amp;F411,$T$23:$T$186&amp;$R$23:$R$186,0))*INDEX($I$8:$I$15,MATCH(C411&amp;E411,$C$8:$C$15&amp;$E$8:$E$15,0))*-0.95</f>
        <v>1857.9734133805853</v>
      </c>
      <c r="J411" s="13">
        <v>15</v>
      </c>
    </row>
    <row r="412" spans="2:10" x14ac:dyDescent="0.25">
      <c r="B412" t="str">
        <f t="shared" si="32"/>
        <v>UC_Max_TFTRH_TRR</v>
      </c>
      <c r="C412" t="str">
        <f t="shared" si="33"/>
        <v>TFTRHL*</v>
      </c>
      <c r="E412" t="str">
        <f t="shared" si="34"/>
        <v>TFTRR</v>
      </c>
      <c r="F412">
        <v>2044</v>
      </c>
      <c r="G412" t="s">
        <v>89</v>
      </c>
      <c r="H412">
        <v>1</v>
      </c>
      <c r="I412" s="26" cm="1">
        <f t="array" ref="I412">INDEX($X$23:$X$186,MATCH(E412&amp;F412,$T$23:$T$186&amp;$R$23:$R$186,0))*INDEX($I$8:$I$15,MATCH(C412&amp;E412,$C$8:$C$15&amp;$E$8:$E$15,0))*-0.95</f>
        <v>1896.6614398491254</v>
      </c>
      <c r="J412" s="13">
        <v>15</v>
      </c>
    </row>
    <row r="413" spans="2:10" x14ac:dyDescent="0.25">
      <c r="B413" t="str">
        <f t="shared" si="32"/>
        <v>UC_Max_TFTRH_TRR</v>
      </c>
      <c r="C413" t="str">
        <f t="shared" si="33"/>
        <v>TFTRHL*</v>
      </c>
      <c r="E413" t="str">
        <f t="shared" si="34"/>
        <v>TFTRR</v>
      </c>
      <c r="F413">
        <v>2045</v>
      </c>
      <c r="G413" t="s">
        <v>89</v>
      </c>
      <c r="H413">
        <v>1</v>
      </c>
      <c r="I413" s="26" cm="1">
        <f t="array" ref="I413">INDEX($X$23:$X$186,MATCH(E413&amp;F413,$T$23:$T$186&amp;$R$23:$R$186,0))*INDEX($I$8:$I$15,MATCH(C413&amp;E413,$C$8:$C$15&amp;$E$8:$E$15,0))*-0.95</f>
        <v>1935.349466317665</v>
      </c>
      <c r="J413" s="13">
        <v>15</v>
      </c>
    </row>
    <row r="414" spans="2:10" x14ac:dyDescent="0.25">
      <c r="B414" t="str">
        <f t="shared" si="32"/>
        <v>UC_Max_TFTRH_TRR</v>
      </c>
      <c r="C414" t="str">
        <f t="shared" si="33"/>
        <v>TFTRHL*</v>
      </c>
      <c r="E414" t="str">
        <f t="shared" si="34"/>
        <v>TFTRR</v>
      </c>
      <c r="F414">
        <v>2046</v>
      </c>
      <c r="G414" t="s">
        <v>89</v>
      </c>
      <c r="H414">
        <v>1</v>
      </c>
      <c r="I414" s="26" cm="1">
        <f t="array" ref="I414">INDEX($X$23:$X$186,MATCH(E414&amp;F414,$T$23:$T$186&amp;$R$23:$R$186,0))*INDEX($I$8:$I$15,MATCH(C414&amp;E414,$C$8:$C$15&amp;$E$8:$E$15,0))*-0.95</f>
        <v>1974.0374927862051</v>
      </c>
      <c r="J414" s="13">
        <v>15</v>
      </c>
    </row>
    <row r="415" spans="2:10" x14ac:dyDescent="0.25">
      <c r="B415" t="str">
        <f t="shared" si="32"/>
        <v>UC_Max_TFTRH_TRR</v>
      </c>
      <c r="C415" t="str">
        <f t="shared" si="33"/>
        <v>TFTRHL*</v>
      </c>
      <c r="E415" t="str">
        <f t="shared" si="34"/>
        <v>TFTRR</v>
      </c>
      <c r="F415">
        <v>2047</v>
      </c>
      <c r="G415" t="s">
        <v>89</v>
      </c>
      <c r="H415">
        <v>1</v>
      </c>
      <c r="I415" s="26" cm="1">
        <f t="array" ref="I415">INDEX($X$23:$X$186,MATCH(E415&amp;F415,$T$23:$T$186&amp;$R$23:$R$186,0))*INDEX($I$8:$I$15,MATCH(C415&amp;E415,$C$8:$C$15&amp;$E$8:$E$15,0))*-0.95</f>
        <v>2012.7255192547454</v>
      </c>
      <c r="J415" s="13">
        <v>15</v>
      </c>
    </row>
    <row r="416" spans="2:10" x14ac:dyDescent="0.25">
      <c r="B416" t="str">
        <f t="shared" si="32"/>
        <v>UC_Max_TFTRH_TRR</v>
      </c>
      <c r="C416" t="str">
        <f t="shared" si="33"/>
        <v>TFTRHL*</v>
      </c>
      <c r="E416" t="str">
        <f t="shared" si="34"/>
        <v>TFTRR</v>
      </c>
      <c r="F416">
        <v>2048</v>
      </c>
      <c r="G416" t="s">
        <v>89</v>
      </c>
      <c r="H416">
        <v>1</v>
      </c>
      <c r="I416" s="26" cm="1">
        <f t="array" ref="I416">INDEX($X$23:$X$186,MATCH(E416&amp;F416,$T$23:$T$186&amp;$R$23:$R$186,0))*INDEX($I$8:$I$15,MATCH(C416&amp;E416,$C$8:$C$15&amp;$E$8:$E$15,0))*-0.95</f>
        <v>2051.4135457232856</v>
      </c>
      <c r="J416" s="13">
        <v>15</v>
      </c>
    </row>
    <row r="417" spans="2:10" x14ac:dyDescent="0.25">
      <c r="B417" t="str">
        <f t="shared" si="32"/>
        <v>UC_Max_TFTRH_TRR</v>
      </c>
      <c r="C417" t="str">
        <f t="shared" si="33"/>
        <v>TFTRHL*</v>
      </c>
      <c r="E417" t="str">
        <f t="shared" si="34"/>
        <v>TFTRR</v>
      </c>
      <c r="F417">
        <v>2049</v>
      </c>
      <c r="G417" t="s">
        <v>89</v>
      </c>
      <c r="H417">
        <v>1</v>
      </c>
      <c r="I417" s="26" cm="1">
        <f t="array" ref="I417">INDEX($X$23:$X$186,MATCH(E417&amp;F417,$T$23:$T$186&amp;$R$23:$R$186,0))*INDEX($I$8:$I$15,MATCH(C417&amp;E417,$C$8:$C$15&amp;$E$8:$E$15,0))*-0.95</f>
        <v>2090.1015721918247</v>
      </c>
      <c r="J417" s="13">
        <v>15</v>
      </c>
    </row>
    <row r="418" spans="2:10" x14ac:dyDescent="0.25">
      <c r="B418" t="str">
        <f t="shared" si="32"/>
        <v>UC_Max_TFTRH_TRR</v>
      </c>
      <c r="C418" t="str">
        <f t="shared" si="33"/>
        <v>TFTRHL*</v>
      </c>
      <c r="E418" t="str">
        <f t="shared" si="34"/>
        <v>TFTRR</v>
      </c>
      <c r="F418">
        <v>2050</v>
      </c>
      <c r="G418" t="s">
        <v>89</v>
      </c>
      <c r="H418">
        <v>1</v>
      </c>
      <c r="I418" s="26" cm="1">
        <f t="array" ref="I418">INDEX($X$23:$X$186,MATCH(E418&amp;F418,$T$23:$T$186&amp;$R$23:$R$186,0))*INDEX($I$8:$I$15,MATCH(C418&amp;E418,$C$8:$C$15&amp;$E$8:$E$15,0))*-0.95</f>
        <v>2128.7895986603648</v>
      </c>
      <c r="J418" s="13">
        <v>15</v>
      </c>
    </row>
    <row r="419" spans="2:10" x14ac:dyDescent="0.25">
      <c r="B419" t="str">
        <f t="shared" si="32"/>
        <v>UC_Max_TFTRH_TRR</v>
      </c>
      <c r="C419" t="str">
        <f t="shared" si="33"/>
        <v>TFTRHL*</v>
      </c>
      <c r="E419" t="str">
        <f t="shared" si="34"/>
        <v>TFTRR</v>
      </c>
      <c r="F419">
        <v>2051</v>
      </c>
      <c r="G419" t="s">
        <v>89</v>
      </c>
      <c r="H419">
        <v>1</v>
      </c>
      <c r="I419" s="26" cm="1">
        <f t="array" ref="I419">INDEX($X$23:$X$186,MATCH(E419&amp;F419,$T$23:$T$186&amp;$R$23:$R$186,0))*INDEX($I$8:$I$15,MATCH(C419&amp;E419,$C$8:$C$15&amp;$E$8:$E$15,0))*-0.95</f>
        <v>2162.8502322389313</v>
      </c>
      <c r="J419" s="13">
        <v>15</v>
      </c>
    </row>
    <row r="420" spans="2:10" x14ac:dyDescent="0.25">
      <c r="B420" t="str">
        <f t="shared" si="32"/>
        <v>UC_Max_TFTRH_TRR</v>
      </c>
      <c r="C420" t="str">
        <f t="shared" si="33"/>
        <v>TFTRHL*</v>
      </c>
      <c r="E420" t="str">
        <f t="shared" si="34"/>
        <v>TFTRR</v>
      </c>
      <c r="F420">
        <v>2052</v>
      </c>
      <c r="G420" t="s">
        <v>89</v>
      </c>
      <c r="H420">
        <v>1</v>
      </c>
      <c r="I420" s="26" cm="1">
        <f t="array" ref="I420">INDEX($X$23:$X$186,MATCH(E420&amp;F420,$T$23:$T$186&amp;$R$23:$R$186,0))*INDEX($I$8:$I$15,MATCH(C420&amp;E420,$C$8:$C$15&amp;$E$8:$E$15,0))*-0.95</f>
        <v>2197.4558359547541</v>
      </c>
      <c r="J420" s="13">
        <v>15</v>
      </c>
    </row>
    <row r="421" spans="2:10" x14ac:dyDescent="0.25">
      <c r="B421" t="str">
        <f t="shared" si="32"/>
        <v>UC_Max_TFTRH_TRR</v>
      </c>
      <c r="C421" t="str">
        <f t="shared" si="33"/>
        <v>TFTRHL*</v>
      </c>
      <c r="E421" t="str">
        <f t="shared" si="34"/>
        <v>TFTRR</v>
      </c>
      <c r="F421">
        <v>2053</v>
      </c>
      <c r="G421" t="s">
        <v>89</v>
      </c>
      <c r="H421">
        <v>1</v>
      </c>
      <c r="I421" s="26" cm="1">
        <f t="array" ref="I421">INDEX($X$23:$X$186,MATCH(E421&amp;F421,$T$23:$T$186&amp;$R$23:$R$186,0))*INDEX($I$8:$I$15,MATCH(C421&amp;E421,$C$8:$C$15&amp;$E$8:$E$15,0))*-0.95</f>
        <v>2232.61512933003</v>
      </c>
      <c r="J421" s="13">
        <v>15</v>
      </c>
    </row>
    <row r="422" spans="2:10" x14ac:dyDescent="0.25">
      <c r="B422" t="str">
        <f t="shared" si="32"/>
        <v>UC_Max_TFTRH_TRR</v>
      </c>
      <c r="C422" t="str">
        <f t="shared" si="33"/>
        <v>TFTRHL*</v>
      </c>
      <c r="E422" t="str">
        <f t="shared" si="34"/>
        <v>TFTRR</v>
      </c>
      <c r="F422">
        <v>2054</v>
      </c>
      <c r="G422" t="s">
        <v>89</v>
      </c>
      <c r="H422">
        <v>1</v>
      </c>
      <c r="I422" s="26" cm="1">
        <f t="array" ref="I422">INDEX($X$23:$X$186,MATCH(E422&amp;F422,$T$23:$T$186&amp;$R$23:$R$186,0))*INDEX($I$8:$I$15,MATCH(C422&amp;E422,$C$8:$C$15&amp;$E$8:$E$15,0))*-0.95</f>
        <v>2268.3369713993111</v>
      </c>
      <c r="J422" s="13">
        <v>15</v>
      </c>
    </row>
    <row r="423" spans="2:10" x14ac:dyDescent="0.25">
      <c r="B423" t="str">
        <f t="shared" si="32"/>
        <v>UC_Max_TFTRH_TRR</v>
      </c>
      <c r="C423" t="str">
        <f t="shared" si="33"/>
        <v>TFTRHL*</v>
      </c>
      <c r="E423" t="str">
        <f t="shared" si="34"/>
        <v>TFTRR</v>
      </c>
      <c r="F423">
        <v>2055</v>
      </c>
      <c r="G423" t="s">
        <v>89</v>
      </c>
      <c r="H423">
        <v>1</v>
      </c>
      <c r="I423" s="26" cm="1">
        <f t="array" ref="I423">INDEX($X$23:$X$186,MATCH(E423&amp;F423,$T$23:$T$186&amp;$R$23:$R$186,0))*INDEX($I$8:$I$15,MATCH(C423&amp;E423,$C$8:$C$15&amp;$E$8:$E$15,0))*-0.95</f>
        <v>2304.6303629416993</v>
      </c>
      <c r="J423" s="13">
        <v>15</v>
      </c>
    </row>
    <row r="424" spans="2:10" x14ac:dyDescent="0.25">
      <c r="B424" t="str">
        <f t="shared" si="32"/>
        <v>UC_Max_TFTRH_TRR</v>
      </c>
      <c r="C424" t="str">
        <f t="shared" si="33"/>
        <v>TFTRHL*</v>
      </c>
      <c r="E424" t="str">
        <f t="shared" si="34"/>
        <v>TFTRR</v>
      </c>
      <c r="F424">
        <v>2056</v>
      </c>
      <c r="G424" t="s">
        <v>89</v>
      </c>
      <c r="H424">
        <v>1</v>
      </c>
      <c r="I424" s="26" cm="1">
        <f t="array" ref="I424">INDEX($X$23:$X$186,MATCH(E424&amp;F424,$T$23:$T$186&amp;$R$23:$R$186,0))*INDEX($I$8:$I$15,MATCH(C424&amp;E424,$C$8:$C$15&amp;$E$8:$E$15,0))*-0.95</f>
        <v>2341.5044487487662</v>
      </c>
      <c r="J424" s="13">
        <v>15</v>
      </c>
    </row>
    <row r="425" spans="2:10" x14ac:dyDescent="0.25">
      <c r="B425" t="str">
        <f t="shared" si="32"/>
        <v>UC_Max_TFTRH_TRR</v>
      </c>
      <c r="C425" t="str">
        <f t="shared" si="33"/>
        <v>TFTRHL*</v>
      </c>
      <c r="E425" t="str">
        <f t="shared" si="34"/>
        <v>TFTRR</v>
      </c>
      <c r="F425">
        <v>2057</v>
      </c>
      <c r="G425" t="s">
        <v>89</v>
      </c>
      <c r="H425">
        <v>1</v>
      </c>
      <c r="I425" s="26" cm="1">
        <f t="array" ref="I425">INDEX($X$23:$X$186,MATCH(E425&amp;F425,$T$23:$T$186&amp;$R$23:$R$186,0))*INDEX($I$8:$I$15,MATCH(C425&amp;E425,$C$8:$C$15&amp;$E$8:$E$15,0))*-0.95</f>
        <v>2378.9685199287474</v>
      </c>
      <c r="J425" s="13">
        <v>15</v>
      </c>
    </row>
    <row r="426" spans="2:10" x14ac:dyDescent="0.25">
      <c r="B426" t="str">
        <f t="shared" si="32"/>
        <v>UC_Max_TFTRH_TRR</v>
      </c>
      <c r="C426" t="str">
        <f t="shared" si="33"/>
        <v>TFTRHL*</v>
      </c>
      <c r="E426" t="str">
        <f t="shared" si="34"/>
        <v>TFTRR</v>
      </c>
      <c r="F426">
        <v>2058</v>
      </c>
      <c r="G426" t="s">
        <v>89</v>
      </c>
      <c r="H426">
        <v>1</v>
      </c>
      <c r="I426" s="26" cm="1">
        <f t="array" ref="I426">INDEX($X$23:$X$186,MATCH(E426&amp;F426,$T$23:$T$186&amp;$R$23:$R$186,0))*INDEX($I$8:$I$15,MATCH(C426&amp;E426,$C$8:$C$15&amp;$E$8:$E$15,0))*-0.95</f>
        <v>2417.0320162476073</v>
      </c>
      <c r="J426" s="13">
        <v>15</v>
      </c>
    </row>
    <row r="427" spans="2:10" x14ac:dyDescent="0.25">
      <c r="B427" t="str">
        <f t="shared" si="32"/>
        <v>UC_Max_TFTRH_TRR</v>
      </c>
      <c r="C427" t="str">
        <f t="shared" si="33"/>
        <v>TFTRHL*</v>
      </c>
      <c r="E427" t="str">
        <f t="shared" si="34"/>
        <v>TFTRR</v>
      </c>
      <c r="F427">
        <v>2059</v>
      </c>
      <c r="G427" t="s">
        <v>89</v>
      </c>
      <c r="H427">
        <v>1</v>
      </c>
      <c r="I427" s="26" cm="1">
        <f t="array" ref="I427">INDEX($X$23:$X$186,MATCH(E427&amp;F427,$T$23:$T$186&amp;$R$23:$R$186,0))*INDEX($I$8:$I$15,MATCH(C427&amp;E427,$C$8:$C$15&amp;$E$8:$E$15,0))*-0.95</f>
        <v>2455.7045285075692</v>
      </c>
      <c r="J427" s="13">
        <v>15</v>
      </c>
    </row>
    <row r="428" spans="2:10" x14ac:dyDescent="0.25">
      <c r="B428" t="str">
        <f t="shared" si="32"/>
        <v>UC_Max_TFTRH_TRR</v>
      </c>
      <c r="C428" t="str">
        <f t="shared" si="33"/>
        <v>TFTRHL*</v>
      </c>
      <c r="E428" t="str">
        <f t="shared" si="34"/>
        <v>TFTRR</v>
      </c>
      <c r="F428">
        <v>2060</v>
      </c>
      <c r="G428" t="s">
        <v>89</v>
      </c>
      <c r="H428">
        <v>1</v>
      </c>
      <c r="I428" s="26" cm="1">
        <f t="array" ref="I428">INDEX($X$23:$X$186,MATCH(E428&amp;F428,$T$23:$T$186&amp;$R$23:$R$186,0))*INDEX($I$8:$I$15,MATCH(C428&amp;E428,$C$8:$C$15&amp;$E$8:$E$15,0))*-0.95</f>
        <v>2494.9958009636898</v>
      </c>
      <c r="J428" s="13">
        <v>15</v>
      </c>
    </row>
    <row r="429" spans="2:10" x14ac:dyDescent="0.25">
      <c r="B429" t="str">
        <f t="shared" si="32"/>
        <v>UC_Max_TFTRH_TRR</v>
      </c>
      <c r="C429" t="str">
        <f t="shared" si="33"/>
        <v>TFTRHL*</v>
      </c>
      <c r="E429" t="str">
        <f t="shared" si="34"/>
        <v>TFTRR</v>
      </c>
      <c r="F429">
        <v>2061</v>
      </c>
      <c r="G429" t="s">
        <v>89</v>
      </c>
      <c r="H429">
        <v>1</v>
      </c>
      <c r="I429" s="26" cm="1">
        <f t="array" ref="I429">INDEX($X$23:$X$186,MATCH(E429&amp;F429,$T$23:$T$186&amp;$R$23:$R$186,0))*INDEX($I$8:$I$15,MATCH(C429&amp;E429,$C$8:$C$15&amp;$E$8:$E$15,0))*-0.95</f>
        <v>2534.9157337791085</v>
      </c>
      <c r="J429" s="13">
        <v>15</v>
      </c>
    </row>
    <row r="430" spans="2:10" x14ac:dyDescent="0.25">
      <c r="B430" t="str">
        <f t="shared" si="32"/>
        <v>UC_Max_TFTRH_TRR</v>
      </c>
      <c r="C430" t="str">
        <f t="shared" si="33"/>
        <v>TFTRHL*</v>
      </c>
      <c r="E430" t="str">
        <f t="shared" si="34"/>
        <v>TFTRR</v>
      </c>
      <c r="F430">
        <v>2062</v>
      </c>
      <c r="G430" t="s">
        <v>89</v>
      </c>
      <c r="H430">
        <v>1</v>
      </c>
      <c r="I430" s="26" cm="1">
        <f t="array" ref="I430">INDEX($X$23:$X$186,MATCH(E430&amp;F430,$T$23:$T$186&amp;$R$23:$R$186,0))*INDEX($I$8:$I$15,MATCH(C430&amp;E430,$C$8:$C$15&amp;$E$8:$E$15,0))*-0.95</f>
        <v>2575.4743855195748</v>
      </c>
      <c r="J430" s="13">
        <v>15</v>
      </c>
    </row>
    <row r="431" spans="2:10" x14ac:dyDescent="0.25">
      <c r="B431" t="str">
        <f t="shared" si="32"/>
        <v>UC_Max_TFTRH_TRR</v>
      </c>
      <c r="C431" t="str">
        <f t="shared" si="33"/>
        <v>TFTRHL*</v>
      </c>
      <c r="E431" t="str">
        <f t="shared" si="34"/>
        <v>TFTRR</v>
      </c>
      <c r="F431">
        <v>2063</v>
      </c>
      <c r="G431" t="s">
        <v>89</v>
      </c>
      <c r="H431">
        <v>1</v>
      </c>
      <c r="I431" s="26" cm="1">
        <f t="array" ref="I431">INDEX($X$23:$X$186,MATCH(E431&amp;F431,$T$23:$T$186&amp;$R$23:$R$186,0))*INDEX($I$8:$I$15,MATCH(C431&amp;E431,$C$8:$C$15&amp;$E$8:$E$15,0))*-0.95</f>
        <v>2616.6819756878876</v>
      </c>
      <c r="J431" s="13">
        <v>15</v>
      </c>
    </row>
    <row r="432" spans="2:10" x14ac:dyDescent="0.25">
      <c r="B432" t="str">
        <f t="shared" si="32"/>
        <v>UC_Max_TFTRH_TRR</v>
      </c>
      <c r="C432" t="str">
        <f t="shared" si="33"/>
        <v>TFTRHL*</v>
      </c>
      <c r="E432" t="str">
        <f t="shared" si="34"/>
        <v>TFTRR</v>
      </c>
      <c r="F432">
        <v>2064</v>
      </c>
      <c r="G432" t="s">
        <v>89</v>
      </c>
      <c r="H432">
        <v>1</v>
      </c>
      <c r="I432" s="26" cm="1">
        <f t="array" ref="I432">INDEX($X$23:$X$186,MATCH(E432&amp;F432,$T$23:$T$186&amp;$R$23:$R$186,0))*INDEX($I$8:$I$15,MATCH(C432&amp;E432,$C$8:$C$15&amp;$E$8:$E$15,0))*-0.95</f>
        <v>2658.5488872988944</v>
      </c>
      <c r="J432" s="13">
        <v>15</v>
      </c>
    </row>
    <row r="433" spans="2:10" x14ac:dyDescent="0.25">
      <c r="B433" t="str">
        <f t="shared" si="32"/>
        <v>UC_Max_TFTRH_TRR</v>
      </c>
      <c r="C433" t="str">
        <f t="shared" si="33"/>
        <v>TFTRHL*</v>
      </c>
      <c r="E433" t="str">
        <f t="shared" si="34"/>
        <v>TFTRR</v>
      </c>
      <c r="F433">
        <v>2065</v>
      </c>
      <c r="G433" t="s">
        <v>89</v>
      </c>
      <c r="H433">
        <v>1</v>
      </c>
      <c r="I433" s="26" cm="1">
        <f t="array" ref="I433">INDEX($X$23:$X$186,MATCH(E433&amp;F433,$T$23:$T$186&amp;$R$23:$R$186,0))*INDEX($I$8:$I$15,MATCH(C433&amp;E433,$C$8:$C$15&amp;$E$8:$E$15,0))*-0.95</f>
        <v>2701.0856694956769</v>
      </c>
      <c r="J433" s="13">
        <v>15</v>
      </c>
    </row>
    <row r="434" spans="2:10" x14ac:dyDescent="0.25">
      <c r="B434" t="str">
        <f t="shared" si="32"/>
        <v>UC_Max_TFTRH_TRR</v>
      </c>
      <c r="C434" t="str">
        <f t="shared" si="33"/>
        <v>TFTRHL*</v>
      </c>
      <c r="E434" t="str">
        <f t="shared" si="34"/>
        <v>TFTRR</v>
      </c>
      <c r="F434">
        <v>2066</v>
      </c>
      <c r="G434" t="s">
        <v>89</v>
      </c>
      <c r="H434">
        <v>1</v>
      </c>
      <c r="I434" s="26" cm="1">
        <f t="array" ref="I434">INDEX($X$23:$X$186,MATCH(E434&amp;F434,$T$23:$T$186&amp;$R$23:$R$186,0))*INDEX($I$8:$I$15,MATCH(C434&amp;E434,$C$8:$C$15&amp;$E$8:$E$15,0))*-0.95</f>
        <v>2744.3030402076079</v>
      </c>
      <c r="J434" s="13">
        <v>15</v>
      </c>
    </row>
    <row r="435" spans="2:10" x14ac:dyDescent="0.25">
      <c r="B435" t="str">
        <f t="shared" si="32"/>
        <v>UC_Max_TFTRH_TRR</v>
      </c>
      <c r="C435" t="str">
        <f t="shared" si="33"/>
        <v>TFTRHL*</v>
      </c>
      <c r="E435" t="str">
        <f t="shared" si="34"/>
        <v>TFTRR</v>
      </c>
      <c r="F435">
        <v>2067</v>
      </c>
      <c r="G435" t="s">
        <v>89</v>
      </c>
      <c r="H435">
        <v>1</v>
      </c>
      <c r="I435" s="26" cm="1">
        <f t="array" ref="I435">INDEX($X$23:$X$186,MATCH(E435&amp;F435,$T$23:$T$186&amp;$R$23:$R$186,0))*INDEX($I$8:$I$15,MATCH(C435&amp;E435,$C$8:$C$15&amp;$E$8:$E$15,0))*-0.95</f>
        <v>2788.2118888509299</v>
      </c>
      <c r="J435" s="13">
        <v>15</v>
      </c>
    </row>
    <row r="436" spans="2:10" x14ac:dyDescent="0.25">
      <c r="B436" t="str">
        <f t="shared" si="32"/>
        <v>UC_Max_TFTRH_TRR</v>
      </c>
      <c r="C436" t="str">
        <f t="shared" si="33"/>
        <v>TFTRHL*</v>
      </c>
      <c r="E436" t="str">
        <f t="shared" si="34"/>
        <v>TFTRR</v>
      </c>
      <c r="F436">
        <v>2068</v>
      </c>
      <c r="G436" t="s">
        <v>89</v>
      </c>
      <c r="H436">
        <v>1</v>
      </c>
      <c r="I436" s="26" cm="1">
        <f t="array" ref="I436">INDEX($X$23:$X$186,MATCH(E436&amp;F436,$T$23:$T$186&amp;$R$23:$R$186,0))*INDEX($I$8:$I$15,MATCH(C436&amp;E436,$C$8:$C$15&amp;$E$8:$E$15,0))*-0.95</f>
        <v>2832.8232790725442</v>
      </c>
      <c r="J436" s="13">
        <v>15</v>
      </c>
    </row>
    <row r="437" spans="2:10" x14ac:dyDescent="0.25">
      <c r="B437" t="str">
        <f t="shared" si="32"/>
        <v>UC_Max_TFTRH_TRR</v>
      </c>
      <c r="C437" t="str">
        <f t="shared" si="33"/>
        <v>TFTRHL*</v>
      </c>
      <c r="E437" t="str">
        <f t="shared" si="34"/>
        <v>TFTRR</v>
      </c>
      <c r="F437">
        <v>2069</v>
      </c>
      <c r="G437" t="s">
        <v>89</v>
      </c>
      <c r="H437">
        <v>1</v>
      </c>
      <c r="I437" s="26" cm="1">
        <f t="array" ref="I437">INDEX($X$23:$X$186,MATCH(E437&amp;F437,$T$23:$T$186&amp;$R$23:$R$186,0))*INDEX($I$8:$I$15,MATCH(C437&amp;E437,$C$8:$C$15&amp;$E$8:$E$15,0))*-0.95</f>
        <v>2878.1484515377051</v>
      </c>
      <c r="J437" s="13">
        <v>15</v>
      </c>
    </row>
    <row r="438" spans="2:10" x14ac:dyDescent="0.25">
      <c r="B438" t="str">
        <f t="shared" si="32"/>
        <v>UC_Max_TFTRH_TRR</v>
      </c>
      <c r="C438" t="str">
        <f t="shared" si="33"/>
        <v>TFTRHL*</v>
      </c>
      <c r="E438" t="str">
        <f t="shared" si="34"/>
        <v>TFTRR</v>
      </c>
      <c r="F438">
        <v>2100</v>
      </c>
      <c r="G438" t="s">
        <v>89</v>
      </c>
      <c r="H438">
        <v>1</v>
      </c>
      <c r="I438" s="26" cm="1">
        <f t="array" ref="I438">INDEX($X$23:$X$186,MATCH(E438&amp;F438,$T$23:$T$186&amp;$R$23:$R$186,0))*INDEX($I$8:$I$15,MATCH(C438&amp;E438,$C$8:$C$15&amp;$E$8:$E$15,0))*-0.95</f>
        <v>4707.8014352252958</v>
      </c>
      <c r="J438" s="13">
        <v>15</v>
      </c>
    </row>
    <row r="439" spans="2:10" x14ac:dyDescent="0.25">
      <c r="I439" s="26"/>
      <c r="J439" s="13"/>
    </row>
    <row r="440" spans="2:10" x14ac:dyDescent="0.25">
      <c r="C440" s="27"/>
      <c r="D440" s="27"/>
      <c r="E440" s="27"/>
      <c r="F440" s="27"/>
      <c r="G440" s="27"/>
      <c r="H440" s="27"/>
      <c r="I440" s="28"/>
      <c r="J440" s="13"/>
    </row>
    <row r="441" spans="2:10" x14ac:dyDescent="0.25">
      <c r="C441" s="27"/>
      <c r="D441" s="27"/>
      <c r="E441" s="27"/>
      <c r="F441" s="27"/>
      <c r="G441" s="27"/>
      <c r="H441" s="27"/>
      <c r="I441" s="28"/>
      <c r="J441" s="13"/>
    </row>
    <row r="442" spans="2:10" x14ac:dyDescent="0.25">
      <c r="C442" s="27"/>
      <c r="D442" s="27"/>
      <c r="E442" s="27"/>
      <c r="F442" s="27"/>
      <c r="G442" s="27"/>
      <c r="H442" s="27"/>
      <c r="I442" s="28"/>
      <c r="J442" s="13"/>
    </row>
    <row r="443" spans="2:10" x14ac:dyDescent="0.25">
      <c r="C443" s="27"/>
      <c r="D443" s="27"/>
      <c r="E443" s="27"/>
      <c r="F443" s="27"/>
      <c r="G443" s="27"/>
      <c r="H443" s="27"/>
      <c r="I443" s="28"/>
      <c r="J443" s="13"/>
    </row>
    <row r="444" spans="2:10" x14ac:dyDescent="0.25">
      <c r="C444" s="27"/>
      <c r="D444" s="27"/>
      <c r="E444" s="27"/>
      <c r="F444" s="27"/>
      <c r="G444" s="27"/>
      <c r="H444" s="27"/>
      <c r="I444" s="28"/>
      <c r="J444" s="13"/>
    </row>
    <row r="445" spans="2:10" x14ac:dyDescent="0.25">
      <c r="C445" s="27"/>
      <c r="D445" s="27"/>
      <c r="E445" s="27"/>
      <c r="F445" s="27"/>
      <c r="G445" s="27"/>
      <c r="H445" s="27"/>
      <c r="I445" s="28"/>
      <c r="J445" s="13"/>
    </row>
    <row r="446" spans="2:10" x14ac:dyDescent="0.25">
      <c r="C446" s="27"/>
      <c r="D446" s="27"/>
      <c r="E446" s="27"/>
      <c r="F446" s="27"/>
      <c r="G446" s="27"/>
      <c r="H446" s="27"/>
      <c r="I446" s="28"/>
      <c r="J446" s="13"/>
    </row>
    <row r="447" spans="2:10" x14ac:dyDescent="0.25">
      <c r="C447" s="27"/>
      <c r="D447" s="27"/>
      <c r="E447" s="27"/>
      <c r="F447" s="27"/>
      <c r="G447" s="27"/>
      <c r="H447" s="27"/>
      <c r="I447" s="28"/>
      <c r="J447" s="13"/>
    </row>
    <row r="448" spans="2:10" x14ac:dyDescent="0.25">
      <c r="C448" s="27"/>
      <c r="D448" s="27"/>
      <c r="E448" s="27"/>
      <c r="F448" s="27"/>
      <c r="G448" s="27"/>
      <c r="H448" s="27"/>
      <c r="I448" s="28"/>
      <c r="J448" s="13"/>
    </row>
    <row r="449" spans="3:10" x14ac:dyDescent="0.25">
      <c r="C449" s="27"/>
      <c r="D449" s="27"/>
      <c r="E449" s="27"/>
      <c r="F449" s="27"/>
      <c r="G449" s="27"/>
      <c r="H449" s="27"/>
      <c r="I449" s="28"/>
      <c r="J449" s="13"/>
    </row>
    <row r="450" spans="3:10" x14ac:dyDescent="0.25">
      <c r="C450" s="27"/>
      <c r="D450" s="27"/>
      <c r="E450" s="27"/>
      <c r="F450" s="27"/>
      <c r="G450" s="27"/>
      <c r="H450" s="27"/>
      <c r="I450" s="28"/>
      <c r="J450" s="13"/>
    </row>
    <row r="451" spans="3:10" x14ac:dyDescent="0.25">
      <c r="C451" s="27"/>
      <c r="D451" s="27"/>
      <c r="E451" s="27"/>
      <c r="F451" s="27"/>
      <c r="G451" s="27"/>
      <c r="H451" s="27"/>
      <c r="I451" s="28"/>
      <c r="J451" s="13"/>
    </row>
    <row r="452" spans="3:10" x14ac:dyDescent="0.25">
      <c r="C452" s="27"/>
      <c r="D452" s="27"/>
      <c r="E452" s="27"/>
      <c r="F452" s="27"/>
      <c r="G452" s="27"/>
      <c r="H452" s="27"/>
      <c r="I452" s="28"/>
      <c r="J452" s="13"/>
    </row>
    <row r="453" spans="3:10" x14ac:dyDescent="0.25">
      <c r="C453" s="27"/>
      <c r="D453" s="27"/>
      <c r="E453" s="27"/>
      <c r="F453" s="27"/>
      <c r="G453" s="27"/>
      <c r="H453" s="27"/>
      <c r="I453" s="28"/>
      <c r="J453" s="13"/>
    </row>
    <row r="454" spans="3:10" x14ac:dyDescent="0.25">
      <c r="C454" s="27"/>
      <c r="D454" s="27"/>
      <c r="E454" s="27"/>
      <c r="F454" s="27"/>
      <c r="G454" s="27"/>
      <c r="H454" s="27"/>
      <c r="I454" s="28"/>
      <c r="J454" s="13"/>
    </row>
    <row r="455" spans="3:10" x14ac:dyDescent="0.25">
      <c r="C455" s="27"/>
      <c r="D455" s="27"/>
      <c r="E455" s="27"/>
      <c r="F455" s="27"/>
      <c r="G455" s="27"/>
      <c r="H455" s="27"/>
      <c r="I455" s="28"/>
      <c r="J455" s="13"/>
    </row>
    <row r="456" spans="3:10" x14ac:dyDescent="0.25">
      <c r="C456" s="27"/>
      <c r="D456" s="27"/>
      <c r="E456" s="27"/>
      <c r="F456" s="27"/>
      <c r="G456" s="27"/>
      <c r="H456" s="27"/>
      <c r="I456" s="28"/>
      <c r="J456" s="13"/>
    </row>
    <row r="457" spans="3:10" x14ac:dyDescent="0.25">
      <c r="C457" s="27"/>
      <c r="D457" s="27"/>
      <c r="E457" s="27"/>
      <c r="F457" s="27"/>
      <c r="G457" s="27"/>
      <c r="H457" s="27"/>
      <c r="I457" s="28"/>
      <c r="J457" s="13"/>
    </row>
    <row r="458" spans="3:10" x14ac:dyDescent="0.25">
      <c r="C458" s="27"/>
      <c r="D458" s="27"/>
      <c r="E458" s="27"/>
      <c r="F458" s="27"/>
      <c r="G458" s="27"/>
      <c r="H458" s="27"/>
      <c r="I458" s="28"/>
      <c r="J458" s="13"/>
    </row>
    <row r="459" spans="3:10" x14ac:dyDescent="0.25">
      <c r="C459" s="27"/>
      <c r="D459" s="27"/>
      <c r="E459" s="27"/>
      <c r="F459" s="27"/>
      <c r="G459" s="27"/>
      <c r="H459" s="27"/>
      <c r="I459" s="28"/>
      <c r="J459" s="13"/>
    </row>
    <row r="460" spans="3:10" x14ac:dyDescent="0.25">
      <c r="C460" s="27"/>
      <c r="D460" s="27"/>
      <c r="E460" s="27"/>
      <c r="F460" s="27"/>
      <c r="G460" s="27"/>
      <c r="H460" s="27"/>
      <c r="I460" s="28"/>
      <c r="J460" s="13"/>
    </row>
    <row r="461" spans="3:10" x14ac:dyDescent="0.25">
      <c r="C461" s="27"/>
      <c r="D461" s="27"/>
      <c r="E461" s="27"/>
      <c r="F461" s="27"/>
      <c r="G461" s="27"/>
      <c r="H461" s="27"/>
      <c r="I461" s="28"/>
      <c r="J461" s="13"/>
    </row>
    <row r="462" spans="3:10" x14ac:dyDescent="0.25">
      <c r="C462" s="27"/>
      <c r="D462" s="27"/>
      <c r="E462" s="27"/>
      <c r="F462" s="27"/>
      <c r="G462" s="27"/>
      <c r="H462" s="27"/>
      <c r="I462" s="28"/>
      <c r="J462" s="13"/>
    </row>
    <row r="463" spans="3:10" x14ac:dyDescent="0.25">
      <c r="C463" s="27"/>
      <c r="D463" s="27"/>
      <c r="E463" s="27"/>
      <c r="F463" s="27"/>
      <c r="G463" s="27"/>
      <c r="H463" s="27"/>
      <c r="I463" s="28"/>
      <c r="J463" s="13"/>
    </row>
    <row r="464" spans="3:10" x14ac:dyDescent="0.25">
      <c r="C464" s="27"/>
      <c r="D464" s="27"/>
      <c r="E464" s="27"/>
      <c r="F464" s="27"/>
      <c r="G464" s="27"/>
      <c r="H464" s="27"/>
      <c r="I464" s="28"/>
      <c r="J464" s="13"/>
    </row>
    <row r="465" spans="3:10" x14ac:dyDescent="0.25">
      <c r="C465" s="27"/>
      <c r="D465" s="27"/>
      <c r="E465" s="27"/>
      <c r="F465" s="27"/>
      <c r="G465" s="27"/>
      <c r="H465" s="27"/>
      <c r="I465" s="28"/>
      <c r="J465" s="13"/>
    </row>
    <row r="466" spans="3:10" x14ac:dyDescent="0.25">
      <c r="C466" s="27"/>
      <c r="D466" s="27"/>
      <c r="E466" s="27"/>
      <c r="F466" s="27"/>
      <c r="G466" s="27"/>
      <c r="H466" s="27"/>
      <c r="I466" s="28"/>
      <c r="J466" s="13"/>
    </row>
    <row r="467" spans="3:10" x14ac:dyDescent="0.25">
      <c r="C467" s="27"/>
      <c r="D467" s="27"/>
      <c r="E467" s="27"/>
      <c r="F467" s="27"/>
      <c r="G467" s="27"/>
      <c r="H467" s="27"/>
      <c r="I467" s="28"/>
      <c r="J467" s="13"/>
    </row>
    <row r="468" spans="3:10" x14ac:dyDescent="0.25">
      <c r="C468" s="27"/>
      <c r="D468" s="27"/>
      <c r="E468" s="27"/>
      <c r="F468" s="27"/>
      <c r="G468" s="27"/>
      <c r="H468" s="27"/>
      <c r="I468" s="28"/>
      <c r="J468" s="13"/>
    </row>
    <row r="469" spans="3:10" x14ac:dyDescent="0.25">
      <c r="C469" s="27"/>
      <c r="D469" s="27"/>
      <c r="E469" s="27"/>
      <c r="F469" s="27"/>
      <c r="G469" s="27"/>
      <c r="H469" s="27"/>
      <c r="I469" s="28"/>
      <c r="J469" s="13"/>
    </row>
    <row r="470" spans="3:10" x14ac:dyDescent="0.25">
      <c r="C470" s="27"/>
      <c r="D470" s="27"/>
      <c r="E470" s="27"/>
      <c r="F470" s="27"/>
      <c r="G470" s="27"/>
      <c r="H470" s="27"/>
      <c r="I470" s="28"/>
      <c r="J470" s="13"/>
    </row>
    <row r="471" spans="3:10" x14ac:dyDescent="0.25">
      <c r="C471" s="27"/>
      <c r="D471" s="27"/>
      <c r="E471" s="27"/>
      <c r="F471" s="27"/>
      <c r="G471" s="27"/>
      <c r="H471" s="27"/>
      <c r="I471" s="28"/>
      <c r="J471" s="13"/>
    </row>
    <row r="472" spans="3:10" x14ac:dyDescent="0.25">
      <c r="C472" s="27"/>
      <c r="D472" s="27"/>
      <c r="E472" s="27"/>
      <c r="F472" s="27"/>
      <c r="G472" s="27"/>
      <c r="H472" s="27"/>
      <c r="I472" s="28"/>
      <c r="J472" s="13"/>
    </row>
    <row r="473" spans="3:10" x14ac:dyDescent="0.25">
      <c r="C473" s="27"/>
      <c r="D473" s="27"/>
      <c r="E473" s="27"/>
      <c r="F473" s="27"/>
      <c r="G473" s="27"/>
      <c r="H473" s="27"/>
      <c r="I473" s="28"/>
      <c r="J473" s="13"/>
    </row>
    <row r="474" spans="3:10" x14ac:dyDescent="0.25">
      <c r="C474" s="27"/>
      <c r="D474" s="27"/>
      <c r="E474" s="27"/>
      <c r="F474" s="27"/>
      <c r="G474" s="27"/>
      <c r="H474" s="27"/>
      <c r="I474" s="28"/>
      <c r="J474" s="13"/>
    </row>
    <row r="475" spans="3:10" x14ac:dyDescent="0.25">
      <c r="C475" s="27"/>
      <c r="D475" s="27"/>
      <c r="E475" s="27"/>
      <c r="F475" s="27"/>
      <c r="G475" s="27"/>
      <c r="H475" s="27"/>
      <c r="I475" s="28"/>
      <c r="J475" s="13"/>
    </row>
    <row r="476" spans="3:10" x14ac:dyDescent="0.25">
      <c r="C476" s="27"/>
      <c r="D476" s="27"/>
      <c r="E476" s="27"/>
      <c r="F476" s="27"/>
      <c r="G476" s="27"/>
      <c r="H476" s="27"/>
      <c r="I476" s="28"/>
      <c r="J476" s="13"/>
    </row>
    <row r="477" spans="3:10" x14ac:dyDescent="0.25">
      <c r="C477" s="27"/>
      <c r="D477" s="27"/>
      <c r="E477" s="27"/>
      <c r="F477" s="27"/>
      <c r="G477" s="27"/>
      <c r="H477" s="27"/>
      <c r="I477" s="28"/>
      <c r="J477" s="13"/>
    </row>
    <row r="478" spans="3:10" x14ac:dyDescent="0.25">
      <c r="C478" s="27"/>
      <c r="D478" s="27"/>
      <c r="E478" s="27"/>
      <c r="F478" s="27"/>
      <c r="G478" s="27"/>
      <c r="H478" s="27"/>
      <c r="I478" s="28"/>
      <c r="J478" s="13"/>
    </row>
    <row r="479" spans="3:10" x14ac:dyDescent="0.25">
      <c r="C479" s="27"/>
      <c r="D479" s="27"/>
      <c r="E479" s="27"/>
      <c r="F479" s="27"/>
      <c r="G479" s="27"/>
      <c r="H479" s="27"/>
      <c r="I479" s="28"/>
      <c r="J479" s="13"/>
    </row>
    <row r="480" spans="3:10" x14ac:dyDescent="0.25">
      <c r="C480" s="27"/>
      <c r="D480" s="27"/>
      <c r="E480" s="27"/>
      <c r="F480" s="27"/>
      <c r="G480" s="27"/>
      <c r="H480" s="27"/>
      <c r="I480" s="28"/>
      <c r="J480" s="13"/>
    </row>
    <row r="481" spans="3:10" x14ac:dyDescent="0.25">
      <c r="C481" s="27"/>
      <c r="D481" s="27"/>
      <c r="E481" s="27"/>
      <c r="F481" s="27"/>
      <c r="G481" s="27"/>
      <c r="H481" s="27"/>
      <c r="I481" s="28"/>
      <c r="J481" s="13"/>
    </row>
    <row r="482" spans="3:10" x14ac:dyDescent="0.25">
      <c r="C482" s="27"/>
      <c r="D482" s="27"/>
      <c r="E482" s="27"/>
      <c r="F482" s="27"/>
      <c r="G482" s="27"/>
      <c r="H482" s="27"/>
      <c r="I482" s="28"/>
      <c r="J482" s="13"/>
    </row>
    <row r="483" spans="3:10" x14ac:dyDescent="0.25">
      <c r="C483" s="27"/>
      <c r="D483" s="27"/>
      <c r="E483" s="27"/>
      <c r="F483" s="27"/>
      <c r="G483" s="27"/>
      <c r="H483" s="27"/>
      <c r="I483" s="28"/>
      <c r="J483" s="13"/>
    </row>
    <row r="484" spans="3:10" x14ac:dyDescent="0.25">
      <c r="C484" s="27"/>
      <c r="D484" s="27"/>
      <c r="E484" s="27"/>
      <c r="F484" s="27"/>
      <c r="G484" s="27"/>
      <c r="H484" s="27"/>
      <c r="I484" s="28"/>
    </row>
    <row r="485" spans="3:10" x14ac:dyDescent="0.25">
      <c r="C485" s="27"/>
      <c r="D485" s="27"/>
      <c r="E485" s="27"/>
      <c r="F485" s="27"/>
      <c r="G485" s="27"/>
      <c r="H485" s="27"/>
      <c r="I485" s="28"/>
    </row>
    <row r="486" spans="3:10" x14ac:dyDescent="0.25">
      <c r="C486" s="27"/>
      <c r="D486" s="27"/>
      <c r="E486" s="27"/>
      <c r="F486" s="27"/>
      <c r="G486" s="27"/>
      <c r="H486" s="27"/>
      <c r="I486" s="28"/>
    </row>
    <row r="487" spans="3:10" x14ac:dyDescent="0.25">
      <c r="C487" s="27"/>
      <c r="D487" s="27"/>
      <c r="E487" s="27"/>
      <c r="F487" s="27"/>
      <c r="G487" s="27"/>
      <c r="H487" s="27"/>
      <c r="I487" s="28"/>
    </row>
    <row r="488" spans="3:10" x14ac:dyDescent="0.25">
      <c r="C488" s="27"/>
      <c r="D488" s="27"/>
      <c r="E488" s="27"/>
      <c r="F488" s="27"/>
      <c r="G488" s="27"/>
      <c r="H488" s="27"/>
      <c r="I488" s="28"/>
    </row>
    <row r="489" spans="3:10" x14ac:dyDescent="0.25">
      <c r="C489" s="27"/>
      <c r="D489" s="27"/>
      <c r="E489" s="27"/>
      <c r="F489" s="27"/>
      <c r="G489" s="27"/>
      <c r="H489" s="27"/>
      <c r="I489" s="28"/>
    </row>
    <row r="490" spans="3:10" x14ac:dyDescent="0.25">
      <c r="C490" s="27"/>
      <c r="D490" s="27"/>
      <c r="E490" s="27"/>
      <c r="F490" s="27"/>
      <c r="G490" s="27"/>
      <c r="H490" s="27"/>
      <c r="I490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0B776-F2CE-45BC-847C-1BEB433E61B6}"/>
</file>

<file path=customXml/itemProps2.xml><?xml version="1.0" encoding="utf-8"?>
<ds:datastoreItem xmlns:ds="http://schemas.openxmlformats.org/officeDocument/2006/customXml" ds:itemID="{2D1C7F51-E182-4B6C-86F3-B0C330F09ED8}"/>
</file>

<file path=customXml/itemProps3.xml><?xml version="1.0" encoding="utf-8"?>
<ds:datastoreItem xmlns:ds="http://schemas.openxmlformats.org/officeDocument/2006/customXml" ds:itemID="{374076A5-D878-43BE-B4F2-194C4F3E5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Limitation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Hagberg</dc:creator>
  <cp:lastModifiedBy>till</cp:lastModifiedBy>
  <dcterms:created xsi:type="dcterms:W3CDTF">2018-03-13T12:45:36Z</dcterms:created>
  <dcterms:modified xsi:type="dcterms:W3CDTF">2021-10-29T11:19:21Z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582890808582305</vt:r8>
  </property>
  <property fmtid="{D5CDD505-2E9C-101B-9397-08002B2CF9AE}" pid="3" name="ContentTypeId">
    <vt:lpwstr>0x010100391E4ED4D6B5344984C5B5CBC1A28781</vt:lpwstr>
  </property>
</Properties>
</file>