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tandby" sheetId="3" r:id="rId3"/>
  </sheets>
  <calcPr calcId="145621"/>
</workbook>
</file>

<file path=xl/calcChain.xml><?xml version="1.0" encoding="utf-8"?>
<calcChain xmlns="http://schemas.openxmlformats.org/spreadsheetml/2006/main">
  <c r="H25" i="1" l="1"/>
  <c r="J25" i="1" s="1"/>
  <c r="G25" i="1"/>
  <c r="I25" i="1" s="1"/>
  <c r="T45" i="3" l="1"/>
  <c r="I53" i="3"/>
  <c r="I52" i="3"/>
  <c r="J41" i="3"/>
  <c r="J38" i="3"/>
  <c r="H41" i="3"/>
  <c r="H38" i="3"/>
  <c r="B34" i="3"/>
  <c r="B33" i="3"/>
  <c r="B22" i="3"/>
  <c r="B21" i="3"/>
  <c r="G19" i="3"/>
  <c r="G18" i="3"/>
  <c r="G14" i="3"/>
  <c r="G13" i="3"/>
  <c r="G9" i="3"/>
  <c r="G8" i="3"/>
  <c r="G5" i="3"/>
  <c r="G4" i="3"/>
  <c r="I16" i="3"/>
  <c r="I15" i="3"/>
  <c r="N11" i="3"/>
  <c r="N10" i="3"/>
  <c r="N5" i="3"/>
  <c r="N4" i="3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I21" i="1" l="1"/>
  <c r="I18" i="1"/>
  <c r="I17" i="1"/>
  <c r="I11" i="1"/>
  <c r="H24" i="1"/>
  <c r="G24" i="1"/>
  <c r="I24" i="1" s="1"/>
  <c r="H23" i="1"/>
  <c r="G23" i="1"/>
  <c r="I23" i="1" s="1"/>
  <c r="H22" i="1"/>
  <c r="G22" i="1"/>
  <c r="I22" i="1" s="1"/>
  <c r="H21" i="1"/>
  <c r="G21" i="1"/>
  <c r="H20" i="1"/>
  <c r="G20" i="1"/>
  <c r="I20" i="1" s="1"/>
  <c r="H19" i="1"/>
  <c r="G19" i="1"/>
  <c r="I19" i="1" s="1"/>
  <c r="H18" i="1"/>
  <c r="J18" i="1" s="1"/>
  <c r="G18" i="1"/>
  <c r="H17" i="1"/>
  <c r="G17" i="1"/>
  <c r="H16" i="1"/>
  <c r="J16" i="1" s="1"/>
  <c r="G16" i="1"/>
  <c r="I16" i="1" s="1"/>
  <c r="H15" i="1"/>
  <c r="J15" i="1" s="1"/>
  <c r="G15" i="1"/>
  <c r="I15" i="1" s="1"/>
  <c r="H14" i="1"/>
  <c r="G14" i="1"/>
  <c r="I14" i="1" s="1"/>
  <c r="H13" i="1"/>
  <c r="G13" i="1"/>
  <c r="I13" i="1" s="1"/>
  <c r="H12" i="1"/>
  <c r="G12" i="1"/>
  <c r="I12" i="1" s="1"/>
  <c r="H11" i="1"/>
  <c r="J11" i="1" s="1"/>
  <c r="G11" i="1"/>
  <c r="H10" i="1"/>
  <c r="G10" i="1"/>
  <c r="I10" i="1" s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  <c r="G4" i="1"/>
  <c r="I4" i="1" s="1"/>
  <c r="H3" i="1"/>
  <c r="G3" i="1"/>
  <c r="I3" i="1" s="1"/>
  <c r="H2" i="1"/>
  <c r="G2" i="1"/>
  <c r="J2" i="1" s="1"/>
  <c r="J22" i="1" l="1"/>
  <c r="J12" i="1"/>
  <c r="I2" i="1"/>
  <c r="J13" i="1"/>
  <c r="J24" i="1"/>
  <c r="J21" i="1"/>
  <c r="J17" i="1"/>
  <c r="J14" i="1"/>
  <c r="J7" i="1"/>
  <c r="J6" i="1"/>
  <c r="J5" i="1"/>
  <c r="J4" i="1"/>
  <c r="J3" i="1"/>
  <c r="J9" i="1"/>
  <c r="J8" i="1"/>
  <c r="J23" i="1"/>
  <c r="J19" i="1"/>
  <c r="J20" i="1"/>
  <c r="J10" i="1"/>
</calcChain>
</file>

<file path=xl/sharedStrings.xml><?xml version="1.0" encoding="utf-8"?>
<sst xmlns="http://schemas.openxmlformats.org/spreadsheetml/2006/main" count="186" uniqueCount="98">
  <si>
    <t>Appliance Name</t>
  </si>
  <si>
    <t>Use Profile</t>
  </si>
  <si>
    <t>Mean Cycle Power [W]</t>
  </si>
  <si>
    <t>Standby [W]</t>
  </si>
  <si>
    <t>Mean Cycle Length [min]</t>
  </si>
  <si>
    <t>Base Cycles</t>
  </si>
  <si>
    <t>Microwave</t>
  </si>
  <si>
    <t>Range</t>
  </si>
  <si>
    <t>Oven</t>
  </si>
  <si>
    <t>Dishwasher</t>
  </si>
  <si>
    <t>Clothes Dryer</t>
  </si>
  <si>
    <t>Clothes Washer</t>
  </si>
  <si>
    <t>TV</t>
  </si>
  <si>
    <t>VCR</t>
  </si>
  <si>
    <t>Central Vacuum</t>
  </si>
  <si>
    <t>Jacuzzi</t>
  </si>
  <si>
    <t xml:space="preserve">PC </t>
  </si>
  <si>
    <t>Laptop</t>
  </si>
  <si>
    <t>CD Player</t>
  </si>
  <si>
    <t>Stereo</t>
  </si>
  <si>
    <t>Sauna</t>
  </si>
  <si>
    <t>Fish Tank</t>
  </si>
  <si>
    <t>Water Cooler</t>
  </si>
  <si>
    <t>Iron</t>
  </si>
  <si>
    <t>Vacuum</t>
  </si>
  <si>
    <t>Printer</t>
  </si>
  <si>
    <t>TV Receiver Box</t>
  </si>
  <si>
    <t>Kettle</t>
  </si>
  <si>
    <t>Hair Dryer</t>
  </si>
  <si>
    <t>Cooking</t>
  </si>
  <si>
    <t>Laundry</t>
  </si>
  <si>
    <t>HouseClean</t>
  </si>
  <si>
    <t>WashDress</t>
  </si>
  <si>
    <t>Active</t>
  </si>
  <si>
    <t>Level</t>
  </si>
  <si>
    <t>Energy/Month [kWh/month]</t>
  </si>
  <si>
    <t>Toronto Hydro</t>
  </si>
  <si>
    <t>Cycle/Month</t>
  </si>
  <si>
    <t>Energy [kWh] /Cycle</t>
  </si>
  <si>
    <t>Hydro One</t>
  </si>
  <si>
    <t>http://www.hydroone.com/MyHome/SaveEnergy/Tools/calc_main.htm</t>
  </si>
  <si>
    <t>http://www.torontohydro.com/sites/electricsystem/residential/yourbilloverview/Pages/ApplianceChart.aspx</t>
  </si>
  <si>
    <t>Range/Oven - Bake Element Only</t>
  </si>
  <si>
    <t>Electric Range (Oven)</t>
  </si>
  <si>
    <t>Hours/Month</t>
  </si>
  <si>
    <t>Major Energy Users (Effective May 1, 2015)*</t>
  </si>
  <si>
    <t>Original Crest Model</t>
  </si>
  <si>
    <t>Neil/Geoff</t>
  </si>
  <si>
    <t>SHEU</t>
  </si>
  <si>
    <t>Standby LBNL</t>
  </si>
  <si>
    <t>http://standby.lbl.gov/summary-table.html</t>
  </si>
  <si>
    <t>Set-top Box, digital cable with DVR</t>
  </si>
  <si>
    <t>Not recording, TV off</t>
  </si>
  <si>
    <t>Not recording, TV on</t>
  </si>
  <si>
    <t>Off by remote</t>
  </si>
  <si>
    <t>Set-top Box, digital cable</t>
  </si>
  <si>
    <t>On, TV off</t>
  </si>
  <si>
    <t>On, TV on</t>
  </si>
  <si>
    <t>Off by switch</t>
  </si>
  <si>
    <t>Set-top Box, satellite with DVR</t>
  </si>
  <si>
    <t>Set-top Box, satellite</t>
  </si>
  <si>
    <t>Product/Mode</t>
  </si>
  <si>
    <t>Average (W)</t>
  </si>
  <si>
    <t>Min (W)</t>
  </si>
  <si>
    <t>Max (W)</t>
  </si>
  <si>
    <t>Count</t>
  </si>
  <si>
    <t>Audio Minisystem</t>
  </si>
  <si>
    <t>CD, not playing</t>
  </si>
  <si>
    <t>Cassette, not playing</t>
  </si>
  <si>
    <t>CD playing</t>
  </si>
  <si>
    <t>Off</t>
  </si>
  <si>
    <t>Radio playing</t>
  </si>
  <si>
    <t>Stereo, portable</t>
  </si>
  <si>
    <t>On</t>
  </si>
  <si>
    <t>OFF</t>
  </si>
  <si>
    <t>ON</t>
  </si>
  <si>
    <t>STEREO</t>
  </si>
  <si>
    <t>W</t>
  </si>
  <si>
    <t>On, not playing</t>
  </si>
  <si>
    <t>On, playing</t>
  </si>
  <si>
    <t>Printer, inkjet</t>
  </si>
  <si>
    <t>Printer, laser</t>
  </si>
  <si>
    <t>Computer Display, CRT</t>
  </si>
  <si>
    <t>Sleep</t>
  </si>
  <si>
    <t>Computer Display, LCD</t>
  </si>
  <si>
    <t>Computer, desktop</t>
  </si>
  <si>
    <t>On, idle</t>
  </si>
  <si>
    <t>Computer, notebook</t>
  </si>
  <si>
    <t>Fully on, charged</t>
  </si>
  <si>
    <t>Fully on, charging</t>
  </si>
  <si>
    <t>Power supply only</t>
  </si>
  <si>
    <t>Screen Average</t>
  </si>
  <si>
    <t>PC+Screen</t>
  </si>
  <si>
    <t>DVD Player</t>
  </si>
  <si>
    <t>DVD/VCR</t>
  </si>
  <si>
    <t>Game_Console</t>
  </si>
  <si>
    <t>Game Console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</si>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</sst>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1" fillId="0" borderId="0" xfId="0" applyFont="1"/>
    <xf numFmtId="1" fontId="0" fillId="0" borderId="0" xfId="0" applyNumberFormat="1"/>
    <xf numFmtId="0" fontId="0" fillId="7" borderId="0" xfId="0" applyFill="1"/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vertical="top" wrapText="1"/>
    </xf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8" borderId="8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4" borderId="8" xfId="0" applyFill="1" applyBorder="1"/>
    <xf numFmtId="0" fontId="0" fillId="7" borderId="8" xfId="0" applyFill="1" applyBorder="1"/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Sheet2!$A$1:$A$365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Sheet2!$B$1:$B$365</c:f>
              <c:numCache>
                <c:formatCode>General</c:formatCode>
                <c:ptCount val="365"/>
                <c:pt idx="0">
                  <c:v>197.05288248115644</c:v>
                </c:pt>
                <c:pt idx="1">
                  <c:v>196.98050379567522</c:v>
                </c:pt>
                <c:pt idx="2">
                  <c:v>196.90219060702486</c:v>
                </c:pt>
                <c:pt idx="3">
                  <c:v>196.81796612109332</c:v>
                </c:pt>
                <c:pt idx="4">
                  <c:v>196.72785529541349</c:v>
                </c:pt>
                <c:pt idx="5">
                  <c:v>196.63188483176776</c:v>
                </c:pt>
                <c:pt idx="6">
                  <c:v>196.53008316827572</c:v>
                </c:pt>
                <c:pt idx="7">
                  <c:v>196.42248047096734</c:v>
                </c:pt>
                <c:pt idx="8">
                  <c:v>196.3091086248441</c:v>
                </c:pt>
                <c:pt idx="9">
                  <c:v>196.19000122443072</c:v>
                </c:pt>
                <c:pt idx="10">
                  <c:v>196.06519356382051</c:v>
                </c:pt>
                <c:pt idx="11">
                  <c:v>195.93472262621691</c:v>
                </c:pt>
                <c:pt idx="12">
                  <c:v>195.79862707297451</c:v>
                </c:pt>
                <c:pt idx="13">
                  <c:v>195.6569472321429</c:v>
                </c:pt>
                <c:pt idx="14">
                  <c:v>195.50972508651665</c:v>
                </c:pt>
                <c:pt idx="15">
                  <c:v>195.35700426119479</c:v>
                </c:pt>
                <c:pt idx="16">
                  <c:v>195.19883001065386</c:v>
                </c:pt>
                <c:pt idx="17">
                  <c:v>195.035249205338</c:v>
                </c:pt>
                <c:pt idx="18">
                  <c:v>194.86631031777017</c:v>
                </c:pt>
                <c:pt idx="19">
                  <c:v>194.69206340818872</c:v>
                </c:pt>
                <c:pt idx="20">
                  <c:v>194.51256010971358</c:v>
                </c:pt>
                <c:pt idx="21">
                  <c:v>194.32785361304605</c:v>
                </c:pt>
                <c:pt idx="22">
                  <c:v>194.13799865070737</c:v>
                </c:pt>
                <c:pt idx="23">
                  <c:v>193.94305148082032</c:v>
                </c:pt>
                <c:pt idx="24">
                  <c:v>193.74306987043863</c:v>
                </c:pt>
                <c:pt idx="25">
                  <c:v>193.5381130784294</c:v>
                </c:pt>
                <c:pt idx="26">
                  <c:v>193.32824183791348</c:v>
                </c:pt>
                <c:pt idx="27">
                  <c:v>193.11351833826876</c:v>
                </c:pt>
                <c:pt idx="28">
                  <c:v>192.89400620670233</c:v>
                </c:pt>
                <c:pt idx="29">
                  <c:v>192.66977048939626</c:v>
                </c:pt>
                <c:pt idx="30">
                  <c:v>192.44087763223294</c:v>
                </c:pt>
                <c:pt idx="31">
                  <c:v>192.2073954611059</c:v>
                </c:pt>
                <c:pt idx="32">
                  <c:v>191.96939316182136</c:v>
                </c:pt>
                <c:pt idx="33">
                  <c:v>191.72694125959714</c:v>
                </c:pt>
                <c:pt idx="34">
                  <c:v>191.48011159816443</c:v>
                </c:pt>
                <c:pt idx="35">
                  <c:v>191.22897731847888</c:v>
                </c:pt>
                <c:pt idx="36">
                  <c:v>190.97361283704751</c:v>
                </c:pt>
                <c:pt idx="37">
                  <c:v>190.71409382387739</c:v>
                </c:pt>
                <c:pt idx="38">
                  <c:v>190.45049718005299</c:v>
                </c:pt>
                <c:pt idx="39">
                  <c:v>190.18290101494878</c:v>
                </c:pt>
                <c:pt idx="40">
                  <c:v>189.91138462308365</c:v>
                </c:pt>
                <c:pt idx="41">
                  <c:v>189.63602846062432</c:v>
                </c:pt>
                <c:pt idx="42">
                  <c:v>189.35691412154441</c:v>
                </c:pt>
                <c:pt idx="43">
                  <c:v>189.07412431344636</c:v>
                </c:pt>
                <c:pt idx="44">
                  <c:v>188.78774283305341</c:v>
                </c:pt>
                <c:pt idx="45">
                  <c:v>188.49785454137884</c:v>
                </c:pt>
                <c:pt idx="46">
                  <c:v>188.20454533857975</c:v>
                </c:pt>
                <c:pt idx="47">
                  <c:v>187.90790213850306</c:v>
                </c:pt>
                <c:pt idx="48">
                  <c:v>187.60801284293106</c:v>
                </c:pt>
                <c:pt idx="49">
                  <c:v>187.30496631553416</c:v>
                </c:pt>
                <c:pt idx="50">
                  <c:v>186.9988523555387</c:v>
                </c:pt>
                <c:pt idx="51">
                  <c:v>186.68976167111754</c:v>
                </c:pt>
                <c:pt idx="52">
                  <c:v>186.37778585251112</c:v>
                </c:pt>
                <c:pt idx="53">
                  <c:v>186.06301734488758</c:v>
                </c:pt>
                <c:pt idx="54">
                  <c:v>185.74554942094892</c:v>
                </c:pt>
                <c:pt idx="55">
                  <c:v>185.42547615329252</c:v>
                </c:pt>
                <c:pt idx="56">
                  <c:v>185.10289238653539</c:v>
                </c:pt>
                <c:pt idx="57">
                  <c:v>184.77789370920951</c:v>
                </c:pt>
                <c:pt idx="58">
                  <c:v>184.45057642543702</c:v>
                </c:pt>
                <c:pt idx="59">
                  <c:v>184.1210375263932</c:v>
                </c:pt>
                <c:pt idx="60">
                  <c:v>183.78937466156583</c:v>
                </c:pt>
                <c:pt idx="61">
                  <c:v>183.45568610981968</c:v>
                </c:pt>
                <c:pt idx="62">
                  <c:v>183.12007075027418</c:v>
                </c:pt>
                <c:pt idx="63">
                  <c:v>182.78262803300356</c:v>
                </c:pt>
                <c:pt idx="64">
                  <c:v>182.44345794956757</c:v>
                </c:pt>
                <c:pt idx="65">
                  <c:v>182.1026610033818</c:v>
                </c:pt>
                <c:pt idx="66">
                  <c:v>181.76033817993641</c:v>
                </c:pt>
                <c:pt idx="67">
                  <c:v>181.41659091687191</c:v>
                </c:pt>
                <c:pt idx="68">
                  <c:v>181.07152107392102</c:v>
                </c:pt>
                <c:pt idx="69">
                  <c:v>180.72523090272546</c:v>
                </c:pt>
                <c:pt idx="70">
                  <c:v>180.37782301653644</c:v>
                </c:pt>
                <c:pt idx="71">
                  <c:v>180.02940035980836</c:v>
                </c:pt>
                <c:pt idx="72">
                  <c:v>179.68006617769402</c:v>
                </c:pt>
                <c:pt idx="73">
                  <c:v>179.32992398545076</c:v>
                </c:pt>
                <c:pt idx="74">
                  <c:v>178.97907753776687</c:v>
                </c:pt>
                <c:pt idx="75">
                  <c:v>178.62763079801667</c:v>
                </c:pt>
                <c:pt idx="76">
                  <c:v>178.27568790745397</c:v>
                </c:pt>
                <c:pt idx="77">
                  <c:v>177.92335315435284</c:v>
                </c:pt>
                <c:pt idx="78">
                  <c:v>177.57073094310462</c:v>
                </c:pt>
                <c:pt idx="79">
                  <c:v>177.21792576328068</c:v>
                </c:pt>
                <c:pt idx="80">
                  <c:v>176.86504215866998</c:v>
                </c:pt>
                <c:pt idx="81">
                  <c:v>176.51218469630044</c:v>
                </c:pt>
                <c:pt idx="82">
                  <c:v>176.15945793545342</c:v>
                </c:pt>
                <c:pt idx="83">
                  <c:v>175.80696639668062</c:v>
                </c:pt>
                <c:pt idx="84">
                  <c:v>175.45481453083241</c:v>
                </c:pt>
                <c:pt idx="85">
                  <c:v>175.10310668810666</c:v>
                </c:pt>
                <c:pt idx="86">
                  <c:v>174.75194708712766</c:v>
                </c:pt>
                <c:pt idx="87">
                  <c:v>174.40143978406383</c:v>
                </c:pt>
                <c:pt idx="88">
                  <c:v>174.05168864179362</c:v>
                </c:pt>
                <c:pt idx="89">
                  <c:v>173.70279729912875</c:v>
                </c:pt>
                <c:pt idx="90">
                  <c:v>173.35486914010372</c:v>
                </c:pt>
                <c:pt idx="91">
                  <c:v>173.008007263341</c:v>
                </c:pt>
                <c:pt idx="92">
                  <c:v>172.66231445150049</c:v>
                </c:pt>
                <c:pt idx="93">
                  <c:v>172.31789314082309</c:v>
                </c:pt>
                <c:pt idx="94">
                  <c:v>171.97484539077632</c:v>
                </c:pt>
                <c:pt idx="95">
                  <c:v>171.63327285381209</c:v>
                </c:pt>
                <c:pt idx="96">
                  <c:v>171.2932767452449</c:v>
                </c:pt>
                <c:pt idx="97">
                  <c:v>170.95495781325937</c:v>
                </c:pt>
                <c:pt idx="98">
                  <c:v>170.61841630905656</c:v>
                </c:pt>
                <c:pt idx="99">
                  <c:v>170.28375195714742</c:v>
                </c:pt>
                <c:pt idx="100">
                  <c:v>169.95106392580195</c:v>
                </c:pt>
                <c:pt idx="101">
                  <c:v>169.62045079766392</c:v>
                </c:pt>
                <c:pt idx="102">
                  <c:v>169.2920105405384</c:v>
                </c:pt>
                <c:pt idx="103">
                  <c:v>168.96584047836183</c:v>
                </c:pt>
                <c:pt idx="104">
                  <c:v>168.64203726236306</c:v>
                </c:pt>
                <c:pt idx="105">
                  <c:v>168.32069684242316</c:v>
                </c:pt>
                <c:pt idx="106">
                  <c:v>168.00191443864369</c:v>
                </c:pt>
                <c:pt idx="107">
                  <c:v>167.68578451313076</c:v>
                </c:pt>
                <c:pt idx="108">
                  <c:v>167.37240074200395</c:v>
                </c:pt>
                <c:pt idx="109">
                  <c:v>167.06185598763801</c:v>
                </c:pt>
                <c:pt idx="110">
                  <c:v>166.75424227114578</c:v>
                </c:pt>
                <c:pt idx="111">
                  <c:v>166.44965074511032</c:v>
                </c:pt>
                <c:pt idx="112">
                  <c:v>166.14817166657437</c:v>
                </c:pt>
                <c:pt idx="113">
                  <c:v>165.84989437029537</c:v>
                </c:pt>
                <c:pt idx="114">
                  <c:v>165.55490724227357</c:v>
                </c:pt>
                <c:pt idx="115">
                  <c:v>165.26329769356136</c:v>
                </c:pt>
                <c:pt idx="116">
                  <c:v>164.97515213436145</c:v>
                </c:pt>
                <c:pt idx="117">
                  <c:v>164.69055594842172</c:v>
                </c:pt>
                <c:pt idx="118">
                  <c:v>164.40959346773414</c:v>
                </c:pt>
                <c:pt idx="119">
                  <c:v>164.13234794754544</c:v>
                </c:pt>
                <c:pt idx="120">
                  <c:v>163.85890154168669</c:v>
                </c:pt>
                <c:pt idx="121">
                  <c:v>163.58933527822938</c:v>
                </c:pt>
                <c:pt idx="122">
                  <c:v>163.32372903547514</c:v>
                </c:pt>
                <c:pt idx="123">
                  <c:v>163.06216151828588</c:v>
                </c:pt>
                <c:pt idx="124">
                  <c:v>162.80471023476207</c:v>
                </c:pt>
                <c:pt idx="125">
                  <c:v>162.55145147327528</c:v>
                </c:pt>
                <c:pt idx="126">
                  <c:v>162.30246027986229</c:v>
                </c:pt>
                <c:pt idx="127">
                  <c:v>162.05781043598739</c:v>
                </c:pt>
                <c:pt idx="128">
                  <c:v>161.81757443667931</c:v>
                </c:pt>
                <c:pt idx="129">
                  <c:v>161.58182346904934</c:v>
                </c:pt>
                <c:pt idx="130">
                  <c:v>161.35062739119712</c:v>
                </c:pt>
                <c:pt idx="131">
                  <c:v>161.12405471151013</c:v>
                </c:pt>
                <c:pt idx="132">
                  <c:v>160.9021725683632</c:v>
                </c:pt>
                <c:pt idx="133">
                  <c:v>160.68504671022399</c:v>
                </c:pt>
                <c:pt idx="134">
                  <c:v>160.47274147617017</c:v>
                </c:pt>
                <c:pt idx="135">
                  <c:v>160.26531977682453</c:v>
                </c:pt>
                <c:pt idx="136">
                  <c:v>160.06284307571315</c:v>
                </c:pt>
                <c:pt idx="137">
                  <c:v>159.8653713710523</c:v>
                </c:pt>
                <c:pt idx="138">
                  <c:v>159.67296317796996</c:v>
                </c:pt>
                <c:pt idx="139">
                  <c:v>159.48567551116616</c:v>
                </c:pt>
                <c:pt idx="140">
                  <c:v>159.30356386801861</c:v>
                </c:pt>
                <c:pt idx="141">
                  <c:v>159.12668221213747</c:v>
                </c:pt>
                <c:pt idx="142">
                  <c:v>158.9550829573748</c:v>
                </c:pt>
                <c:pt idx="143">
                  <c:v>158.78881695229316</c:v>
                </c:pt>
                <c:pt idx="144">
                  <c:v>158.62793346509824</c:v>
                </c:pt>
                <c:pt idx="145">
                  <c:v>158.47248016903939</c:v>
                </c:pt>
                <c:pt idx="146">
                  <c:v>158.32250312828319</c:v>
                </c:pt>
                <c:pt idx="147">
                  <c:v>158.17804678426361</c:v>
                </c:pt>
                <c:pt idx="148">
                  <c:v>158.039153942513</c:v>
                </c:pt>
                <c:pt idx="149">
                  <c:v>157.90586575997793</c:v>
                </c:pt>
                <c:pt idx="150">
                  <c:v>157.77822173282345</c:v>
                </c:pt>
                <c:pt idx="151">
                  <c:v>157.65625968472963</c:v>
                </c:pt>
                <c:pt idx="152">
                  <c:v>157.54001575568344</c:v>
                </c:pt>
                <c:pt idx="153">
                  <c:v>157.42952439126984</c:v>
                </c:pt>
                <c:pt idx="154">
                  <c:v>157.3248183324647</c:v>
                </c:pt>
                <c:pt idx="155">
                  <c:v>157.22592860593295</c:v>
                </c:pt>
                <c:pt idx="156">
                  <c:v>157.13288451483481</c:v>
                </c:pt>
                <c:pt idx="157">
                  <c:v>157.0457136301425</c:v>
                </c:pt>
                <c:pt idx="158">
                  <c:v>156.96444178247049</c:v>
                </c:pt>
                <c:pt idx="159">
                  <c:v>156.88909305442124</c:v>
                </c:pt>
                <c:pt idx="160">
                  <c:v>156.819689773449</c:v>
                </c:pt>
                <c:pt idx="161">
                  <c:v>156.75625250524376</c:v>
                </c:pt>
                <c:pt idx="162">
                  <c:v>156.69880004763721</c:v>
                </c:pt>
                <c:pt idx="163">
                  <c:v>156.64734942503242</c:v>
                </c:pt>
                <c:pt idx="164">
                  <c:v>156.60191588335931</c:v>
                </c:pt>
                <c:pt idx="165">
                  <c:v>156.56251288555683</c:v>
                </c:pt>
                <c:pt idx="166">
                  <c:v>156.52915210758354</c:v>
                </c:pt>
                <c:pt idx="167">
                  <c:v>156.50184343495798</c:v>
                </c:pt>
                <c:pt idx="168">
                  <c:v>156.48059495982923</c:v>
                </c:pt>
                <c:pt idx="169">
                  <c:v>156.46541297857905</c:v>
                </c:pt>
                <c:pt idx="170">
                  <c:v>156.4563019899561</c:v>
                </c:pt>
                <c:pt idx="171">
                  <c:v>156.45326469374299</c:v>
                </c:pt>
                <c:pt idx="172">
                  <c:v>156.4563019899561</c:v>
                </c:pt>
                <c:pt idx="173">
                  <c:v>156.46541297857905</c:v>
                </c:pt>
                <c:pt idx="174">
                  <c:v>156.48059495982923</c:v>
                </c:pt>
                <c:pt idx="175">
                  <c:v>156.50184343495798</c:v>
                </c:pt>
                <c:pt idx="176">
                  <c:v>156.52915210758354</c:v>
                </c:pt>
                <c:pt idx="177">
                  <c:v>156.56251288555683</c:v>
                </c:pt>
                <c:pt idx="178">
                  <c:v>156.60191588335931</c:v>
                </c:pt>
                <c:pt idx="179">
                  <c:v>156.64734942503242</c:v>
                </c:pt>
                <c:pt idx="180">
                  <c:v>156.69880004763718</c:v>
                </c:pt>
                <c:pt idx="181">
                  <c:v>156.75625250524376</c:v>
                </c:pt>
                <c:pt idx="182">
                  <c:v>156.81968977344897</c:v>
                </c:pt>
                <c:pt idx="183">
                  <c:v>156.88909305442124</c:v>
                </c:pt>
                <c:pt idx="184">
                  <c:v>156.96444178247049</c:v>
                </c:pt>
                <c:pt idx="185">
                  <c:v>157.0457136301425</c:v>
                </c:pt>
                <c:pt idx="186">
                  <c:v>157.13288451483481</c:v>
                </c:pt>
                <c:pt idx="187">
                  <c:v>157.22592860593295</c:v>
                </c:pt>
                <c:pt idx="188">
                  <c:v>157.3248183324647</c:v>
                </c:pt>
                <c:pt idx="189">
                  <c:v>157.42952439126984</c:v>
                </c:pt>
                <c:pt idx="190">
                  <c:v>157.54001575568344</c:v>
                </c:pt>
                <c:pt idx="191">
                  <c:v>157.65625968472963</c:v>
                </c:pt>
                <c:pt idx="192">
                  <c:v>157.77822173282345</c:v>
                </c:pt>
                <c:pt idx="193">
                  <c:v>157.90586575997793</c:v>
                </c:pt>
                <c:pt idx="194">
                  <c:v>158.039153942513</c:v>
                </c:pt>
                <c:pt idx="195">
                  <c:v>158.17804678426361</c:v>
                </c:pt>
                <c:pt idx="196">
                  <c:v>158.32250312828319</c:v>
                </c:pt>
                <c:pt idx="197">
                  <c:v>158.47248016903939</c:v>
                </c:pt>
                <c:pt idx="198">
                  <c:v>158.62793346509824</c:v>
                </c:pt>
                <c:pt idx="199">
                  <c:v>158.78881695229316</c:v>
                </c:pt>
                <c:pt idx="200">
                  <c:v>158.9550829573748</c:v>
                </c:pt>
                <c:pt idx="201">
                  <c:v>159.12668221213747</c:v>
                </c:pt>
                <c:pt idx="202">
                  <c:v>159.30356386801861</c:v>
                </c:pt>
                <c:pt idx="203">
                  <c:v>159.48567551116616</c:v>
                </c:pt>
                <c:pt idx="204">
                  <c:v>159.67296317796993</c:v>
                </c:pt>
                <c:pt idx="205">
                  <c:v>159.8653713710523</c:v>
                </c:pt>
                <c:pt idx="206">
                  <c:v>160.06284307571312</c:v>
                </c:pt>
                <c:pt idx="207">
                  <c:v>160.26531977682453</c:v>
                </c:pt>
                <c:pt idx="208">
                  <c:v>160.47274147617017</c:v>
                </c:pt>
                <c:pt idx="209">
                  <c:v>160.68504671022399</c:v>
                </c:pt>
                <c:pt idx="210">
                  <c:v>160.9021725683632</c:v>
                </c:pt>
                <c:pt idx="211">
                  <c:v>161.12405471151013</c:v>
                </c:pt>
                <c:pt idx="212">
                  <c:v>161.35062739119712</c:v>
                </c:pt>
                <c:pt idx="213">
                  <c:v>161.58182346904934</c:v>
                </c:pt>
                <c:pt idx="214">
                  <c:v>161.81757443667931</c:v>
                </c:pt>
                <c:pt idx="215">
                  <c:v>162.05781043598739</c:v>
                </c:pt>
                <c:pt idx="216">
                  <c:v>162.30246027986229</c:v>
                </c:pt>
                <c:pt idx="217">
                  <c:v>162.55145147327528</c:v>
                </c:pt>
                <c:pt idx="218">
                  <c:v>162.80471023476207</c:v>
                </c:pt>
                <c:pt idx="219">
                  <c:v>163.06216151828588</c:v>
                </c:pt>
                <c:pt idx="220">
                  <c:v>163.32372903547511</c:v>
                </c:pt>
                <c:pt idx="221">
                  <c:v>163.58933527822938</c:v>
                </c:pt>
                <c:pt idx="222">
                  <c:v>163.85890154168669</c:v>
                </c:pt>
                <c:pt idx="223">
                  <c:v>164.13234794754544</c:v>
                </c:pt>
                <c:pt idx="224">
                  <c:v>164.40959346773414</c:v>
                </c:pt>
                <c:pt idx="225">
                  <c:v>164.69055594842169</c:v>
                </c:pt>
                <c:pt idx="226">
                  <c:v>164.97515213436142</c:v>
                </c:pt>
                <c:pt idx="227">
                  <c:v>165.26329769356136</c:v>
                </c:pt>
                <c:pt idx="228">
                  <c:v>165.55490724227357</c:v>
                </c:pt>
                <c:pt idx="229">
                  <c:v>165.84989437029537</c:v>
                </c:pt>
                <c:pt idx="230">
                  <c:v>166.14817166657437</c:v>
                </c:pt>
                <c:pt idx="231">
                  <c:v>166.44965074511032</c:v>
                </c:pt>
                <c:pt idx="232">
                  <c:v>166.75424227114578</c:v>
                </c:pt>
                <c:pt idx="233">
                  <c:v>167.06185598763801</c:v>
                </c:pt>
                <c:pt idx="234">
                  <c:v>167.37240074200395</c:v>
                </c:pt>
                <c:pt idx="235">
                  <c:v>167.68578451313076</c:v>
                </c:pt>
                <c:pt idx="236">
                  <c:v>168.00191443864369</c:v>
                </c:pt>
                <c:pt idx="237">
                  <c:v>168.32069684242316</c:v>
                </c:pt>
                <c:pt idx="238">
                  <c:v>168.64203726236303</c:v>
                </c:pt>
                <c:pt idx="239">
                  <c:v>168.96584047836183</c:v>
                </c:pt>
                <c:pt idx="240">
                  <c:v>169.2920105405384</c:v>
                </c:pt>
                <c:pt idx="241">
                  <c:v>169.62045079766392</c:v>
                </c:pt>
                <c:pt idx="242">
                  <c:v>169.95106392580195</c:v>
                </c:pt>
                <c:pt idx="243">
                  <c:v>170.28375195714739</c:v>
                </c:pt>
                <c:pt idx="244">
                  <c:v>170.61841630905658</c:v>
                </c:pt>
                <c:pt idx="245">
                  <c:v>170.95495781325934</c:v>
                </c:pt>
                <c:pt idx="246">
                  <c:v>171.29327674524487</c:v>
                </c:pt>
                <c:pt idx="247">
                  <c:v>171.63327285381209</c:v>
                </c:pt>
                <c:pt idx="248">
                  <c:v>171.9748453907763</c:v>
                </c:pt>
                <c:pt idx="249">
                  <c:v>172.31789314082306</c:v>
                </c:pt>
                <c:pt idx="250">
                  <c:v>172.66231445150049</c:v>
                </c:pt>
                <c:pt idx="251">
                  <c:v>173.00800726334097</c:v>
                </c:pt>
                <c:pt idx="252">
                  <c:v>173.35486914010372</c:v>
                </c:pt>
                <c:pt idx="253">
                  <c:v>173.70279729912872</c:v>
                </c:pt>
                <c:pt idx="254">
                  <c:v>174.05168864179362</c:v>
                </c:pt>
                <c:pt idx="255">
                  <c:v>174.4014397840638</c:v>
                </c:pt>
                <c:pt idx="256">
                  <c:v>174.75194708712766</c:v>
                </c:pt>
                <c:pt idx="257">
                  <c:v>175.10310668810664</c:v>
                </c:pt>
                <c:pt idx="258">
                  <c:v>175.45481453083241</c:v>
                </c:pt>
                <c:pt idx="259">
                  <c:v>175.80696639668062</c:v>
                </c:pt>
                <c:pt idx="260">
                  <c:v>176.15945793545342</c:v>
                </c:pt>
                <c:pt idx="261">
                  <c:v>176.51218469630044</c:v>
                </c:pt>
                <c:pt idx="262">
                  <c:v>176.86504215866998</c:v>
                </c:pt>
                <c:pt idx="263">
                  <c:v>177.21792576328068</c:v>
                </c:pt>
                <c:pt idx="264">
                  <c:v>177.57073094310462</c:v>
                </c:pt>
                <c:pt idx="265">
                  <c:v>177.92335315435284</c:v>
                </c:pt>
                <c:pt idx="266">
                  <c:v>178.27568790745397</c:v>
                </c:pt>
                <c:pt idx="267">
                  <c:v>178.62763079801664</c:v>
                </c:pt>
                <c:pt idx="268">
                  <c:v>178.97907753776684</c:v>
                </c:pt>
                <c:pt idx="269">
                  <c:v>179.32992398545076</c:v>
                </c:pt>
                <c:pt idx="270">
                  <c:v>179.68006617769399</c:v>
                </c:pt>
                <c:pt idx="271">
                  <c:v>180.02940035980836</c:v>
                </c:pt>
                <c:pt idx="272">
                  <c:v>180.37782301653644</c:v>
                </c:pt>
                <c:pt idx="273">
                  <c:v>180.72523090272543</c:v>
                </c:pt>
                <c:pt idx="274">
                  <c:v>181.07152107392102</c:v>
                </c:pt>
                <c:pt idx="275">
                  <c:v>181.41659091687188</c:v>
                </c:pt>
                <c:pt idx="276">
                  <c:v>181.76033817993638</c:v>
                </c:pt>
                <c:pt idx="277">
                  <c:v>182.1026610033818</c:v>
                </c:pt>
                <c:pt idx="278">
                  <c:v>182.44345794956755</c:v>
                </c:pt>
                <c:pt idx="279">
                  <c:v>182.78262803300356</c:v>
                </c:pt>
                <c:pt idx="280">
                  <c:v>183.12007075027418</c:v>
                </c:pt>
                <c:pt idx="281">
                  <c:v>183.45568610981965</c:v>
                </c:pt>
                <c:pt idx="282">
                  <c:v>183.78937466156583</c:v>
                </c:pt>
                <c:pt idx="283">
                  <c:v>184.12103752639317</c:v>
                </c:pt>
                <c:pt idx="284">
                  <c:v>184.45057642543702</c:v>
                </c:pt>
                <c:pt idx="285">
                  <c:v>184.77789370920951</c:v>
                </c:pt>
                <c:pt idx="286">
                  <c:v>185.10289238653539</c:v>
                </c:pt>
                <c:pt idx="287">
                  <c:v>185.42547615329252</c:v>
                </c:pt>
                <c:pt idx="288">
                  <c:v>185.74554942094889</c:v>
                </c:pt>
                <c:pt idx="289">
                  <c:v>186.06301734488756</c:v>
                </c:pt>
                <c:pt idx="290">
                  <c:v>186.37778585251112</c:v>
                </c:pt>
                <c:pt idx="291">
                  <c:v>186.68976167111751</c:v>
                </c:pt>
                <c:pt idx="292">
                  <c:v>186.9988523555387</c:v>
                </c:pt>
                <c:pt idx="293">
                  <c:v>187.30496631553416</c:v>
                </c:pt>
                <c:pt idx="294">
                  <c:v>187.60801284293106</c:v>
                </c:pt>
                <c:pt idx="295">
                  <c:v>187.90790213850306</c:v>
                </c:pt>
                <c:pt idx="296">
                  <c:v>188.20454533857972</c:v>
                </c:pt>
                <c:pt idx="297">
                  <c:v>188.49785454137881</c:v>
                </c:pt>
                <c:pt idx="298">
                  <c:v>188.78774283305339</c:v>
                </c:pt>
                <c:pt idx="299">
                  <c:v>189.07412431344633</c:v>
                </c:pt>
                <c:pt idx="300">
                  <c:v>189.35691412154438</c:v>
                </c:pt>
                <c:pt idx="301">
                  <c:v>189.63602846062432</c:v>
                </c:pt>
                <c:pt idx="302">
                  <c:v>189.91138462308362</c:v>
                </c:pt>
                <c:pt idx="303">
                  <c:v>190.18290101494875</c:v>
                </c:pt>
                <c:pt idx="304">
                  <c:v>190.45049718005299</c:v>
                </c:pt>
                <c:pt idx="305">
                  <c:v>190.71409382387739</c:v>
                </c:pt>
                <c:pt idx="306">
                  <c:v>190.97361283704751</c:v>
                </c:pt>
                <c:pt idx="307">
                  <c:v>191.22897731847888</c:v>
                </c:pt>
                <c:pt idx="308">
                  <c:v>191.4801115981644</c:v>
                </c:pt>
                <c:pt idx="309">
                  <c:v>191.72694125959714</c:v>
                </c:pt>
                <c:pt idx="310">
                  <c:v>191.96939316182136</c:v>
                </c:pt>
                <c:pt idx="311">
                  <c:v>192.20739546110588</c:v>
                </c:pt>
                <c:pt idx="312">
                  <c:v>192.44087763223294</c:v>
                </c:pt>
                <c:pt idx="313">
                  <c:v>192.66977048939626</c:v>
                </c:pt>
                <c:pt idx="314">
                  <c:v>192.89400620670233</c:v>
                </c:pt>
                <c:pt idx="315">
                  <c:v>193.11351833826876</c:v>
                </c:pt>
                <c:pt idx="316">
                  <c:v>193.32824183791348</c:v>
                </c:pt>
                <c:pt idx="317">
                  <c:v>193.53811307842943</c:v>
                </c:pt>
                <c:pt idx="318">
                  <c:v>193.74306987043863</c:v>
                </c:pt>
                <c:pt idx="319">
                  <c:v>193.94305148082032</c:v>
                </c:pt>
                <c:pt idx="320">
                  <c:v>194.13799865070735</c:v>
                </c:pt>
                <c:pt idx="321">
                  <c:v>194.32785361304602</c:v>
                </c:pt>
                <c:pt idx="322">
                  <c:v>194.51256010971355</c:v>
                </c:pt>
                <c:pt idx="323">
                  <c:v>194.69206340818872</c:v>
                </c:pt>
                <c:pt idx="324">
                  <c:v>194.86631031777014</c:v>
                </c:pt>
                <c:pt idx="325">
                  <c:v>195.03524920533798</c:v>
                </c:pt>
                <c:pt idx="326">
                  <c:v>195.19883001065386</c:v>
                </c:pt>
                <c:pt idx="327">
                  <c:v>195.35700426119479</c:v>
                </c:pt>
                <c:pt idx="328">
                  <c:v>195.50972508651662</c:v>
                </c:pt>
                <c:pt idx="329">
                  <c:v>195.6569472321429</c:v>
                </c:pt>
                <c:pt idx="330">
                  <c:v>195.79862707297451</c:v>
                </c:pt>
                <c:pt idx="331">
                  <c:v>195.93472262621691</c:v>
                </c:pt>
                <c:pt idx="332">
                  <c:v>196.06519356382051</c:v>
                </c:pt>
                <c:pt idx="333">
                  <c:v>196.19000122443072</c:v>
                </c:pt>
                <c:pt idx="334">
                  <c:v>196.30910862484407</c:v>
                </c:pt>
                <c:pt idx="335">
                  <c:v>196.42248047096734</c:v>
                </c:pt>
                <c:pt idx="336">
                  <c:v>196.53008316827572</c:v>
                </c:pt>
                <c:pt idx="337">
                  <c:v>196.63188483176776</c:v>
                </c:pt>
                <c:pt idx="338">
                  <c:v>196.72785529541349</c:v>
                </c:pt>
                <c:pt idx="339">
                  <c:v>196.81796612109332</c:v>
                </c:pt>
                <c:pt idx="340">
                  <c:v>196.90219060702486</c:v>
                </c:pt>
                <c:pt idx="341">
                  <c:v>196.98050379567522</c:v>
                </c:pt>
                <c:pt idx="342">
                  <c:v>197.05288248115644</c:v>
                </c:pt>
                <c:pt idx="343">
                  <c:v>197.11930521610199</c:v>
                </c:pt>
                <c:pt idx="344">
                  <c:v>197.17975231802197</c:v>
                </c:pt>
                <c:pt idx="345">
                  <c:v>197.2342058751355</c:v>
                </c:pt>
                <c:pt idx="346">
                  <c:v>197.28264975167843</c:v>
                </c:pt>
                <c:pt idx="347">
                  <c:v>197.32506959268466</c:v>
                </c:pt>
                <c:pt idx="348">
                  <c:v>197.36145282823975</c:v>
                </c:pt>
                <c:pt idx="349">
                  <c:v>197.3917886772058</c:v>
                </c:pt>
                <c:pt idx="350">
                  <c:v>197.41606815041609</c:v>
                </c:pt>
                <c:pt idx="351">
                  <c:v>197.4342840533387</c:v>
                </c:pt>
                <c:pt idx="352">
                  <c:v>197.44643098820848</c:v>
                </c:pt>
                <c:pt idx="353">
                  <c:v>197.45250535562644</c:v>
                </c:pt>
                <c:pt idx="354">
                  <c:v>197.45250535562644</c:v>
                </c:pt>
                <c:pt idx="355">
                  <c:v>197.44643098820848</c:v>
                </c:pt>
                <c:pt idx="356">
                  <c:v>197.4342840533387</c:v>
                </c:pt>
                <c:pt idx="357">
                  <c:v>197.41606815041609</c:v>
                </c:pt>
                <c:pt idx="358">
                  <c:v>197.3917886772058</c:v>
                </c:pt>
                <c:pt idx="359">
                  <c:v>197.36145282823975</c:v>
                </c:pt>
                <c:pt idx="360">
                  <c:v>197.32506959268466</c:v>
                </c:pt>
                <c:pt idx="361">
                  <c:v>197.28264975167843</c:v>
                </c:pt>
                <c:pt idx="362">
                  <c:v>197.2342058751355</c:v>
                </c:pt>
                <c:pt idx="363">
                  <c:v>197.17975231802197</c:v>
                </c:pt>
                <c:pt idx="364">
                  <c:v>197.11930521610199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8336"/>
        <c:axId val="64512384"/>
      </c:scatterChart>
      <c:valAx>
        <c:axId val="64158336"/>
        <c:scaling>
          <c:orientation val="minMax"/>
          <c:max val="36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4512384"/>
        <c:crosses val="autoZero"/>
        <c:crossBetween val="midCat"/>
      </c:valAx>
      <c:valAx>
        <c:axId val="645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5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328</xdr:row>
      <xdr:rowOff>80962</xdr:rowOff>
    </xdr:from>
    <xdr:to>
      <xdr:col>11</xdr:col>
      <xdr:colOff>95250</xdr:colOff>
      <xdr:row>342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ndby.lbl.gov/summary-table.html" TargetMode="External"/><Relationship Id="rId2" Type="http://schemas.openxmlformats.org/officeDocument/2006/relationships/hyperlink" Target="http://www.torontohydro.com/sites/electricsystem/residential/yourbilloverview/Pages/ApplianceChart.aspx" TargetMode="External"/><Relationship Id="rId1" Type="http://schemas.openxmlformats.org/officeDocument/2006/relationships/hyperlink" Target="http://www.hydroone.com/MyHome/SaveEnergy/Tools/calc_main.ht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5"/>
  <sheetViews>
    <sheetView tabSelected="1" workbookViewId="0">
      <selection activeCell="G29" sqref="G29"/>
    </sheetView>
  </sheetViews>
  <sheetFormatPr defaultRowHeight="15" x14ac:dyDescent="0.25"/>
  <cols>
    <col min="1" max="1" width="19" customWidth="1"/>
    <col min="2" max="2" width="11.42578125" customWidth="1"/>
    <col min="3" max="3" width="13" customWidth="1"/>
    <col min="4" max="4" width="12.140625" customWidth="1"/>
    <col min="5" max="5" width="13.28515625" customWidth="1"/>
    <col min="6" max="6" width="12.140625" customWidth="1"/>
    <col min="7" max="9" width="13" customWidth="1"/>
    <col min="10" max="10" width="13.5703125" customWidth="1"/>
    <col min="11" max="11" width="13.85546875" customWidth="1"/>
  </cols>
  <sheetData>
    <row r="1" spans="1:11" ht="42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37</v>
      </c>
      <c r="H1" s="2" t="s">
        <v>38</v>
      </c>
      <c r="I1" s="2" t="s">
        <v>44</v>
      </c>
      <c r="J1" s="2" t="s">
        <v>35</v>
      </c>
    </row>
    <row r="2" spans="1:11" x14ac:dyDescent="0.25">
      <c r="A2" t="s">
        <v>6</v>
      </c>
      <c r="B2" t="s">
        <v>29</v>
      </c>
      <c r="C2" s="4">
        <v>1000</v>
      </c>
      <c r="D2" s="14">
        <v>3</v>
      </c>
      <c r="E2" s="10">
        <v>5</v>
      </c>
      <c r="F2" s="10">
        <v>313</v>
      </c>
      <c r="G2">
        <f>F2/12</f>
        <v>26.083333333333332</v>
      </c>
      <c r="H2">
        <f t="shared" ref="H2:H24" si="0">(C2/1000)*(E2/60)</f>
        <v>8.3333333333333329E-2</v>
      </c>
      <c r="I2">
        <f t="shared" ref="I2:I24" si="1">(G2*E2)/60</f>
        <v>2.1736111111111112</v>
      </c>
      <c r="J2" s="5">
        <f>H2*G2</f>
        <v>2.1736111111111107</v>
      </c>
    </row>
    <row r="3" spans="1:11" x14ac:dyDescent="0.25">
      <c r="A3" t="s">
        <v>7</v>
      </c>
      <c r="B3" t="s">
        <v>29</v>
      </c>
      <c r="C3" s="6">
        <v>3500</v>
      </c>
      <c r="E3" s="8">
        <v>16</v>
      </c>
      <c r="F3" s="10">
        <v>574</v>
      </c>
      <c r="G3">
        <f t="shared" ref="G3:G24" si="2">F3/12</f>
        <v>47.833333333333336</v>
      </c>
      <c r="H3">
        <f t="shared" si="0"/>
        <v>0.93333333333333335</v>
      </c>
      <c r="I3">
        <f t="shared" si="1"/>
        <v>12.755555555555556</v>
      </c>
      <c r="J3" s="5">
        <f t="shared" ref="J3:J24" si="3">H3*G3</f>
        <v>44.644444444444446</v>
      </c>
      <c r="K3" t="s">
        <v>43</v>
      </c>
    </row>
    <row r="4" spans="1:11" x14ac:dyDescent="0.25">
      <c r="A4" t="s">
        <v>8</v>
      </c>
      <c r="B4" t="s">
        <v>29</v>
      </c>
      <c r="C4" s="6">
        <v>3200</v>
      </c>
      <c r="E4" s="8">
        <v>27</v>
      </c>
      <c r="F4" s="10">
        <v>302</v>
      </c>
      <c r="G4">
        <f t="shared" si="2"/>
        <v>25.166666666666668</v>
      </c>
      <c r="H4">
        <f t="shared" si="0"/>
        <v>1.4400000000000002</v>
      </c>
      <c r="I4">
        <f t="shared" si="1"/>
        <v>11.324999999999999</v>
      </c>
      <c r="J4" s="5">
        <f t="shared" si="3"/>
        <v>36.240000000000009</v>
      </c>
      <c r="K4" t="s">
        <v>42</v>
      </c>
    </row>
    <row r="5" spans="1:11" x14ac:dyDescent="0.25">
      <c r="A5" t="s">
        <v>9</v>
      </c>
      <c r="B5" t="s">
        <v>29</v>
      </c>
      <c r="C5" s="4">
        <v>1300</v>
      </c>
      <c r="E5" s="9">
        <v>124</v>
      </c>
      <c r="F5" s="10">
        <v>181</v>
      </c>
      <c r="G5">
        <f t="shared" si="2"/>
        <v>15.083333333333334</v>
      </c>
      <c r="H5">
        <f t="shared" si="0"/>
        <v>2.686666666666667</v>
      </c>
      <c r="I5">
        <f t="shared" si="1"/>
        <v>31.172222222222224</v>
      </c>
      <c r="J5" s="5">
        <f t="shared" si="3"/>
        <v>40.523888888888898</v>
      </c>
    </row>
    <row r="6" spans="1:11" x14ac:dyDescent="0.25">
      <c r="A6" t="s">
        <v>10</v>
      </c>
      <c r="B6" t="s">
        <v>30</v>
      </c>
      <c r="C6" s="9">
        <v>5535</v>
      </c>
      <c r="E6" s="9">
        <v>75</v>
      </c>
      <c r="F6" s="10">
        <v>177</v>
      </c>
      <c r="G6">
        <f t="shared" si="2"/>
        <v>14.75</v>
      </c>
      <c r="H6">
        <f t="shared" si="0"/>
        <v>6.9187500000000002</v>
      </c>
      <c r="I6">
        <f t="shared" si="1"/>
        <v>18.4375</v>
      </c>
      <c r="J6" s="5">
        <f t="shared" si="3"/>
        <v>102.0515625</v>
      </c>
    </row>
    <row r="7" spans="1:11" x14ac:dyDescent="0.25">
      <c r="A7" t="s">
        <v>11</v>
      </c>
      <c r="B7" t="s">
        <v>30</v>
      </c>
      <c r="C7" s="4">
        <v>500</v>
      </c>
      <c r="E7" s="5"/>
      <c r="F7" s="10">
        <v>211</v>
      </c>
      <c r="G7">
        <f t="shared" si="2"/>
        <v>17.583333333333332</v>
      </c>
      <c r="H7">
        <f t="shared" si="0"/>
        <v>0</v>
      </c>
      <c r="I7">
        <f t="shared" si="1"/>
        <v>0</v>
      </c>
      <c r="J7" s="5">
        <f t="shared" si="3"/>
        <v>0</v>
      </c>
    </row>
    <row r="8" spans="1:11" x14ac:dyDescent="0.25">
      <c r="A8" t="s">
        <v>12</v>
      </c>
      <c r="B8" t="s">
        <v>12</v>
      </c>
      <c r="C8" s="4">
        <v>100</v>
      </c>
      <c r="E8" s="5">
        <v>122</v>
      </c>
      <c r="F8" s="8">
        <v>1464</v>
      </c>
      <c r="G8">
        <f t="shared" si="2"/>
        <v>122</v>
      </c>
      <c r="H8">
        <f t="shared" si="0"/>
        <v>0.20333333333333334</v>
      </c>
      <c r="I8">
        <f t="shared" si="1"/>
        <v>248.06666666666666</v>
      </c>
      <c r="J8" s="5">
        <f t="shared" si="3"/>
        <v>24.806666666666668</v>
      </c>
    </row>
    <row r="9" spans="1:11" x14ac:dyDescent="0.25">
      <c r="A9" t="s">
        <v>13</v>
      </c>
      <c r="B9" t="s">
        <v>12</v>
      </c>
      <c r="C9" s="14">
        <v>11.6</v>
      </c>
      <c r="D9" s="14">
        <v>3.3</v>
      </c>
      <c r="E9" s="5">
        <v>122</v>
      </c>
      <c r="F9" s="8">
        <v>1464</v>
      </c>
      <c r="G9">
        <f t="shared" si="2"/>
        <v>122</v>
      </c>
      <c r="H9">
        <f t="shared" si="0"/>
        <v>2.3586666666666662E-2</v>
      </c>
      <c r="I9">
        <f t="shared" si="1"/>
        <v>248.06666666666666</v>
      </c>
      <c r="J9" s="5">
        <f t="shared" si="3"/>
        <v>2.8775733333333329</v>
      </c>
    </row>
    <row r="10" spans="1:11" x14ac:dyDescent="0.25">
      <c r="A10" t="s">
        <v>14</v>
      </c>
      <c r="B10" t="s">
        <v>31</v>
      </c>
      <c r="C10" s="4">
        <v>1600</v>
      </c>
      <c r="D10">
        <v>0</v>
      </c>
      <c r="E10" s="8">
        <v>20</v>
      </c>
      <c r="F10" s="8">
        <v>110</v>
      </c>
      <c r="G10">
        <f t="shared" si="2"/>
        <v>9.1666666666666661</v>
      </c>
      <c r="H10">
        <f t="shared" si="0"/>
        <v>0.53333333333333333</v>
      </c>
      <c r="I10">
        <f t="shared" si="1"/>
        <v>3.0555555555555554</v>
      </c>
      <c r="J10" s="5">
        <f t="shared" si="3"/>
        <v>4.8888888888888884</v>
      </c>
    </row>
    <row r="11" spans="1:11" x14ac:dyDescent="0.25">
      <c r="A11" s="25" t="s">
        <v>15</v>
      </c>
      <c r="B11" s="26" t="s">
        <v>32</v>
      </c>
      <c r="C11" s="29">
        <v>1500</v>
      </c>
      <c r="D11" s="26">
        <v>0</v>
      </c>
      <c r="E11" s="29"/>
      <c r="F11" s="29"/>
      <c r="G11" s="26">
        <f t="shared" si="2"/>
        <v>0</v>
      </c>
      <c r="H11" s="26">
        <f t="shared" si="0"/>
        <v>0</v>
      </c>
      <c r="I11" s="26">
        <f t="shared" si="1"/>
        <v>0</v>
      </c>
      <c r="J11" s="30">
        <f t="shared" si="3"/>
        <v>0</v>
      </c>
    </row>
    <row r="12" spans="1:11" x14ac:dyDescent="0.25">
      <c r="A12" s="25" t="s">
        <v>16</v>
      </c>
      <c r="B12" s="26" t="s">
        <v>33</v>
      </c>
      <c r="C12" s="32">
        <v>120</v>
      </c>
      <c r="D12" s="32">
        <v>4</v>
      </c>
      <c r="E12" s="29"/>
      <c r="F12" s="29">
        <v>449</v>
      </c>
      <c r="G12" s="26">
        <f t="shared" si="2"/>
        <v>37.416666666666664</v>
      </c>
      <c r="H12" s="26">
        <f t="shared" si="0"/>
        <v>0</v>
      </c>
      <c r="I12" s="26">
        <f t="shared" si="1"/>
        <v>0</v>
      </c>
      <c r="J12" s="30">
        <f t="shared" si="3"/>
        <v>0</v>
      </c>
    </row>
    <row r="13" spans="1:11" x14ac:dyDescent="0.25">
      <c r="A13" s="25" t="s">
        <v>17</v>
      </c>
      <c r="B13" s="26" t="s">
        <v>33</v>
      </c>
      <c r="C13" s="26"/>
      <c r="D13" s="26"/>
      <c r="E13" s="29"/>
      <c r="F13" s="31"/>
      <c r="G13" s="26">
        <f t="shared" si="2"/>
        <v>0</v>
      </c>
      <c r="H13" s="26">
        <f t="shared" si="0"/>
        <v>0</v>
      </c>
      <c r="I13" s="26">
        <f t="shared" si="1"/>
        <v>0</v>
      </c>
      <c r="J13" s="30">
        <f t="shared" si="3"/>
        <v>0</v>
      </c>
    </row>
    <row r="14" spans="1:11" x14ac:dyDescent="0.25">
      <c r="A14" t="s">
        <v>18</v>
      </c>
      <c r="B14" t="s">
        <v>33</v>
      </c>
      <c r="C14" s="14">
        <v>9.3000000000000007</v>
      </c>
      <c r="D14" s="14">
        <v>5</v>
      </c>
      <c r="E14" s="8">
        <v>60</v>
      </c>
      <c r="F14" s="8">
        <v>1213</v>
      </c>
      <c r="G14">
        <f t="shared" si="2"/>
        <v>101.08333333333333</v>
      </c>
      <c r="H14">
        <f t="shared" si="0"/>
        <v>9.300000000000001E-3</v>
      </c>
      <c r="I14">
        <f t="shared" si="1"/>
        <v>101.08333333333333</v>
      </c>
      <c r="J14" s="5">
        <f t="shared" si="3"/>
        <v>0.9400750000000001</v>
      </c>
    </row>
    <row r="15" spans="1:11" x14ac:dyDescent="0.25">
      <c r="A15" t="s">
        <v>19</v>
      </c>
      <c r="B15" t="s">
        <v>33</v>
      </c>
      <c r="C15" s="14">
        <v>10</v>
      </c>
      <c r="D15" s="14">
        <v>5</v>
      </c>
      <c r="E15" s="8">
        <v>60</v>
      </c>
      <c r="F15" s="8">
        <v>109</v>
      </c>
      <c r="G15">
        <f t="shared" si="2"/>
        <v>9.0833333333333339</v>
      </c>
      <c r="H15">
        <f t="shared" si="0"/>
        <v>0.01</v>
      </c>
      <c r="I15">
        <f t="shared" si="1"/>
        <v>9.0833333333333339</v>
      </c>
      <c r="J15" s="5">
        <f t="shared" si="3"/>
        <v>9.0833333333333335E-2</v>
      </c>
    </row>
    <row r="16" spans="1:11" x14ac:dyDescent="0.25">
      <c r="A16" s="25" t="s">
        <v>20</v>
      </c>
      <c r="B16" s="26" t="s">
        <v>33</v>
      </c>
      <c r="C16" s="27">
        <v>11000</v>
      </c>
      <c r="D16" s="28">
        <v>0</v>
      </c>
      <c r="E16" s="29"/>
      <c r="F16" s="29"/>
      <c r="G16" s="26">
        <f t="shared" si="2"/>
        <v>0</v>
      </c>
      <c r="H16" s="26">
        <f t="shared" si="0"/>
        <v>0</v>
      </c>
      <c r="I16" s="26">
        <f t="shared" si="1"/>
        <v>0</v>
      </c>
      <c r="J16" s="30">
        <f t="shared" si="3"/>
        <v>0</v>
      </c>
    </row>
    <row r="17" spans="1:10" x14ac:dyDescent="0.25">
      <c r="A17" t="s">
        <v>21</v>
      </c>
      <c r="B17" t="s">
        <v>34</v>
      </c>
      <c r="C17" s="5">
        <v>0</v>
      </c>
      <c r="D17" s="6">
        <v>28</v>
      </c>
      <c r="E17" s="5">
        <v>0</v>
      </c>
      <c r="F17" s="5">
        <v>0</v>
      </c>
      <c r="G17">
        <f t="shared" si="2"/>
        <v>0</v>
      </c>
      <c r="H17">
        <f t="shared" si="0"/>
        <v>0</v>
      </c>
      <c r="I17">
        <f t="shared" si="1"/>
        <v>0</v>
      </c>
      <c r="J17" s="5">
        <f t="shared" si="3"/>
        <v>0</v>
      </c>
    </row>
    <row r="18" spans="1:10" x14ac:dyDescent="0.25">
      <c r="A18" t="s">
        <v>22</v>
      </c>
      <c r="B18" t="s">
        <v>34</v>
      </c>
      <c r="C18" s="5">
        <v>0</v>
      </c>
      <c r="D18" s="6">
        <v>160</v>
      </c>
      <c r="E18" s="5">
        <v>0</v>
      </c>
      <c r="F18" s="5">
        <v>0</v>
      </c>
      <c r="G18">
        <f t="shared" si="2"/>
        <v>0</v>
      </c>
      <c r="H18">
        <f t="shared" si="0"/>
        <v>0</v>
      </c>
      <c r="I18">
        <f t="shared" si="1"/>
        <v>0</v>
      </c>
      <c r="J18" s="5">
        <f t="shared" si="3"/>
        <v>0</v>
      </c>
    </row>
    <row r="19" spans="1:10" x14ac:dyDescent="0.25">
      <c r="A19" t="s">
        <v>23</v>
      </c>
      <c r="B19" t="s">
        <v>23</v>
      </c>
      <c r="C19" s="4">
        <v>1000</v>
      </c>
      <c r="D19">
        <v>0</v>
      </c>
      <c r="E19" s="8">
        <v>30</v>
      </c>
      <c r="F19" s="8">
        <v>35</v>
      </c>
      <c r="G19">
        <f t="shared" si="2"/>
        <v>2.9166666666666665</v>
      </c>
      <c r="H19">
        <f t="shared" si="0"/>
        <v>0.5</v>
      </c>
      <c r="I19">
        <f t="shared" si="1"/>
        <v>1.4583333333333333</v>
      </c>
      <c r="J19" s="5">
        <f t="shared" si="3"/>
        <v>1.4583333333333333</v>
      </c>
    </row>
    <row r="20" spans="1:10" x14ac:dyDescent="0.25">
      <c r="A20" t="s">
        <v>24</v>
      </c>
      <c r="B20" t="s">
        <v>31</v>
      </c>
      <c r="C20" s="4">
        <v>800</v>
      </c>
      <c r="D20">
        <v>0</v>
      </c>
      <c r="E20" s="8">
        <v>20</v>
      </c>
      <c r="F20" s="8">
        <v>110</v>
      </c>
      <c r="G20">
        <f t="shared" si="2"/>
        <v>9.1666666666666661</v>
      </c>
      <c r="H20">
        <f t="shared" si="0"/>
        <v>0.26666666666666666</v>
      </c>
      <c r="I20">
        <f t="shared" si="1"/>
        <v>3.0555555555555554</v>
      </c>
      <c r="J20" s="5">
        <f t="shared" si="3"/>
        <v>2.4444444444444442</v>
      </c>
    </row>
    <row r="21" spans="1:10" x14ac:dyDescent="0.25">
      <c r="A21" t="s">
        <v>25</v>
      </c>
      <c r="B21" t="s">
        <v>33</v>
      </c>
      <c r="C21" s="14">
        <v>68</v>
      </c>
      <c r="D21" s="14">
        <v>1.42</v>
      </c>
      <c r="E21" s="8">
        <v>4</v>
      </c>
      <c r="F21" s="8">
        <v>655</v>
      </c>
      <c r="G21">
        <f t="shared" si="2"/>
        <v>54.583333333333336</v>
      </c>
      <c r="H21">
        <f t="shared" si="0"/>
        <v>4.5333333333333337E-3</v>
      </c>
      <c r="I21">
        <f t="shared" si="1"/>
        <v>3.6388888888888888</v>
      </c>
      <c r="J21" s="5">
        <f t="shared" si="3"/>
        <v>0.24744444444444447</v>
      </c>
    </row>
    <row r="22" spans="1:10" x14ac:dyDescent="0.25">
      <c r="A22" t="s">
        <v>26</v>
      </c>
      <c r="B22" t="s">
        <v>12</v>
      </c>
      <c r="C22" s="14">
        <v>30</v>
      </c>
      <c r="D22" s="14">
        <v>26</v>
      </c>
      <c r="E22" s="5">
        <v>122</v>
      </c>
      <c r="F22" s="8">
        <v>1464</v>
      </c>
      <c r="G22">
        <f t="shared" si="2"/>
        <v>122</v>
      </c>
      <c r="H22">
        <f t="shared" si="0"/>
        <v>6.0999999999999992E-2</v>
      </c>
      <c r="I22">
        <f t="shared" si="1"/>
        <v>248.06666666666666</v>
      </c>
      <c r="J22" s="5">
        <f t="shared" si="3"/>
        <v>7.4419999999999993</v>
      </c>
    </row>
    <row r="23" spans="1:10" x14ac:dyDescent="0.25">
      <c r="A23" t="s">
        <v>27</v>
      </c>
      <c r="B23" t="s">
        <v>33</v>
      </c>
      <c r="C23" s="4">
        <v>1500</v>
      </c>
      <c r="D23">
        <v>0</v>
      </c>
      <c r="E23" s="8">
        <v>5</v>
      </c>
      <c r="F23" s="8">
        <v>576</v>
      </c>
      <c r="G23">
        <f t="shared" si="2"/>
        <v>48</v>
      </c>
      <c r="H23">
        <f t="shared" si="0"/>
        <v>0.125</v>
      </c>
      <c r="I23">
        <f t="shared" si="1"/>
        <v>4</v>
      </c>
      <c r="J23" s="5">
        <f t="shared" si="3"/>
        <v>6</v>
      </c>
    </row>
    <row r="24" spans="1:10" x14ac:dyDescent="0.25">
      <c r="A24" t="s">
        <v>28</v>
      </c>
      <c r="B24" t="s">
        <v>32</v>
      </c>
      <c r="C24" s="4">
        <v>1000</v>
      </c>
      <c r="D24">
        <v>0</v>
      </c>
      <c r="E24" s="5">
        <v>5</v>
      </c>
      <c r="F24" s="4">
        <v>864</v>
      </c>
      <c r="G24">
        <f t="shared" si="2"/>
        <v>72</v>
      </c>
      <c r="H24">
        <f t="shared" si="0"/>
        <v>8.3333333333333329E-2</v>
      </c>
      <c r="I24">
        <f t="shared" si="1"/>
        <v>6</v>
      </c>
      <c r="J24" s="4">
        <f t="shared" si="3"/>
        <v>6</v>
      </c>
    </row>
    <row r="25" spans="1:10" x14ac:dyDescent="0.25">
      <c r="A25" t="s">
        <v>95</v>
      </c>
      <c r="B25" s="11" t="s">
        <v>12</v>
      </c>
      <c r="C25" s="14">
        <v>25</v>
      </c>
      <c r="D25" s="14">
        <v>1</v>
      </c>
      <c r="G25" s="11">
        <f t="shared" ref="G25" si="4">F25/12</f>
        <v>0</v>
      </c>
      <c r="H25" s="11">
        <f t="shared" ref="H25" si="5">(C25/1000)*(E25/60)</f>
        <v>0</v>
      </c>
      <c r="I25" s="11">
        <f t="shared" ref="I25" si="6">(G25*E25)/60</f>
        <v>0</v>
      </c>
      <c r="J25" s="5">
        <f t="shared" ref="J25" si="7">H25*G25</f>
        <v>0</v>
      </c>
    </row>
    <row r="30" spans="1:10" x14ac:dyDescent="0.25">
      <c r="A30" s="3" t="s">
        <v>36</v>
      </c>
      <c r="B30" s="7" t="s">
        <v>41</v>
      </c>
      <c r="I30" t="s">
        <v>45</v>
      </c>
    </row>
    <row r="31" spans="1:10" x14ac:dyDescent="0.25">
      <c r="A31" s="6" t="s">
        <v>39</v>
      </c>
      <c r="B31" s="7" t="s">
        <v>40</v>
      </c>
    </row>
    <row r="32" spans="1:10" x14ac:dyDescent="0.25">
      <c r="A32" s="8" t="s">
        <v>46</v>
      </c>
    </row>
    <row r="33" spans="1:2" x14ac:dyDescent="0.25">
      <c r="A33" s="9" t="s">
        <v>47</v>
      </c>
    </row>
    <row r="34" spans="1:2" x14ac:dyDescent="0.25">
      <c r="A34" s="10" t="s">
        <v>48</v>
      </c>
    </row>
    <row r="35" spans="1:2" x14ac:dyDescent="0.25">
      <c r="A35" s="14" t="s">
        <v>49</v>
      </c>
      <c r="B35" s="7" t="s">
        <v>50</v>
      </c>
    </row>
  </sheetData>
  <hyperlinks>
    <hyperlink ref="B31" r:id="rId1"/>
    <hyperlink ref="B30" r:id="rId2"/>
    <hyperlink ref="B3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65"/>
  <sheetViews>
    <sheetView topLeftCell="B1" workbookViewId="0">
      <selection activeCell="L9" sqref="L9"/>
    </sheetView>
  </sheetViews>
  <sheetFormatPr defaultRowHeight="15" x14ac:dyDescent="0.25"/>
  <sheetData>
    <row r="1" spans="1:4" x14ac:dyDescent="0.25">
      <c r="A1">
        <v>1</v>
      </c>
      <c r="B1">
        <f>20.5*SIN(((2*PI()*A1)/365)-((1053*PI())/730))+176.953264693743</f>
        <v>197.05288248115644</v>
      </c>
      <c r="D1" s="13"/>
    </row>
    <row r="2" spans="1:4" x14ac:dyDescent="0.25">
      <c r="A2">
        <v>2</v>
      </c>
      <c r="B2" s="11">
        <f t="shared" ref="B2:B65" si="0">20.5*SIN(((2*PI()*A2)/365)-((1053*PI())/730))+176.953264693743</f>
        <v>196.98050379567522</v>
      </c>
    </row>
    <row r="3" spans="1:4" x14ac:dyDescent="0.25">
      <c r="A3">
        <v>3</v>
      </c>
      <c r="B3" s="11">
        <f t="shared" si="0"/>
        <v>196.90219060702486</v>
      </c>
    </row>
    <row r="4" spans="1:4" x14ac:dyDescent="0.25">
      <c r="A4">
        <v>4</v>
      </c>
      <c r="B4" s="11">
        <f t="shared" si="0"/>
        <v>196.81796612109332</v>
      </c>
    </row>
    <row r="5" spans="1:4" x14ac:dyDescent="0.25">
      <c r="A5">
        <v>5</v>
      </c>
      <c r="B5" s="11">
        <f t="shared" si="0"/>
        <v>196.72785529541349</v>
      </c>
    </row>
    <row r="6" spans="1:4" x14ac:dyDescent="0.25">
      <c r="A6">
        <v>6</v>
      </c>
      <c r="B6" s="11">
        <f t="shared" si="0"/>
        <v>196.63188483176776</v>
      </c>
    </row>
    <row r="7" spans="1:4" x14ac:dyDescent="0.25">
      <c r="A7">
        <v>7</v>
      </c>
      <c r="B7" s="11">
        <f t="shared" si="0"/>
        <v>196.53008316827572</v>
      </c>
    </row>
    <row r="8" spans="1:4" x14ac:dyDescent="0.25">
      <c r="A8">
        <v>8</v>
      </c>
      <c r="B8" s="11">
        <f t="shared" si="0"/>
        <v>196.42248047096734</v>
      </c>
    </row>
    <row r="9" spans="1:4" x14ac:dyDescent="0.25">
      <c r="A9">
        <v>9</v>
      </c>
      <c r="B9" s="11">
        <f t="shared" si="0"/>
        <v>196.3091086248441</v>
      </c>
    </row>
    <row r="10" spans="1:4" x14ac:dyDescent="0.25">
      <c r="A10">
        <v>10</v>
      </c>
      <c r="B10" s="11">
        <f t="shared" si="0"/>
        <v>196.19000122443072</v>
      </c>
    </row>
    <row r="11" spans="1:4" x14ac:dyDescent="0.25">
      <c r="A11">
        <v>11</v>
      </c>
      <c r="B11" s="11">
        <f t="shared" si="0"/>
        <v>196.06519356382051</v>
      </c>
    </row>
    <row r="12" spans="1:4" x14ac:dyDescent="0.25">
      <c r="A12">
        <v>12</v>
      </c>
      <c r="B12" s="11">
        <f t="shared" si="0"/>
        <v>195.93472262621691</v>
      </c>
    </row>
    <row r="13" spans="1:4" x14ac:dyDescent="0.25">
      <c r="A13">
        <v>13</v>
      </c>
      <c r="B13" s="11">
        <f t="shared" si="0"/>
        <v>195.79862707297451</v>
      </c>
    </row>
    <row r="14" spans="1:4" x14ac:dyDescent="0.25">
      <c r="A14">
        <v>14</v>
      </c>
      <c r="B14" s="11">
        <f t="shared" si="0"/>
        <v>195.6569472321429</v>
      </c>
    </row>
    <row r="15" spans="1:4" x14ac:dyDescent="0.25">
      <c r="A15">
        <v>15</v>
      </c>
      <c r="B15" s="11">
        <f t="shared" si="0"/>
        <v>195.50972508651665</v>
      </c>
    </row>
    <row r="16" spans="1:4" x14ac:dyDescent="0.25">
      <c r="A16">
        <v>16</v>
      </c>
      <c r="B16" s="11">
        <f t="shared" si="0"/>
        <v>195.35700426119479</v>
      </c>
    </row>
    <row r="17" spans="1:2" x14ac:dyDescent="0.25">
      <c r="A17">
        <v>17</v>
      </c>
      <c r="B17" s="11">
        <f t="shared" si="0"/>
        <v>195.19883001065386</v>
      </c>
    </row>
    <row r="18" spans="1:2" x14ac:dyDescent="0.25">
      <c r="A18">
        <v>18</v>
      </c>
      <c r="B18" s="11">
        <f t="shared" si="0"/>
        <v>195.035249205338</v>
      </c>
    </row>
    <row r="19" spans="1:2" x14ac:dyDescent="0.25">
      <c r="A19">
        <v>19</v>
      </c>
      <c r="B19" s="11">
        <f t="shared" si="0"/>
        <v>194.86631031777017</v>
      </c>
    </row>
    <row r="20" spans="1:2" x14ac:dyDescent="0.25">
      <c r="A20">
        <v>20</v>
      </c>
      <c r="B20" s="11">
        <f t="shared" si="0"/>
        <v>194.69206340818872</v>
      </c>
    </row>
    <row r="21" spans="1:2" x14ac:dyDescent="0.25">
      <c r="A21">
        <v>21</v>
      </c>
      <c r="B21" s="11">
        <f t="shared" si="0"/>
        <v>194.51256010971358</v>
      </c>
    </row>
    <row r="22" spans="1:2" x14ac:dyDescent="0.25">
      <c r="A22">
        <v>22</v>
      </c>
      <c r="B22" s="11">
        <f t="shared" si="0"/>
        <v>194.32785361304605</v>
      </c>
    </row>
    <row r="23" spans="1:2" x14ac:dyDescent="0.25">
      <c r="A23">
        <v>23</v>
      </c>
      <c r="B23" s="11">
        <f t="shared" si="0"/>
        <v>194.13799865070737</v>
      </c>
    </row>
    <row r="24" spans="1:2" x14ac:dyDescent="0.25">
      <c r="A24">
        <v>24</v>
      </c>
      <c r="B24" s="11">
        <f t="shared" si="0"/>
        <v>193.94305148082032</v>
      </c>
    </row>
    <row r="25" spans="1:2" x14ac:dyDescent="0.25">
      <c r="A25">
        <v>25</v>
      </c>
      <c r="B25" s="11">
        <f t="shared" si="0"/>
        <v>193.74306987043863</v>
      </c>
    </row>
    <row r="26" spans="1:2" x14ac:dyDescent="0.25">
      <c r="A26">
        <v>26</v>
      </c>
      <c r="B26" s="11">
        <f t="shared" si="0"/>
        <v>193.5381130784294</v>
      </c>
    </row>
    <row r="27" spans="1:2" x14ac:dyDescent="0.25">
      <c r="A27">
        <v>27</v>
      </c>
      <c r="B27" s="11">
        <f t="shared" si="0"/>
        <v>193.32824183791348</v>
      </c>
    </row>
    <row r="28" spans="1:2" x14ac:dyDescent="0.25">
      <c r="A28">
        <v>28</v>
      </c>
      <c r="B28" s="11">
        <f t="shared" si="0"/>
        <v>193.11351833826876</v>
      </c>
    </row>
    <row r="29" spans="1:2" x14ac:dyDescent="0.25">
      <c r="A29">
        <v>29</v>
      </c>
      <c r="B29" s="11">
        <f t="shared" si="0"/>
        <v>192.89400620670233</v>
      </c>
    </row>
    <row r="30" spans="1:2" x14ac:dyDescent="0.25">
      <c r="A30">
        <v>30</v>
      </c>
      <c r="B30" s="11">
        <f t="shared" si="0"/>
        <v>192.66977048939626</v>
      </c>
    </row>
    <row r="31" spans="1:2" x14ac:dyDescent="0.25">
      <c r="A31">
        <v>31</v>
      </c>
      <c r="B31" s="11">
        <f t="shared" si="0"/>
        <v>192.44087763223294</v>
      </c>
    </row>
    <row r="32" spans="1:2" x14ac:dyDescent="0.25">
      <c r="A32">
        <v>32</v>
      </c>
      <c r="B32" s="11">
        <f t="shared" si="0"/>
        <v>192.2073954611059</v>
      </c>
    </row>
    <row r="33" spans="1:2" x14ac:dyDescent="0.25">
      <c r="A33">
        <v>33</v>
      </c>
      <c r="B33" s="11">
        <f t="shared" si="0"/>
        <v>191.96939316182136</v>
      </c>
    </row>
    <row r="34" spans="1:2" x14ac:dyDescent="0.25">
      <c r="A34">
        <v>34</v>
      </c>
      <c r="B34" s="11">
        <f t="shared" si="0"/>
        <v>191.72694125959714</v>
      </c>
    </row>
    <row r="35" spans="1:2" x14ac:dyDescent="0.25">
      <c r="A35">
        <v>35</v>
      </c>
      <c r="B35" s="11">
        <f t="shared" si="0"/>
        <v>191.48011159816443</v>
      </c>
    </row>
    <row r="36" spans="1:2" x14ac:dyDescent="0.25">
      <c r="A36">
        <v>36</v>
      </c>
      <c r="B36" s="11">
        <f t="shared" si="0"/>
        <v>191.22897731847888</v>
      </c>
    </row>
    <row r="37" spans="1:2" x14ac:dyDescent="0.25">
      <c r="A37">
        <v>37</v>
      </c>
      <c r="B37" s="11">
        <f t="shared" si="0"/>
        <v>190.97361283704751</v>
      </c>
    </row>
    <row r="38" spans="1:2" x14ac:dyDescent="0.25">
      <c r="A38">
        <v>38</v>
      </c>
      <c r="B38" s="11">
        <f t="shared" si="0"/>
        <v>190.71409382387739</v>
      </c>
    </row>
    <row r="39" spans="1:2" x14ac:dyDescent="0.25">
      <c r="A39">
        <v>39</v>
      </c>
      <c r="B39" s="11">
        <f t="shared" si="0"/>
        <v>190.45049718005299</v>
      </c>
    </row>
    <row r="40" spans="1:2" x14ac:dyDescent="0.25">
      <c r="A40">
        <v>40</v>
      </c>
      <c r="B40" s="11">
        <f t="shared" si="0"/>
        <v>190.18290101494878</v>
      </c>
    </row>
    <row r="41" spans="1:2" x14ac:dyDescent="0.25">
      <c r="A41">
        <v>41</v>
      </c>
      <c r="B41" s="11">
        <f t="shared" si="0"/>
        <v>189.91138462308365</v>
      </c>
    </row>
    <row r="42" spans="1:2" x14ac:dyDescent="0.25">
      <c r="A42">
        <v>42</v>
      </c>
      <c r="B42" s="11">
        <f t="shared" si="0"/>
        <v>189.63602846062432</v>
      </c>
    </row>
    <row r="43" spans="1:2" x14ac:dyDescent="0.25">
      <c r="A43">
        <v>43</v>
      </c>
      <c r="B43" s="11">
        <f t="shared" si="0"/>
        <v>189.35691412154441</v>
      </c>
    </row>
    <row r="44" spans="1:2" x14ac:dyDescent="0.25">
      <c r="A44">
        <v>44</v>
      </c>
      <c r="B44" s="11">
        <f t="shared" si="0"/>
        <v>189.07412431344636</v>
      </c>
    </row>
    <row r="45" spans="1:2" x14ac:dyDescent="0.25">
      <c r="A45">
        <v>45</v>
      </c>
      <c r="B45" s="11">
        <f t="shared" si="0"/>
        <v>188.78774283305341</v>
      </c>
    </row>
    <row r="46" spans="1:2" x14ac:dyDescent="0.25">
      <c r="A46">
        <v>46</v>
      </c>
      <c r="B46" s="11">
        <f t="shared" si="0"/>
        <v>188.49785454137884</v>
      </c>
    </row>
    <row r="47" spans="1:2" x14ac:dyDescent="0.25">
      <c r="A47">
        <v>47</v>
      </c>
      <c r="B47" s="11">
        <f t="shared" si="0"/>
        <v>188.20454533857975</v>
      </c>
    </row>
    <row r="48" spans="1:2" x14ac:dyDescent="0.25">
      <c r="A48">
        <v>48</v>
      </c>
      <c r="B48" s="11">
        <f t="shared" si="0"/>
        <v>187.90790213850306</v>
      </c>
    </row>
    <row r="49" spans="1:2" x14ac:dyDescent="0.25">
      <c r="A49">
        <v>49</v>
      </c>
      <c r="B49" s="11">
        <f t="shared" si="0"/>
        <v>187.60801284293106</v>
      </c>
    </row>
    <row r="50" spans="1:2" x14ac:dyDescent="0.25">
      <c r="A50">
        <v>50</v>
      </c>
      <c r="B50" s="11">
        <f t="shared" si="0"/>
        <v>187.30496631553416</v>
      </c>
    </row>
    <row r="51" spans="1:2" x14ac:dyDescent="0.25">
      <c r="A51">
        <v>51</v>
      </c>
      <c r="B51" s="11">
        <f t="shared" si="0"/>
        <v>186.9988523555387</v>
      </c>
    </row>
    <row r="52" spans="1:2" x14ac:dyDescent="0.25">
      <c r="A52">
        <v>52</v>
      </c>
      <c r="B52" s="11">
        <f t="shared" si="0"/>
        <v>186.68976167111754</v>
      </c>
    </row>
    <row r="53" spans="1:2" x14ac:dyDescent="0.25">
      <c r="A53">
        <v>53</v>
      </c>
      <c r="B53" s="11">
        <f t="shared" si="0"/>
        <v>186.37778585251112</v>
      </c>
    </row>
    <row r="54" spans="1:2" x14ac:dyDescent="0.25">
      <c r="A54">
        <v>54</v>
      </c>
      <c r="B54" s="11">
        <f t="shared" si="0"/>
        <v>186.06301734488758</v>
      </c>
    </row>
    <row r="55" spans="1:2" x14ac:dyDescent="0.25">
      <c r="A55">
        <v>55</v>
      </c>
      <c r="B55" s="11">
        <f t="shared" si="0"/>
        <v>185.74554942094892</v>
      </c>
    </row>
    <row r="56" spans="1:2" x14ac:dyDescent="0.25">
      <c r="A56">
        <v>56</v>
      </c>
      <c r="B56" s="11">
        <f t="shared" si="0"/>
        <v>185.42547615329252</v>
      </c>
    </row>
    <row r="57" spans="1:2" x14ac:dyDescent="0.25">
      <c r="A57">
        <v>57</v>
      </c>
      <c r="B57" s="11">
        <f t="shared" si="0"/>
        <v>185.10289238653539</v>
      </c>
    </row>
    <row r="58" spans="1:2" x14ac:dyDescent="0.25">
      <c r="A58">
        <v>58</v>
      </c>
      <c r="B58" s="11">
        <f t="shared" si="0"/>
        <v>184.77789370920951</v>
      </c>
    </row>
    <row r="59" spans="1:2" x14ac:dyDescent="0.25">
      <c r="A59">
        <v>59</v>
      </c>
      <c r="B59" s="11">
        <f t="shared" si="0"/>
        <v>184.45057642543702</v>
      </c>
    </row>
    <row r="60" spans="1:2" x14ac:dyDescent="0.25">
      <c r="A60">
        <v>60</v>
      </c>
      <c r="B60" s="11">
        <f t="shared" si="0"/>
        <v>184.1210375263932</v>
      </c>
    </row>
    <row r="61" spans="1:2" x14ac:dyDescent="0.25">
      <c r="A61">
        <v>61</v>
      </c>
      <c r="B61" s="11">
        <f t="shared" si="0"/>
        <v>183.78937466156583</v>
      </c>
    </row>
    <row r="62" spans="1:2" x14ac:dyDescent="0.25">
      <c r="A62">
        <v>62</v>
      </c>
      <c r="B62" s="11">
        <f t="shared" si="0"/>
        <v>183.45568610981968</v>
      </c>
    </row>
    <row r="63" spans="1:2" x14ac:dyDescent="0.25">
      <c r="A63">
        <v>63</v>
      </c>
      <c r="B63" s="11">
        <f t="shared" si="0"/>
        <v>183.12007075027418</v>
      </c>
    </row>
    <row r="64" spans="1:2" x14ac:dyDescent="0.25">
      <c r="A64">
        <v>64</v>
      </c>
      <c r="B64" s="11">
        <f t="shared" si="0"/>
        <v>182.78262803300356</v>
      </c>
    </row>
    <row r="65" spans="1:2" x14ac:dyDescent="0.25">
      <c r="A65">
        <v>65</v>
      </c>
      <c r="B65" s="11">
        <f t="shared" si="0"/>
        <v>182.44345794956757</v>
      </c>
    </row>
    <row r="66" spans="1:2" x14ac:dyDescent="0.25">
      <c r="A66">
        <v>66</v>
      </c>
      <c r="B66" s="11">
        <f t="shared" ref="B66:B129" si="1">20.5*SIN(((2*PI()*A66)/365)-((1053*PI())/730))+176.953264693743</f>
        <v>182.1026610033818</v>
      </c>
    </row>
    <row r="67" spans="1:2" x14ac:dyDescent="0.25">
      <c r="A67">
        <v>67</v>
      </c>
      <c r="B67" s="11">
        <f t="shared" si="1"/>
        <v>181.76033817993641</v>
      </c>
    </row>
    <row r="68" spans="1:2" x14ac:dyDescent="0.25">
      <c r="A68">
        <v>68</v>
      </c>
      <c r="B68" s="11">
        <f t="shared" si="1"/>
        <v>181.41659091687191</v>
      </c>
    </row>
    <row r="69" spans="1:2" x14ac:dyDescent="0.25">
      <c r="A69">
        <v>69</v>
      </c>
      <c r="B69" s="11">
        <f t="shared" si="1"/>
        <v>181.07152107392102</v>
      </c>
    </row>
    <row r="70" spans="1:2" x14ac:dyDescent="0.25">
      <c r="A70">
        <v>70</v>
      </c>
      <c r="B70" s="11">
        <f t="shared" si="1"/>
        <v>180.72523090272546</v>
      </c>
    </row>
    <row r="71" spans="1:2" x14ac:dyDescent="0.25">
      <c r="A71">
        <v>71</v>
      </c>
      <c r="B71" s="11">
        <f t="shared" si="1"/>
        <v>180.37782301653644</v>
      </c>
    </row>
    <row r="72" spans="1:2" x14ac:dyDescent="0.25">
      <c r="A72">
        <v>72</v>
      </c>
      <c r="B72" s="11">
        <f t="shared" si="1"/>
        <v>180.02940035980836</v>
      </c>
    </row>
    <row r="73" spans="1:2" x14ac:dyDescent="0.25">
      <c r="A73">
        <v>73</v>
      </c>
      <c r="B73" s="11">
        <f t="shared" si="1"/>
        <v>179.68006617769402</v>
      </c>
    </row>
    <row r="74" spans="1:2" x14ac:dyDescent="0.25">
      <c r="A74">
        <v>74</v>
      </c>
      <c r="B74" s="11">
        <f t="shared" si="1"/>
        <v>179.32992398545076</v>
      </c>
    </row>
    <row r="75" spans="1:2" x14ac:dyDescent="0.25">
      <c r="A75">
        <v>75</v>
      </c>
      <c r="B75" s="11">
        <f t="shared" si="1"/>
        <v>178.97907753776687</v>
      </c>
    </row>
    <row r="76" spans="1:2" x14ac:dyDescent="0.25">
      <c r="A76">
        <v>76</v>
      </c>
      <c r="B76" s="11">
        <f t="shared" si="1"/>
        <v>178.62763079801667</v>
      </c>
    </row>
    <row r="77" spans="1:2" x14ac:dyDescent="0.25">
      <c r="A77">
        <v>77</v>
      </c>
      <c r="B77" s="11">
        <f t="shared" si="1"/>
        <v>178.27568790745397</v>
      </c>
    </row>
    <row r="78" spans="1:2" x14ac:dyDescent="0.25">
      <c r="A78">
        <v>78</v>
      </c>
      <c r="B78" s="11">
        <f t="shared" si="1"/>
        <v>177.92335315435284</v>
      </c>
    </row>
    <row r="79" spans="1:2" x14ac:dyDescent="0.25">
      <c r="A79">
        <v>79</v>
      </c>
      <c r="B79" s="11">
        <f t="shared" si="1"/>
        <v>177.57073094310462</v>
      </c>
    </row>
    <row r="80" spans="1:2" x14ac:dyDescent="0.25">
      <c r="A80">
        <v>80</v>
      </c>
      <c r="B80" s="11">
        <f t="shared" si="1"/>
        <v>177.21792576328068</v>
      </c>
    </row>
    <row r="81" spans="1:2" x14ac:dyDescent="0.25">
      <c r="A81">
        <v>81</v>
      </c>
      <c r="B81" s="11">
        <f t="shared" si="1"/>
        <v>176.86504215866998</v>
      </c>
    </row>
    <row r="82" spans="1:2" x14ac:dyDescent="0.25">
      <c r="A82">
        <v>82</v>
      </c>
      <c r="B82" s="11">
        <f t="shared" si="1"/>
        <v>176.51218469630044</v>
      </c>
    </row>
    <row r="83" spans="1:2" x14ac:dyDescent="0.25">
      <c r="A83">
        <v>83</v>
      </c>
      <c r="B83" s="11">
        <f t="shared" si="1"/>
        <v>176.15945793545342</v>
      </c>
    </row>
    <row r="84" spans="1:2" x14ac:dyDescent="0.25">
      <c r="A84">
        <v>84</v>
      </c>
      <c r="B84" s="11">
        <f t="shared" si="1"/>
        <v>175.80696639668062</v>
      </c>
    </row>
    <row r="85" spans="1:2" x14ac:dyDescent="0.25">
      <c r="A85">
        <v>85</v>
      </c>
      <c r="B85" s="11">
        <f t="shared" si="1"/>
        <v>175.45481453083241</v>
      </c>
    </row>
    <row r="86" spans="1:2" x14ac:dyDescent="0.25">
      <c r="A86">
        <v>86</v>
      </c>
      <c r="B86" s="11">
        <f t="shared" si="1"/>
        <v>175.10310668810666</v>
      </c>
    </row>
    <row r="87" spans="1:2" x14ac:dyDescent="0.25">
      <c r="A87">
        <v>87</v>
      </c>
      <c r="B87" s="11">
        <f t="shared" si="1"/>
        <v>174.75194708712766</v>
      </c>
    </row>
    <row r="88" spans="1:2" x14ac:dyDescent="0.25">
      <c r="A88">
        <v>88</v>
      </c>
      <c r="B88" s="11">
        <f t="shared" si="1"/>
        <v>174.40143978406383</v>
      </c>
    </row>
    <row r="89" spans="1:2" x14ac:dyDescent="0.25">
      <c r="A89">
        <v>89</v>
      </c>
      <c r="B89" s="11">
        <f t="shared" si="1"/>
        <v>174.05168864179362</v>
      </c>
    </row>
    <row r="90" spans="1:2" x14ac:dyDescent="0.25">
      <c r="A90">
        <v>90</v>
      </c>
      <c r="B90" s="11">
        <f t="shared" si="1"/>
        <v>173.70279729912875</v>
      </c>
    </row>
    <row r="91" spans="1:2" x14ac:dyDescent="0.25">
      <c r="A91">
        <v>91</v>
      </c>
      <c r="B91" s="11">
        <f t="shared" si="1"/>
        <v>173.35486914010372</v>
      </c>
    </row>
    <row r="92" spans="1:2" x14ac:dyDescent="0.25">
      <c r="A92">
        <v>92</v>
      </c>
      <c r="B92" s="11">
        <f t="shared" si="1"/>
        <v>173.008007263341</v>
      </c>
    </row>
    <row r="93" spans="1:2" x14ac:dyDescent="0.25">
      <c r="A93">
        <v>93</v>
      </c>
      <c r="B93" s="11">
        <f t="shared" si="1"/>
        <v>172.66231445150049</v>
      </c>
    </row>
    <row r="94" spans="1:2" x14ac:dyDescent="0.25">
      <c r="A94">
        <v>94</v>
      </c>
      <c r="B94" s="11">
        <f t="shared" si="1"/>
        <v>172.31789314082309</v>
      </c>
    </row>
    <row r="95" spans="1:2" x14ac:dyDescent="0.25">
      <c r="A95">
        <v>95</v>
      </c>
      <c r="B95" s="11">
        <f t="shared" si="1"/>
        <v>171.97484539077632</v>
      </c>
    </row>
    <row r="96" spans="1:2" x14ac:dyDescent="0.25">
      <c r="A96">
        <v>96</v>
      </c>
      <c r="B96" s="11">
        <f t="shared" si="1"/>
        <v>171.63327285381209</v>
      </c>
    </row>
    <row r="97" spans="1:2" x14ac:dyDescent="0.25">
      <c r="A97">
        <v>97</v>
      </c>
      <c r="B97" s="11">
        <f t="shared" si="1"/>
        <v>171.2932767452449</v>
      </c>
    </row>
    <row r="98" spans="1:2" x14ac:dyDescent="0.25">
      <c r="A98">
        <v>98</v>
      </c>
      <c r="B98" s="11">
        <f t="shared" si="1"/>
        <v>170.95495781325937</v>
      </c>
    </row>
    <row r="99" spans="1:2" x14ac:dyDescent="0.25">
      <c r="A99">
        <v>99</v>
      </c>
      <c r="B99" s="11">
        <f t="shared" si="1"/>
        <v>170.61841630905656</v>
      </c>
    </row>
    <row r="100" spans="1:2" x14ac:dyDescent="0.25">
      <c r="A100">
        <v>100</v>
      </c>
      <c r="B100" s="11">
        <f t="shared" si="1"/>
        <v>170.28375195714742</v>
      </c>
    </row>
    <row r="101" spans="1:2" x14ac:dyDescent="0.25">
      <c r="A101">
        <v>101</v>
      </c>
      <c r="B101" s="11">
        <f t="shared" si="1"/>
        <v>169.95106392580195</v>
      </c>
    </row>
    <row r="102" spans="1:2" x14ac:dyDescent="0.25">
      <c r="A102">
        <v>102</v>
      </c>
      <c r="B102" s="11">
        <f t="shared" si="1"/>
        <v>169.62045079766392</v>
      </c>
    </row>
    <row r="103" spans="1:2" x14ac:dyDescent="0.25">
      <c r="A103">
        <v>103</v>
      </c>
      <c r="B103" s="11">
        <f t="shared" si="1"/>
        <v>169.2920105405384</v>
      </c>
    </row>
    <row r="104" spans="1:2" x14ac:dyDescent="0.25">
      <c r="A104">
        <v>104</v>
      </c>
      <c r="B104" s="11">
        <f t="shared" si="1"/>
        <v>168.96584047836183</v>
      </c>
    </row>
    <row r="105" spans="1:2" x14ac:dyDescent="0.25">
      <c r="A105">
        <v>105</v>
      </c>
      <c r="B105" s="11">
        <f t="shared" si="1"/>
        <v>168.64203726236306</v>
      </c>
    </row>
    <row r="106" spans="1:2" x14ac:dyDescent="0.25">
      <c r="A106">
        <v>106</v>
      </c>
      <c r="B106" s="11">
        <f t="shared" si="1"/>
        <v>168.32069684242316</v>
      </c>
    </row>
    <row r="107" spans="1:2" x14ac:dyDescent="0.25">
      <c r="A107">
        <v>107</v>
      </c>
      <c r="B107" s="11">
        <f t="shared" si="1"/>
        <v>168.00191443864369</v>
      </c>
    </row>
    <row r="108" spans="1:2" x14ac:dyDescent="0.25">
      <c r="A108">
        <v>108</v>
      </c>
      <c r="B108" s="11">
        <f t="shared" si="1"/>
        <v>167.68578451313076</v>
      </c>
    </row>
    <row r="109" spans="1:2" x14ac:dyDescent="0.25">
      <c r="A109">
        <v>109</v>
      </c>
      <c r="B109" s="11">
        <f t="shared" si="1"/>
        <v>167.37240074200395</v>
      </c>
    </row>
    <row r="110" spans="1:2" x14ac:dyDescent="0.25">
      <c r="A110">
        <v>110</v>
      </c>
      <c r="B110" s="11">
        <f t="shared" si="1"/>
        <v>167.06185598763801</v>
      </c>
    </row>
    <row r="111" spans="1:2" x14ac:dyDescent="0.25">
      <c r="A111">
        <v>111</v>
      </c>
      <c r="B111" s="11">
        <f t="shared" si="1"/>
        <v>166.75424227114578</v>
      </c>
    </row>
    <row r="112" spans="1:2" x14ac:dyDescent="0.25">
      <c r="A112">
        <v>112</v>
      </c>
      <c r="B112" s="11">
        <f t="shared" si="1"/>
        <v>166.44965074511032</v>
      </c>
    </row>
    <row r="113" spans="1:2" x14ac:dyDescent="0.25">
      <c r="A113">
        <v>113</v>
      </c>
      <c r="B113" s="11">
        <f t="shared" si="1"/>
        <v>166.14817166657437</v>
      </c>
    </row>
    <row r="114" spans="1:2" x14ac:dyDescent="0.25">
      <c r="A114">
        <v>114</v>
      </c>
      <c r="B114" s="11">
        <f t="shared" si="1"/>
        <v>165.84989437029537</v>
      </c>
    </row>
    <row r="115" spans="1:2" x14ac:dyDescent="0.25">
      <c r="A115">
        <v>115</v>
      </c>
      <c r="B115" s="11">
        <f t="shared" si="1"/>
        <v>165.55490724227357</v>
      </c>
    </row>
    <row r="116" spans="1:2" x14ac:dyDescent="0.25">
      <c r="A116">
        <v>116</v>
      </c>
      <c r="B116" s="11">
        <f t="shared" si="1"/>
        <v>165.26329769356136</v>
      </c>
    </row>
    <row r="117" spans="1:2" x14ac:dyDescent="0.25">
      <c r="A117">
        <v>117</v>
      </c>
      <c r="B117" s="11">
        <f t="shared" si="1"/>
        <v>164.97515213436145</v>
      </c>
    </row>
    <row r="118" spans="1:2" x14ac:dyDescent="0.25">
      <c r="A118">
        <v>118</v>
      </c>
      <c r="B118" s="11">
        <f t="shared" si="1"/>
        <v>164.69055594842172</v>
      </c>
    </row>
    <row r="119" spans="1:2" x14ac:dyDescent="0.25">
      <c r="A119">
        <v>119</v>
      </c>
      <c r="B119" s="11">
        <f t="shared" si="1"/>
        <v>164.40959346773414</v>
      </c>
    </row>
    <row r="120" spans="1:2" x14ac:dyDescent="0.25">
      <c r="A120">
        <v>120</v>
      </c>
      <c r="B120" s="11">
        <f t="shared" si="1"/>
        <v>164.13234794754544</v>
      </c>
    </row>
    <row r="121" spans="1:2" x14ac:dyDescent="0.25">
      <c r="A121">
        <v>121</v>
      </c>
      <c r="B121" s="11">
        <f t="shared" si="1"/>
        <v>163.85890154168669</v>
      </c>
    </row>
    <row r="122" spans="1:2" x14ac:dyDescent="0.25">
      <c r="A122">
        <v>122</v>
      </c>
      <c r="B122" s="11">
        <f t="shared" si="1"/>
        <v>163.58933527822938</v>
      </c>
    </row>
    <row r="123" spans="1:2" x14ac:dyDescent="0.25">
      <c r="A123">
        <v>123</v>
      </c>
      <c r="B123" s="11">
        <f t="shared" si="1"/>
        <v>163.32372903547514</v>
      </c>
    </row>
    <row r="124" spans="1:2" x14ac:dyDescent="0.25">
      <c r="A124">
        <v>124</v>
      </c>
      <c r="B124" s="11">
        <f t="shared" si="1"/>
        <v>163.06216151828588</v>
      </c>
    </row>
    <row r="125" spans="1:2" x14ac:dyDescent="0.25">
      <c r="A125">
        <v>125</v>
      </c>
      <c r="B125" s="11">
        <f t="shared" si="1"/>
        <v>162.80471023476207</v>
      </c>
    </row>
    <row r="126" spans="1:2" x14ac:dyDescent="0.25">
      <c r="A126">
        <v>126</v>
      </c>
      <c r="B126" s="11">
        <f t="shared" si="1"/>
        <v>162.55145147327528</v>
      </c>
    </row>
    <row r="127" spans="1:2" x14ac:dyDescent="0.25">
      <c r="A127">
        <v>127</v>
      </c>
      <c r="B127" s="11">
        <f t="shared" si="1"/>
        <v>162.30246027986229</v>
      </c>
    </row>
    <row r="128" spans="1:2" x14ac:dyDescent="0.25">
      <c r="A128">
        <v>128</v>
      </c>
      <c r="B128" s="11">
        <f t="shared" si="1"/>
        <v>162.05781043598739</v>
      </c>
    </row>
    <row r="129" spans="1:2" x14ac:dyDescent="0.25">
      <c r="A129">
        <v>129</v>
      </c>
      <c r="B129" s="11">
        <f t="shared" si="1"/>
        <v>161.81757443667931</v>
      </c>
    </row>
    <row r="130" spans="1:2" x14ac:dyDescent="0.25">
      <c r="A130">
        <v>130</v>
      </c>
      <c r="B130" s="11">
        <f t="shared" ref="B130:B193" si="2">20.5*SIN(((2*PI()*A130)/365)-((1053*PI())/730))+176.953264693743</f>
        <v>161.58182346904934</v>
      </c>
    </row>
    <row r="131" spans="1:2" x14ac:dyDescent="0.25">
      <c r="A131">
        <v>131</v>
      </c>
      <c r="B131" s="11">
        <f t="shared" si="2"/>
        <v>161.35062739119712</v>
      </c>
    </row>
    <row r="132" spans="1:2" x14ac:dyDescent="0.25">
      <c r="A132">
        <v>132</v>
      </c>
      <c r="B132" s="11">
        <f t="shared" si="2"/>
        <v>161.12405471151013</v>
      </c>
    </row>
    <row r="133" spans="1:2" x14ac:dyDescent="0.25">
      <c r="A133">
        <v>133</v>
      </c>
      <c r="B133" s="11">
        <f t="shared" si="2"/>
        <v>160.9021725683632</v>
      </c>
    </row>
    <row r="134" spans="1:2" x14ac:dyDescent="0.25">
      <c r="A134">
        <v>134</v>
      </c>
      <c r="B134" s="11">
        <f t="shared" si="2"/>
        <v>160.68504671022399</v>
      </c>
    </row>
    <row r="135" spans="1:2" x14ac:dyDescent="0.25">
      <c r="A135">
        <v>135</v>
      </c>
      <c r="B135" s="11">
        <f t="shared" si="2"/>
        <v>160.47274147617017</v>
      </c>
    </row>
    <row r="136" spans="1:2" x14ac:dyDescent="0.25">
      <c r="A136">
        <v>136</v>
      </c>
      <c r="B136" s="11">
        <f t="shared" si="2"/>
        <v>160.26531977682453</v>
      </c>
    </row>
    <row r="137" spans="1:2" x14ac:dyDescent="0.25">
      <c r="A137">
        <v>137</v>
      </c>
      <c r="B137" s="11">
        <f t="shared" si="2"/>
        <v>160.06284307571315</v>
      </c>
    </row>
    <row r="138" spans="1:2" x14ac:dyDescent="0.25">
      <c r="A138">
        <v>138</v>
      </c>
      <c r="B138" s="11">
        <f t="shared" si="2"/>
        <v>159.8653713710523</v>
      </c>
    </row>
    <row r="139" spans="1:2" x14ac:dyDescent="0.25">
      <c r="A139">
        <v>139</v>
      </c>
      <c r="B139" s="11">
        <f t="shared" si="2"/>
        <v>159.67296317796996</v>
      </c>
    </row>
    <row r="140" spans="1:2" x14ac:dyDescent="0.25">
      <c r="A140">
        <v>140</v>
      </c>
      <c r="B140" s="11">
        <f t="shared" si="2"/>
        <v>159.48567551116616</v>
      </c>
    </row>
    <row r="141" spans="1:2" x14ac:dyDescent="0.25">
      <c r="A141">
        <v>141</v>
      </c>
      <c r="B141" s="11">
        <f t="shared" si="2"/>
        <v>159.30356386801861</v>
      </c>
    </row>
    <row r="142" spans="1:2" x14ac:dyDescent="0.25">
      <c r="A142">
        <v>142</v>
      </c>
      <c r="B142" s="11">
        <f t="shared" si="2"/>
        <v>159.12668221213747</v>
      </c>
    </row>
    <row r="143" spans="1:2" x14ac:dyDescent="0.25">
      <c r="A143">
        <v>143</v>
      </c>
      <c r="B143" s="11">
        <f t="shared" si="2"/>
        <v>158.9550829573748</v>
      </c>
    </row>
    <row r="144" spans="1:2" x14ac:dyDescent="0.25">
      <c r="A144">
        <v>144</v>
      </c>
      <c r="B144" s="11">
        <f t="shared" si="2"/>
        <v>158.78881695229316</v>
      </c>
    </row>
    <row r="145" spans="1:2" x14ac:dyDescent="0.25">
      <c r="A145">
        <v>145</v>
      </c>
      <c r="B145" s="11">
        <f t="shared" si="2"/>
        <v>158.62793346509824</v>
      </c>
    </row>
    <row r="146" spans="1:2" x14ac:dyDescent="0.25">
      <c r="A146">
        <v>146</v>
      </c>
      <c r="B146" s="11">
        <f t="shared" si="2"/>
        <v>158.47248016903939</v>
      </c>
    </row>
    <row r="147" spans="1:2" x14ac:dyDescent="0.25">
      <c r="A147">
        <v>147</v>
      </c>
      <c r="B147" s="11">
        <f t="shared" si="2"/>
        <v>158.32250312828319</v>
      </c>
    </row>
    <row r="148" spans="1:2" x14ac:dyDescent="0.25">
      <c r="A148">
        <v>148</v>
      </c>
      <c r="B148" s="11">
        <f t="shared" si="2"/>
        <v>158.17804678426361</v>
      </c>
    </row>
    <row r="149" spans="1:2" x14ac:dyDescent="0.25">
      <c r="A149">
        <v>149</v>
      </c>
      <c r="B149" s="11">
        <f t="shared" si="2"/>
        <v>158.039153942513</v>
      </c>
    </row>
    <row r="150" spans="1:2" x14ac:dyDescent="0.25">
      <c r="A150">
        <v>150</v>
      </c>
      <c r="B150" s="11">
        <f t="shared" si="2"/>
        <v>157.90586575997793</v>
      </c>
    </row>
    <row r="151" spans="1:2" x14ac:dyDescent="0.25">
      <c r="A151">
        <v>151</v>
      </c>
      <c r="B151" s="11">
        <f t="shared" si="2"/>
        <v>157.77822173282345</v>
      </c>
    </row>
    <row r="152" spans="1:2" x14ac:dyDescent="0.25">
      <c r="A152">
        <v>152</v>
      </c>
      <c r="B152" s="11">
        <f t="shared" si="2"/>
        <v>157.65625968472963</v>
      </c>
    </row>
    <row r="153" spans="1:2" x14ac:dyDescent="0.25">
      <c r="A153">
        <v>153</v>
      </c>
      <c r="B153" s="11">
        <f t="shared" si="2"/>
        <v>157.54001575568344</v>
      </c>
    </row>
    <row r="154" spans="1:2" x14ac:dyDescent="0.25">
      <c r="A154">
        <v>154</v>
      </c>
      <c r="B154" s="11">
        <f t="shared" si="2"/>
        <v>157.42952439126984</v>
      </c>
    </row>
    <row r="155" spans="1:2" x14ac:dyDescent="0.25">
      <c r="A155">
        <v>155</v>
      </c>
      <c r="B155" s="11">
        <f t="shared" si="2"/>
        <v>157.3248183324647</v>
      </c>
    </row>
    <row r="156" spans="1:2" x14ac:dyDescent="0.25">
      <c r="A156">
        <v>156</v>
      </c>
      <c r="B156" s="11">
        <f t="shared" si="2"/>
        <v>157.22592860593295</v>
      </c>
    </row>
    <row r="157" spans="1:2" x14ac:dyDescent="0.25">
      <c r="A157">
        <v>157</v>
      </c>
      <c r="B157" s="11">
        <f t="shared" si="2"/>
        <v>157.13288451483481</v>
      </c>
    </row>
    <row r="158" spans="1:2" x14ac:dyDescent="0.25">
      <c r="A158">
        <v>158</v>
      </c>
      <c r="B158" s="11">
        <f t="shared" si="2"/>
        <v>157.0457136301425</v>
      </c>
    </row>
    <row r="159" spans="1:2" x14ac:dyDescent="0.25">
      <c r="A159">
        <v>159</v>
      </c>
      <c r="B159" s="11">
        <f t="shared" si="2"/>
        <v>156.96444178247049</v>
      </c>
    </row>
    <row r="160" spans="1:2" x14ac:dyDescent="0.25">
      <c r="A160">
        <v>160</v>
      </c>
      <c r="B160" s="11">
        <f t="shared" si="2"/>
        <v>156.88909305442124</v>
      </c>
    </row>
    <row r="161" spans="1:2" x14ac:dyDescent="0.25">
      <c r="A161">
        <v>161</v>
      </c>
      <c r="B161" s="11">
        <f t="shared" si="2"/>
        <v>156.819689773449</v>
      </c>
    </row>
    <row r="162" spans="1:2" x14ac:dyDescent="0.25">
      <c r="A162">
        <v>162</v>
      </c>
      <c r="B162" s="11">
        <f t="shared" si="2"/>
        <v>156.75625250524376</v>
      </c>
    </row>
    <row r="163" spans="1:2" x14ac:dyDescent="0.25">
      <c r="A163">
        <v>163</v>
      </c>
      <c r="B163" s="11">
        <f t="shared" si="2"/>
        <v>156.69880004763721</v>
      </c>
    </row>
    <row r="164" spans="1:2" x14ac:dyDescent="0.25">
      <c r="A164">
        <v>164</v>
      </c>
      <c r="B164" s="11">
        <f t="shared" si="2"/>
        <v>156.64734942503242</v>
      </c>
    </row>
    <row r="165" spans="1:2" x14ac:dyDescent="0.25">
      <c r="A165">
        <v>165</v>
      </c>
      <c r="B165" s="11">
        <f t="shared" si="2"/>
        <v>156.60191588335931</v>
      </c>
    </row>
    <row r="166" spans="1:2" x14ac:dyDescent="0.25">
      <c r="A166">
        <v>166</v>
      </c>
      <c r="B166" s="11">
        <f t="shared" si="2"/>
        <v>156.56251288555683</v>
      </c>
    </row>
    <row r="167" spans="1:2" x14ac:dyDescent="0.25">
      <c r="A167">
        <v>167</v>
      </c>
      <c r="B167" s="11">
        <f t="shared" si="2"/>
        <v>156.52915210758354</v>
      </c>
    </row>
    <row r="168" spans="1:2" x14ac:dyDescent="0.25">
      <c r="A168">
        <v>168</v>
      </c>
      <c r="B168" s="11">
        <f t="shared" si="2"/>
        <v>156.50184343495798</v>
      </c>
    </row>
    <row r="169" spans="1:2" x14ac:dyDescent="0.25">
      <c r="A169">
        <v>169</v>
      </c>
      <c r="B169" s="11">
        <f t="shared" si="2"/>
        <v>156.48059495982923</v>
      </c>
    </row>
    <row r="170" spans="1:2" x14ac:dyDescent="0.25">
      <c r="A170">
        <v>170</v>
      </c>
      <c r="B170" s="11">
        <f t="shared" si="2"/>
        <v>156.46541297857905</v>
      </c>
    </row>
    <row r="171" spans="1:2" x14ac:dyDescent="0.25">
      <c r="A171">
        <v>171</v>
      </c>
      <c r="B171" s="11">
        <f t="shared" si="2"/>
        <v>156.4563019899561</v>
      </c>
    </row>
    <row r="172" spans="1:2" x14ac:dyDescent="0.25">
      <c r="A172">
        <v>172</v>
      </c>
      <c r="B172" s="11">
        <f t="shared" si="2"/>
        <v>156.45326469374299</v>
      </c>
    </row>
    <row r="173" spans="1:2" x14ac:dyDescent="0.25">
      <c r="A173">
        <v>173</v>
      </c>
      <c r="B173" s="11">
        <f t="shared" si="2"/>
        <v>156.4563019899561</v>
      </c>
    </row>
    <row r="174" spans="1:2" x14ac:dyDescent="0.25">
      <c r="A174">
        <v>174</v>
      </c>
      <c r="B174" s="11">
        <f t="shared" si="2"/>
        <v>156.46541297857905</v>
      </c>
    </row>
    <row r="175" spans="1:2" x14ac:dyDescent="0.25">
      <c r="A175">
        <v>175</v>
      </c>
      <c r="B175" s="11">
        <f t="shared" si="2"/>
        <v>156.48059495982923</v>
      </c>
    </row>
    <row r="176" spans="1:2" x14ac:dyDescent="0.25">
      <c r="A176">
        <v>176</v>
      </c>
      <c r="B176" s="11">
        <f t="shared" si="2"/>
        <v>156.50184343495798</v>
      </c>
    </row>
    <row r="177" spans="1:2" x14ac:dyDescent="0.25">
      <c r="A177">
        <v>177</v>
      </c>
      <c r="B177" s="11">
        <f t="shared" si="2"/>
        <v>156.52915210758354</v>
      </c>
    </row>
    <row r="178" spans="1:2" x14ac:dyDescent="0.25">
      <c r="A178">
        <v>178</v>
      </c>
      <c r="B178" s="11">
        <f t="shared" si="2"/>
        <v>156.56251288555683</v>
      </c>
    </row>
    <row r="179" spans="1:2" x14ac:dyDescent="0.25">
      <c r="A179">
        <v>179</v>
      </c>
      <c r="B179" s="11">
        <f t="shared" si="2"/>
        <v>156.60191588335931</v>
      </c>
    </row>
    <row r="180" spans="1:2" x14ac:dyDescent="0.25">
      <c r="A180">
        <v>180</v>
      </c>
      <c r="B180" s="11">
        <f t="shared" si="2"/>
        <v>156.64734942503242</v>
      </c>
    </row>
    <row r="181" spans="1:2" x14ac:dyDescent="0.25">
      <c r="A181">
        <v>181</v>
      </c>
      <c r="B181" s="11">
        <f t="shared" si="2"/>
        <v>156.69880004763718</v>
      </c>
    </row>
    <row r="182" spans="1:2" x14ac:dyDescent="0.25">
      <c r="A182">
        <v>182</v>
      </c>
      <c r="B182" s="11">
        <f t="shared" si="2"/>
        <v>156.75625250524376</v>
      </c>
    </row>
    <row r="183" spans="1:2" x14ac:dyDescent="0.25">
      <c r="A183">
        <v>183</v>
      </c>
      <c r="B183" s="11">
        <f t="shared" si="2"/>
        <v>156.81968977344897</v>
      </c>
    </row>
    <row r="184" spans="1:2" x14ac:dyDescent="0.25">
      <c r="A184">
        <v>184</v>
      </c>
      <c r="B184" s="11">
        <f t="shared" si="2"/>
        <v>156.88909305442124</v>
      </c>
    </row>
    <row r="185" spans="1:2" x14ac:dyDescent="0.25">
      <c r="A185">
        <v>185</v>
      </c>
      <c r="B185" s="11">
        <f t="shared" si="2"/>
        <v>156.96444178247049</v>
      </c>
    </row>
    <row r="186" spans="1:2" x14ac:dyDescent="0.25">
      <c r="A186">
        <v>186</v>
      </c>
      <c r="B186" s="11">
        <f t="shared" si="2"/>
        <v>157.0457136301425</v>
      </c>
    </row>
    <row r="187" spans="1:2" x14ac:dyDescent="0.25">
      <c r="A187">
        <v>187</v>
      </c>
      <c r="B187" s="11">
        <f t="shared" si="2"/>
        <v>157.13288451483481</v>
      </c>
    </row>
    <row r="188" spans="1:2" x14ac:dyDescent="0.25">
      <c r="A188">
        <v>188</v>
      </c>
      <c r="B188" s="11">
        <f t="shared" si="2"/>
        <v>157.22592860593295</v>
      </c>
    </row>
    <row r="189" spans="1:2" x14ac:dyDescent="0.25">
      <c r="A189">
        <v>189</v>
      </c>
      <c r="B189" s="11">
        <f t="shared" si="2"/>
        <v>157.3248183324647</v>
      </c>
    </row>
    <row r="190" spans="1:2" x14ac:dyDescent="0.25">
      <c r="A190">
        <v>190</v>
      </c>
      <c r="B190" s="11">
        <f t="shared" si="2"/>
        <v>157.42952439126984</v>
      </c>
    </row>
    <row r="191" spans="1:2" x14ac:dyDescent="0.25">
      <c r="A191">
        <v>191</v>
      </c>
      <c r="B191" s="11">
        <f t="shared" si="2"/>
        <v>157.54001575568344</v>
      </c>
    </row>
    <row r="192" spans="1:2" x14ac:dyDescent="0.25">
      <c r="A192">
        <v>192</v>
      </c>
      <c r="B192" s="11">
        <f t="shared" si="2"/>
        <v>157.65625968472963</v>
      </c>
    </row>
    <row r="193" spans="1:2" x14ac:dyDescent="0.25">
      <c r="A193">
        <v>193</v>
      </c>
      <c r="B193" s="11">
        <f t="shared" si="2"/>
        <v>157.77822173282345</v>
      </c>
    </row>
    <row r="194" spans="1:2" x14ac:dyDescent="0.25">
      <c r="A194">
        <v>194</v>
      </c>
      <c r="B194" s="11">
        <f t="shared" ref="B194:B257" si="3">20.5*SIN(((2*PI()*A194)/365)-((1053*PI())/730))+176.953264693743</f>
        <v>157.90586575997793</v>
      </c>
    </row>
    <row r="195" spans="1:2" x14ac:dyDescent="0.25">
      <c r="A195">
        <v>195</v>
      </c>
      <c r="B195" s="11">
        <f t="shared" si="3"/>
        <v>158.039153942513</v>
      </c>
    </row>
    <row r="196" spans="1:2" x14ac:dyDescent="0.25">
      <c r="A196">
        <v>196</v>
      </c>
      <c r="B196" s="11">
        <f t="shared" si="3"/>
        <v>158.17804678426361</v>
      </c>
    </row>
    <row r="197" spans="1:2" x14ac:dyDescent="0.25">
      <c r="A197">
        <v>197</v>
      </c>
      <c r="B197" s="11">
        <f t="shared" si="3"/>
        <v>158.32250312828319</v>
      </c>
    </row>
    <row r="198" spans="1:2" x14ac:dyDescent="0.25">
      <c r="A198">
        <v>198</v>
      </c>
      <c r="B198" s="11">
        <f t="shared" si="3"/>
        <v>158.47248016903939</v>
      </c>
    </row>
    <row r="199" spans="1:2" x14ac:dyDescent="0.25">
      <c r="A199">
        <v>199</v>
      </c>
      <c r="B199" s="11">
        <f t="shared" si="3"/>
        <v>158.62793346509824</v>
      </c>
    </row>
    <row r="200" spans="1:2" x14ac:dyDescent="0.25">
      <c r="A200">
        <v>200</v>
      </c>
      <c r="B200" s="11">
        <f t="shared" si="3"/>
        <v>158.78881695229316</v>
      </c>
    </row>
    <row r="201" spans="1:2" x14ac:dyDescent="0.25">
      <c r="A201">
        <v>201</v>
      </c>
      <c r="B201" s="11">
        <f t="shared" si="3"/>
        <v>158.9550829573748</v>
      </c>
    </row>
    <row r="202" spans="1:2" x14ac:dyDescent="0.25">
      <c r="A202">
        <v>202</v>
      </c>
      <c r="B202" s="11">
        <f t="shared" si="3"/>
        <v>159.12668221213747</v>
      </c>
    </row>
    <row r="203" spans="1:2" x14ac:dyDescent="0.25">
      <c r="A203">
        <v>203</v>
      </c>
      <c r="B203" s="11">
        <f t="shared" si="3"/>
        <v>159.30356386801861</v>
      </c>
    </row>
    <row r="204" spans="1:2" x14ac:dyDescent="0.25">
      <c r="A204">
        <v>204</v>
      </c>
      <c r="B204" s="11">
        <f t="shared" si="3"/>
        <v>159.48567551116616</v>
      </c>
    </row>
    <row r="205" spans="1:2" x14ac:dyDescent="0.25">
      <c r="A205">
        <v>205</v>
      </c>
      <c r="B205" s="11">
        <f t="shared" si="3"/>
        <v>159.67296317796993</v>
      </c>
    </row>
    <row r="206" spans="1:2" x14ac:dyDescent="0.25">
      <c r="A206">
        <v>206</v>
      </c>
      <c r="B206" s="11">
        <f t="shared" si="3"/>
        <v>159.8653713710523</v>
      </c>
    </row>
    <row r="207" spans="1:2" x14ac:dyDescent="0.25">
      <c r="A207">
        <v>207</v>
      </c>
      <c r="B207" s="11">
        <f t="shared" si="3"/>
        <v>160.06284307571312</v>
      </c>
    </row>
    <row r="208" spans="1:2" x14ac:dyDescent="0.25">
      <c r="A208">
        <v>208</v>
      </c>
      <c r="B208" s="11">
        <f t="shared" si="3"/>
        <v>160.26531977682453</v>
      </c>
    </row>
    <row r="209" spans="1:2" x14ac:dyDescent="0.25">
      <c r="A209">
        <v>209</v>
      </c>
      <c r="B209" s="11">
        <f t="shared" si="3"/>
        <v>160.47274147617017</v>
      </c>
    </row>
    <row r="210" spans="1:2" x14ac:dyDescent="0.25">
      <c r="A210">
        <v>210</v>
      </c>
      <c r="B210" s="11">
        <f t="shared" si="3"/>
        <v>160.68504671022399</v>
      </c>
    </row>
    <row r="211" spans="1:2" x14ac:dyDescent="0.25">
      <c r="A211">
        <v>211</v>
      </c>
      <c r="B211" s="11">
        <f t="shared" si="3"/>
        <v>160.9021725683632</v>
      </c>
    </row>
    <row r="212" spans="1:2" x14ac:dyDescent="0.25">
      <c r="A212">
        <v>212</v>
      </c>
      <c r="B212" s="11">
        <f t="shared" si="3"/>
        <v>161.12405471151013</v>
      </c>
    </row>
    <row r="213" spans="1:2" x14ac:dyDescent="0.25">
      <c r="A213">
        <v>213</v>
      </c>
      <c r="B213" s="11">
        <f t="shared" si="3"/>
        <v>161.35062739119712</v>
      </c>
    </row>
    <row r="214" spans="1:2" x14ac:dyDescent="0.25">
      <c r="A214">
        <v>214</v>
      </c>
      <c r="B214" s="11">
        <f t="shared" si="3"/>
        <v>161.58182346904934</v>
      </c>
    </row>
    <row r="215" spans="1:2" x14ac:dyDescent="0.25">
      <c r="A215">
        <v>215</v>
      </c>
      <c r="B215" s="11">
        <f t="shared" si="3"/>
        <v>161.81757443667931</v>
      </c>
    </row>
    <row r="216" spans="1:2" x14ac:dyDescent="0.25">
      <c r="A216">
        <v>216</v>
      </c>
      <c r="B216" s="11">
        <f t="shared" si="3"/>
        <v>162.05781043598739</v>
      </c>
    </row>
    <row r="217" spans="1:2" x14ac:dyDescent="0.25">
      <c r="A217">
        <v>217</v>
      </c>
      <c r="B217" s="11">
        <f t="shared" si="3"/>
        <v>162.30246027986229</v>
      </c>
    </row>
    <row r="218" spans="1:2" x14ac:dyDescent="0.25">
      <c r="A218">
        <v>218</v>
      </c>
      <c r="B218" s="11">
        <f t="shared" si="3"/>
        <v>162.55145147327528</v>
      </c>
    </row>
    <row r="219" spans="1:2" x14ac:dyDescent="0.25">
      <c r="A219">
        <v>219</v>
      </c>
      <c r="B219" s="11">
        <f t="shared" si="3"/>
        <v>162.80471023476207</v>
      </c>
    </row>
    <row r="220" spans="1:2" x14ac:dyDescent="0.25">
      <c r="A220">
        <v>220</v>
      </c>
      <c r="B220" s="11">
        <f t="shared" si="3"/>
        <v>163.06216151828588</v>
      </c>
    </row>
    <row r="221" spans="1:2" x14ac:dyDescent="0.25">
      <c r="A221">
        <v>221</v>
      </c>
      <c r="B221" s="11">
        <f t="shared" si="3"/>
        <v>163.32372903547511</v>
      </c>
    </row>
    <row r="222" spans="1:2" x14ac:dyDescent="0.25">
      <c r="A222">
        <v>222</v>
      </c>
      <c r="B222" s="11">
        <f t="shared" si="3"/>
        <v>163.58933527822938</v>
      </c>
    </row>
    <row r="223" spans="1:2" x14ac:dyDescent="0.25">
      <c r="A223">
        <v>223</v>
      </c>
      <c r="B223" s="11">
        <f t="shared" si="3"/>
        <v>163.85890154168669</v>
      </c>
    </row>
    <row r="224" spans="1:2" x14ac:dyDescent="0.25">
      <c r="A224">
        <v>224</v>
      </c>
      <c r="B224" s="11">
        <f t="shared" si="3"/>
        <v>164.13234794754544</v>
      </c>
    </row>
    <row r="225" spans="1:2" x14ac:dyDescent="0.25">
      <c r="A225">
        <v>225</v>
      </c>
      <c r="B225" s="11">
        <f t="shared" si="3"/>
        <v>164.40959346773414</v>
      </c>
    </row>
    <row r="226" spans="1:2" x14ac:dyDescent="0.25">
      <c r="A226">
        <v>226</v>
      </c>
      <c r="B226" s="11">
        <f t="shared" si="3"/>
        <v>164.69055594842169</v>
      </c>
    </row>
    <row r="227" spans="1:2" x14ac:dyDescent="0.25">
      <c r="A227">
        <v>227</v>
      </c>
      <c r="B227" s="11">
        <f t="shared" si="3"/>
        <v>164.97515213436142</v>
      </c>
    </row>
    <row r="228" spans="1:2" x14ac:dyDescent="0.25">
      <c r="A228">
        <v>228</v>
      </c>
      <c r="B228" s="11">
        <f t="shared" si="3"/>
        <v>165.26329769356136</v>
      </c>
    </row>
    <row r="229" spans="1:2" x14ac:dyDescent="0.25">
      <c r="A229">
        <v>229</v>
      </c>
      <c r="B229" s="11">
        <f t="shared" si="3"/>
        <v>165.55490724227357</v>
      </c>
    </row>
    <row r="230" spans="1:2" x14ac:dyDescent="0.25">
      <c r="A230">
        <v>230</v>
      </c>
      <c r="B230" s="11">
        <f t="shared" si="3"/>
        <v>165.84989437029537</v>
      </c>
    </row>
    <row r="231" spans="1:2" x14ac:dyDescent="0.25">
      <c r="A231">
        <v>231</v>
      </c>
      <c r="B231" s="11">
        <f t="shared" si="3"/>
        <v>166.14817166657437</v>
      </c>
    </row>
    <row r="232" spans="1:2" x14ac:dyDescent="0.25">
      <c r="A232">
        <v>232</v>
      </c>
      <c r="B232" s="11">
        <f t="shared" si="3"/>
        <v>166.44965074511032</v>
      </c>
    </row>
    <row r="233" spans="1:2" x14ac:dyDescent="0.25">
      <c r="A233">
        <v>233</v>
      </c>
      <c r="B233" s="11">
        <f t="shared" si="3"/>
        <v>166.75424227114578</v>
      </c>
    </row>
    <row r="234" spans="1:2" x14ac:dyDescent="0.25">
      <c r="A234">
        <v>234</v>
      </c>
      <c r="B234" s="11">
        <f t="shared" si="3"/>
        <v>167.06185598763801</v>
      </c>
    </row>
    <row r="235" spans="1:2" x14ac:dyDescent="0.25">
      <c r="A235">
        <v>235</v>
      </c>
      <c r="B235" s="11">
        <f t="shared" si="3"/>
        <v>167.37240074200395</v>
      </c>
    </row>
    <row r="236" spans="1:2" x14ac:dyDescent="0.25">
      <c r="A236">
        <v>236</v>
      </c>
      <c r="B236" s="11">
        <f t="shared" si="3"/>
        <v>167.68578451313076</v>
      </c>
    </row>
    <row r="237" spans="1:2" x14ac:dyDescent="0.25">
      <c r="A237">
        <v>237</v>
      </c>
      <c r="B237" s="11">
        <f t="shared" si="3"/>
        <v>168.00191443864369</v>
      </c>
    </row>
    <row r="238" spans="1:2" x14ac:dyDescent="0.25">
      <c r="A238">
        <v>238</v>
      </c>
      <c r="B238" s="11">
        <f t="shared" si="3"/>
        <v>168.32069684242316</v>
      </c>
    </row>
    <row r="239" spans="1:2" x14ac:dyDescent="0.25">
      <c r="A239">
        <v>239</v>
      </c>
      <c r="B239" s="11">
        <f t="shared" si="3"/>
        <v>168.64203726236303</v>
      </c>
    </row>
    <row r="240" spans="1:2" x14ac:dyDescent="0.25">
      <c r="A240">
        <v>240</v>
      </c>
      <c r="B240" s="11">
        <f t="shared" si="3"/>
        <v>168.96584047836183</v>
      </c>
    </row>
    <row r="241" spans="1:2" x14ac:dyDescent="0.25">
      <c r="A241">
        <v>241</v>
      </c>
      <c r="B241" s="11">
        <f t="shared" si="3"/>
        <v>169.2920105405384</v>
      </c>
    </row>
    <row r="242" spans="1:2" x14ac:dyDescent="0.25">
      <c r="A242">
        <v>242</v>
      </c>
      <c r="B242" s="11">
        <f t="shared" si="3"/>
        <v>169.62045079766392</v>
      </c>
    </row>
    <row r="243" spans="1:2" x14ac:dyDescent="0.25">
      <c r="A243">
        <v>243</v>
      </c>
      <c r="B243" s="11">
        <f t="shared" si="3"/>
        <v>169.95106392580195</v>
      </c>
    </row>
    <row r="244" spans="1:2" x14ac:dyDescent="0.25">
      <c r="A244">
        <v>244</v>
      </c>
      <c r="B244" s="11">
        <f t="shared" si="3"/>
        <v>170.28375195714739</v>
      </c>
    </row>
    <row r="245" spans="1:2" x14ac:dyDescent="0.25">
      <c r="A245">
        <v>245</v>
      </c>
      <c r="B245" s="11">
        <f t="shared" si="3"/>
        <v>170.61841630905658</v>
      </c>
    </row>
    <row r="246" spans="1:2" x14ac:dyDescent="0.25">
      <c r="A246">
        <v>246</v>
      </c>
      <c r="B246" s="11">
        <f t="shared" si="3"/>
        <v>170.95495781325934</v>
      </c>
    </row>
    <row r="247" spans="1:2" x14ac:dyDescent="0.25">
      <c r="A247">
        <v>247</v>
      </c>
      <c r="B247" s="11">
        <f t="shared" si="3"/>
        <v>171.29327674524487</v>
      </c>
    </row>
    <row r="248" spans="1:2" x14ac:dyDescent="0.25">
      <c r="A248">
        <v>248</v>
      </c>
      <c r="B248" s="11">
        <f t="shared" si="3"/>
        <v>171.63327285381209</v>
      </c>
    </row>
    <row r="249" spans="1:2" x14ac:dyDescent="0.25">
      <c r="A249">
        <v>249</v>
      </c>
      <c r="B249" s="11">
        <f t="shared" si="3"/>
        <v>171.9748453907763</v>
      </c>
    </row>
    <row r="250" spans="1:2" x14ac:dyDescent="0.25">
      <c r="A250">
        <v>250</v>
      </c>
      <c r="B250" s="11">
        <f t="shared" si="3"/>
        <v>172.31789314082306</v>
      </c>
    </row>
    <row r="251" spans="1:2" x14ac:dyDescent="0.25">
      <c r="A251">
        <v>251</v>
      </c>
      <c r="B251" s="11">
        <f t="shared" si="3"/>
        <v>172.66231445150049</v>
      </c>
    </row>
    <row r="252" spans="1:2" x14ac:dyDescent="0.25">
      <c r="A252">
        <v>252</v>
      </c>
      <c r="B252" s="11">
        <f t="shared" si="3"/>
        <v>173.00800726334097</v>
      </c>
    </row>
    <row r="253" spans="1:2" x14ac:dyDescent="0.25">
      <c r="A253">
        <v>253</v>
      </c>
      <c r="B253" s="11">
        <f t="shared" si="3"/>
        <v>173.35486914010372</v>
      </c>
    </row>
    <row r="254" spans="1:2" x14ac:dyDescent="0.25">
      <c r="A254">
        <v>254</v>
      </c>
      <c r="B254" s="11">
        <f t="shared" si="3"/>
        <v>173.70279729912872</v>
      </c>
    </row>
    <row r="255" spans="1:2" x14ac:dyDescent="0.25">
      <c r="A255">
        <v>255</v>
      </c>
      <c r="B255" s="11">
        <f t="shared" si="3"/>
        <v>174.05168864179362</v>
      </c>
    </row>
    <row r="256" spans="1:2" x14ac:dyDescent="0.25">
      <c r="A256">
        <v>256</v>
      </c>
      <c r="B256" s="11">
        <f t="shared" si="3"/>
        <v>174.4014397840638</v>
      </c>
    </row>
    <row r="257" spans="1:2" x14ac:dyDescent="0.25">
      <c r="A257">
        <v>257</v>
      </c>
      <c r="B257" s="11">
        <f t="shared" si="3"/>
        <v>174.75194708712766</v>
      </c>
    </row>
    <row r="258" spans="1:2" x14ac:dyDescent="0.25">
      <c r="A258">
        <v>258</v>
      </c>
      <c r="B258" s="11">
        <f t="shared" ref="B258:B321" si="4">20.5*SIN(((2*PI()*A258)/365)-((1053*PI())/730))+176.953264693743</f>
        <v>175.10310668810664</v>
      </c>
    </row>
    <row r="259" spans="1:2" x14ac:dyDescent="0.25">
      <c r="A259">
        <v>259</v>
      </c>
      <c r="B259" s="11">
        <f t="shared" si="4"/>
        <v>175.45481453083241</v>
      </c>
    </row>
    <row r="260" spans="1:2" x14ac:dyDescent="0.25">
      <c r="A260">
        <v>260</v>
      </c>
      <c r="B260" s="11">
        <f t="shared" si="4"/>
        <v>175.80696639668062</v>
      </c>
    </row>
    <row r="261" spans="1:2" x14ac:dyDescent="0.25">
      <c r="A261">
        <v>261</v>
      </c>
      <c r="B261" s="11">
        <f t="shared" si="4"/>
        <v>176.15945793545342</v>
      </c>
    </row>
    <row r="262" spans="1:2" x14ac:dyDescent="0.25">
      <c r="A262">
        <v>262</v>
      </c>
      <c r="B262" s="11">
        <f t="shared" si="4"/>
        <v>176.51218469630044</v>
      </c>
    </row>
    <row r="263" spans="1:2" x14ac:dyDescent="0.25">
      <c r="A263">
        <v>263</v>
      </c>
      <c r="B263" s="11">
        <f t="shared" si="4"/>
        <v>176.86504215866998</v>
      </c>
    </row>
    <row r="264" spans="1:2" x14ac:dyDescent="0.25">
      <c r="A264">
        <v>264</v>
      </c>
      <c r="B264" s="11">
        <f t="shared" si="4"/>
        <v>177.21792576328068</v>
      </c>
    </row>
    <row r="265" spans="1:2" x14ac:dyDescent="0.25">
      <c r="A265">
        <v>265</v>
      </c>
      <c r="B265" s="11">
        <f t="shared" si="4"/>
        <v>177.57073094310462</v>
      </c>
    </row>
    <row r="266" spans="1:2" x14ac:dyDescent="0.25">
      <c r="A266">
        <v>266</v>
      </c>
      <c r="B266" s="11">
        <f t="shared" si="4"/>
        <v>177.92335315435284</v>
      </c>
    </row>
    <row r="267" spans="1:2" x14ac:dyDescent="0.25">
      <c r="A267">
        <v>267</v>
      </c>
      <c r="B267" s="11">
        <f t="shared" si="4"/>
        <v>178.27568790745397</v>
      </c>
    </row>
    <row r="268" spans="1:2" x14ac:dyDescent="0.25">
      <c r="A268">
        <v>268</v>
      </c>
      <c r="B268" s="11">
        <f t="shared" si="4"/>
        <v>178.62763079801664</v>
      </c>
    </row>
    <row r="269" spans="1:2" x14ac:dyDescent="0.25">
      <c r="A269">
        <v>269</v>
      </c>
      <c r="B269" s="11">
        <f t="shared" si="4"/>
        <v>178.97907753776684</v>
      </c>
    </row>
    <row r="270" spans="1:2" x14ac:dyDescent="0.25">
      <c r="A270">
        <v>270</v>
      </c>
      <c r="B270" s="11">
        <f t="shared" si="4"/>
        <v>179.32992398545076</v>
      </c>
    </row>
    <row r="271" spans="1:2" x14ac:dyDescent="0.25">
      <c r="A271">
        <v>271</v>
      </c>
      <c r="B271" s="11">
        <f t="shared" si="4"/>
        <v>179.68006617769399</v>
      </c>
    </row>
    <row r="272" spans="1:2" x14ac:dyDescent="0.25">
      <c r="A272">
        <v>272</v>
      </c>
      <c r="B272" s="11">
        <f t="shared" si="4"/>
        <v>180.02940035980836</v>
      </c>
    </row>
    <row r="273" spans="1:2" x14ac:dyDescent="0.25">
      <c r="A273">
        <v>273</v>
      </c>
      <c r="B273" s="11">
        <f t="shared" si="4"/>
        <v>180.37782301653644</v>
      </c>
    </row>
    <row r="274" spans="1:2" x14ac:dyDescent="0.25">
      <c r="A274">
        <v>274</v>
      </c>
      <c r="B274" s="11">
        <f t="shared" si="4"/>
        <v>180.72523090272543</v>
      </c>
    </row>
    <row r="275" spans="1:2" x14ac:dyDescent="0.25">
      <c r="A275">
        <v>275</v>
      </c>
      <c r="B275" s="11">
        <f t="shared" si="4"/>
        <v>181.07152107392102</v>
      </c>
    </row>
    <row r="276" spans="1:2" x14ac:dyDescent="0.25">
      <c r="A276">
        <v>276</v>
      </c>
      <c r="B276" s="11">
        <f t="shared" si="4"/>
        <v>181.41659091687188</v>
      </c>
    </row>
    <row r="277" spans="1:2" x14ac:dyDescent="0.25">
      <c r="A277">
        <v>277</v>
      </c>
      <c r="B277" s="11">
        <f t="shared" si="4"/>
        <v>181.76033817993638</v>
      </c>
    </row>
    <row r="278" spans="1:2" x14ac:dyDescent="0.25">
      <c r="A278">
        <v>278</v>
      </c>
      <c r="B278" s="11">
        <f t="shared" si="4"/>
        <v>182.1026610033818</v>
      </c>
    </row>
    <row r="279" spans="1:2" x14ac:dyDescent="0.25">
      <c r="A279">
        <v>279</v>
      </c>
      <c r="B279" s="11">
        <f t="shared" si="4"/>
        <v>182.44345794956755</v>
      </c>
    </row>
    <row r="280" spans="1:2" x14ac:dyDescent="0.25">
      <c r="A280">
        <v>280</v>
      </c>
      <c r="B280" s="11">
        <f t="shared" si="4"/>
        <v>182.78262803300356</v>
      </c>
    </row>
    <row r="281" spans="1:2" x14ac:dyDescent="0.25">
      <c r="A281">
        <v>281</v>
      </c>
      <c r="B281" s="11">
        <f t="shared" si="4"/>
        <v>183.12007075027418</v>
      </c>
    </row>
    <row r="282" spans="1:2" x14ac:dyDescent="0.25">
      <c r="A282">
        <v>282</v>
      </c>
      <c r="B282" s="11">
        <f t="shared" si="4"/>
        <v>183.45568610981965</v>
      </c>
    </row>
    <row r="283" spans="1:2" x14ac:dyDescent="0.25">
      <c r="A283">
        <v>283</v>
      </c>
      <c r="B283" s="11">
        <f t="shared" si="4"/>
        <v>183.78937466156583</v>
      </c>
    </row>
    <row r="284" spans="1:2" x14ac:dyDescent="0.25">
      <c r="A284">
        <v>284</v>
      </c>
      <c r="B284" s="11">
        <f t="shared" si="4"/>
        <v>184.12103752639317</v>
      </c>
    </row>
    <row r="285" spans="1:2" x14ac:dyDescent="0.25">
      <c r="A285">
        <v>285</v>
      </c>
      <c r="B285" s="11">
        <f t="shared" si="4"/>
        <v>184.45057642543702</v>
      </c>
    </row>
    <row r="286" spans="1:2" x14ac:dyDescent="0.25">
      <c r="A286">
        <v>286</v>
      </c>
      <c r="B286" s="11">
        <f t="shared" si="4"/>
        <v>184.77789370920951</v>
      </c>
    </row>
    <row r="287" spans="1:2" x14ac:dyDescent="0.25">
      <c r="A287">
        <v>287</v>
      </c>
      <c r="B287" s="11">
        <f t="shared" si="4"/>
        <v>185.10289238653539</v>
      </c>
    </row>
    <row r="288" spans="1:2" x14ac:dyDescent="0.25">
      <c r="A288">
        <v>288</v>
      </c>
      <c r="B288" s="11">
        <f t="shared" si="4"/>
        <v>185.42547615329252</v>
      </c>
    </row>
    <row r="289" spans="1:2" x14ac:dyDescent="0.25">
      <c r="A289">
        <v>289</v>
      </c>
      <c r="B289" s="11">
        <f t="shared" si="4"/>
        <v>185.74554942094889</v>
      </c>
    </row>
    <row r="290" spans="1:2" x14ac:dyDescent="0.25">
      <c r="A290">
        <v>290</v>
      </c>
      <c r="B290" s="11">
        <f t="shared" si="4"/>
        <v>186.06301734488756</v>
      </c>
    </row>
    <row r="291" spans="1:2" x14ac:dyDescent="0.25">
      <c r="A291">
        <v>291</v>
      </c>
      <c r="B291" s="11">
        <f t="shared" si="4"/>
        <v>186.37778585251112</v>
      </c>
    </row>
    <row r="292" spans="1:2" x14ac:dyDescent="0.25">
      <c r="A292">
        <v>292</v>
      </c>
      <c r="B292" s="11">
        <f t="shared" si="4"/>
        <v>186.68976167111751</v>
      </c>
    </row>
    <row r="293" spans="1:2" x14ac:dyDescent="0.25">
      <c r="A293">
        <v>293</v>
      </c>
      <c r="B293" s="11">
        <f t="shared" si="4"/>
        <v>186.9988523555387</v>
      </c>
    </row>
    <row r="294" spans="1:2" x14ac:dyDescent="0.25">
      <c r="A294">
        <v>294</v>
      </c>
      <c r="B294" s="11">
        <f t="shared" si="4"/>
        <v>187.30496631553416</v>
      </c>
    </row>
    <row r="295" spans="1:2" x14ac:dyDescent="0.25">
      <c r="A295">
        <v>295</v>
      </c>
      <c r="B295" s="11">
        <f t="shared" si="4"/>
        <v>187.60801284293106</v>
      </c>
    </row>
    <row r="296" spans="1:2" x14ac:dyDescent="0.25">
      <c r="A296">
        <v>296</v>
      </c>
      <c r="B296" s="11">
        <f t="shared" si="4"/>
        <v>187.90790213850306</v>
      </c>
    </row>
    <row r="297" spans="1:2" x14ac:dyDescent="0.25">
      <c r="A297">
        <v>297</v>
      </c>
      <c r="B297" s="11">
        <f t="shared" si="4"/>
        <v>188.20454533857972</v>
      </c>
    </row>
    <row r="298" spans="1:2" x14ac:dyDescent="0.25">
      <c r="A298">
        <v>298</v>
      </c>
      <c r="B298" s="11">
        <f t="shared" si="4"/>
        <v>188.49785454137881</v>
      </c>
    </row>
    <row r="299" spans="1:2" x14ac:dyDescent="0.25">
      <c r="A299">
        <v>299</v>
      </c>
      <c r="B299" s="11">
        <f t="shared" si="4"/>
        <v>188.78774283305339</v>
      </c>
    </row>
    <row r="300" spans="1:2" x14ac:dyDescent="0.25">
      <c r="A300">
        <v>300</v>
      </c>
      <c r="B300" s="11">
        <f t="shared" si="4"/>
        <v>189.07412431344633</v>
      </c>
    </row>
    <row r="301" spans="1:2" x14ac:dyDescent="0.25">
      <c r="A301">
        <v>301</v>
      </c>
      <c r="B301" s="11">
        <f t="shared" si="4"/>
        <v>189.35691412154438</v>
      </c>
    </row>
    <row r="302" spans="1:2" x14ac:dyDescent="0.25">
      <c r="A302">
        <v>302</v>
      </c>
      <c r="B302" s="11">
        <f t="shared" si="4"/>
        <v>189.63602846062432</v>
      </c>
    </row>
    <row r="303" spans="1:2" x14ac:dyDescent="0.25">
      <c r="A303">
        <v>303</v>
      </c>
      <c r="B303" s="11">
        <f t="shared" si="4"/>
        <v>189.91138462308362</v>
      </c>
    </row>
    <row r="304" spans="1:2" x14ac:dyDescent="0.25">
      <c r="A304">
        <v>304</v>
      </c>
      <c r="B304" s="11">
        <f t="shared" si="4"/>
        <v>190.18290101494875</v>
      </c>
    </row>
    <row r="305" spans="1:2" x14ac:dyDescent="0.25">
      <c r="A305">
        <v>305</v>
      </c>
      <c r="B305" s="11">
        <f t="shared" si="4"/>
        <v>190.45049718005299</v>
      </c>
    </row>
    <row r="306" spans="1:2" x14ac:dyDescent="0.25">
      <c r="A306">
        <v>306</v>
      </c>
      <c r="B306" s="11">
        <f t="shared" si="4"/>
        <v>190.71409382387739</v>
      </c>
    </row>
    <row r="307" spans="1:2" x14ac:dyDescent="0.25">
      <c r="A307">
        <v>307</v>
      </c>
      <c r="B307" s="11">
        <f t="shared" si="4"/>
        <v>190.97361283704751</v>
      </c>
    </row>
    <row r="308" spans="1:2" x14ac:dyDescent="0.25">
      <c r="A308">
        <v>308</v>
      </c>
      <c r="B308" s="11">
        <f t="shared" si="4"/>
        <v>191.22897731847888</v>
      </c>
    </row>
    <row r="309" spans="1:2" x14ac:dyDescent="0.25">
      <c r="A309">
        <v>309</v>
      </c>
      <c r="B309" s="11">
        <f t="shared" si="4"/>
        <v>191.4801115981644</v>
      </c>
    </row>
    <row r="310" spans="1:2" x14ac:dyDescent="0.25">
      <c r="A310">
        <v>310</v>
      </c>
      <c r="B310" s="11">
        <f t="shared" si="4"/>
        <v>191.72694125959714</v>
      </c>
    </row>
    <row r="311" spans="1:2" x14ac:dyDescent="0.25">
      <c r="A311">
        <v>311</v>
      </c>
      <c r="B311" s="11">
        <f t="shared" si="4"/>
        <v>191.96939316182136</v>
      </c>
    </row>
    <row r="312" spans="1:2" x14ac:dyDescent="0.25">
      <c r="A312">
        <v>312</v>
      </c>
      <c r="B312" s="11">
        <f t="shared" si="4"/>
        <v>192.20739546110588</v>
      </c>
    </row>
    <row r="313" spans="1:2" x14ac:dyDescent="0.25">
      <c r="A313">
        <v>313</v>
      </c>
      <c r="B313" s="11">
        <f t="shared" si="4"/>
        <v>192.44087763223294</v>
      </c>
    </row>
    <row r="314" spans="1:2" x14ac:dyDescent="0.25">
      <c r="A314">
        <v>314</v>
      </c>
      <c r="B314" s="11">
        <f t="shared" si="4"/>
        <v>192.66977048939626</v>
      </c>
    </row>
    <row r="315" spans="1:2" x14ac:dyDescent="0.25">
      <c r="A315">
        <v>315</v>
      </c>
      <c r="B315" s="11">
        <f t="shared" si="4"/>
        <v>192.89400620670233</v>
      </c>
    </row>
    <row r="316" spans="1:2" x14ac:dyDescent="0.25">
      <c r="A316">
        <v>316</v>
      </c>
      <c r="B316" s="11">
        <f t="shared" si="4"/>
        <v>193.11351833826876</v>
      </c>
    </row>
    <row r="317" spans="1:2" x14ac:dyDescent="0.25">
      <c r="A317">
        <v>317</v>
      </c>
      <c r="B317" s="11">
        <f t="shared" si="4"/>
        <v>193.32824183791348</v>
      </c>
    </row>
    <row r="318" spans="1:2" x14ac:dyDescent="0.25">
      <c r="A318">
        <v>318</v>
      </c>
      <c r="B318" s="11">
        <f t="shared" si="4"/>
        <v>193.53811307842943</v>
      </c>
    </row>
    <row r="319" spans="1:2" x14ac:dyDescent="0.25">
      <c r="A319">
        <v>319</v>
      </c>
      <c r="B319" s="11">
        <f t="shared" si="4"/>
        <v>193.74306987043863</v>
      </c>
    </row>
    <row r="320" spans="1:2" x14ac:dyDescent="0.25">
      <c r="A320">
        <v>320</v>
      </c>
      <c r="B320" s="11">
        <f t="shared" si="4"/>
        <v>193.94305148082032</v>
      </c>
    </row>
    <row r="321" spans="1:2" x14ac:dyDescent="0.25">
      <c r="A321">
        <v>321</v>
      </c>
      <c r="B321" s="11">
        <f t="shared" si="4"/>
        <v>194.13799865070735</v>
      </c>
    </row>
    <row r="322" spans="1:2" x14ac:dyDescent="0.25">
      <c r="A322">
        <v>322</v>
      </c>
      <c r="B322" s="11">
        <f t="shared" ref="B322:B365" si="5">20.5*SIN(((2*PI()*A322)/365)-((1053*PI())/730))+176.953264693743</f>
        <v>194.32785361304602</v>
      </c>
    </row>
    <row r="323" spans="1:2" x14ac:dyDescent="0.25">
      <c r="A323">
        <v>323</v>
      </c>
      <c r="B323" s="11">
        <f t="shared" si="5"/>
        <v>194.51256010971355</v>
      </c>
    </row>
    <row r="324" spans="1:2" x14ac:dyDescent="0.25">
      <c r="A324">
        <v>324</v>
      </c>
      <c r="B324" s="11">
        <f t="shared" si="5"/>
        <v>194.69206340818872</v>
      </c>
    </row>
    <row r="325" spans="1:2" x14ac:dyDescent="0.25">
      <c r="A325">
        <v>325</v>
      </c>
      <c r="B325" s="11">
        <f t="shared" si="5"/>
        <v>194.86631031777014</v>
      </c>
    </row>
    <row r="326" spans="1:2" x14ac:dyDescent="0.25">
      <c r="A326">
        <v>326</v>
      </c>
      <c r="B326" s="11">
        <f t="shared" si="5"/>
        <v>195.03524920533798</v>
      </c>
    </row>
    <row r="327" spans="1:2" x14ac:dyDescent="0.25">
      <c r="A327">
        <v>327</v>
      </c>
      <c r="B327" s="11">
        <f t="shared" si="5"/>
        <v>195.19883001065386</v>
      </c>
    </row>
    <row r="328" spans="1:2" x14ac:dyDescent="0.25">
      <c r="A328">
        <v>328</v>
      </c>
      <c r="B328" s="11">
        <f t="shared" si="5"/>
        <v>195.35700426119479</v>
      </c>
    </row>
    <row r="329" spans="1:2" x14ac:dyDescent="0.25">
      <c r="A329">
        <v>329</v>
      </c>
      <c r="B329" s="11">
        <f t="shared" si="5"/>
        <v>195.50972508651662</v>
      </c>
    </row>
    <row r="330" spans="1:2" x14ac:dyDescent="0.25">
      <c r="A330">
        <v>330</v>
      </c>
      <c r="B330" s="11">
        <f t="shared" si="5"/>
        <v>195.6569472321429</v>
      </c>
    </row>
    <row r="331" spans="1:2" x14ac:dyDescent="0.25">
      <c r="A331">
        <v>331</v>
      </c>
      <c r="B331" s="11">
        <f t="shared" si="5"/>
        <v>195.79862707297451</v>
      </c>
    </row>
    <row r="332" spans="1:2" x14ac:dyDescent="0.25">
      <c r="A332">
        <v>332</v>
      </c>
      <c r="B332" s="11">
        <f t="shared" si="5"/>
        <v>195.93472262621691</v>
      </c>
    </row>
    <row r="333" spans="1:2" x14ac:dyDescent="0.25">
      <c r="A333">
        <v>333</v>
      </c>
      <c r="B333" s="11">
        <f t="shared" si="5"/>
        <v>196.06519356382051</v>
      </c>
    </row>
    <row r="334" spans="1:2" x14ac:dyDescent="0.25">
      <c r="A334">
        <v>334</v>
      </c>
      <c r="B334" s="11">
        <f t="shared" si="5"/>
        <v>196.19000122443072</v>
      </c>
    </row>
    <row r="335" spans="1:2" x14ac:dyDescent="0.25">
      <c r="A335">
        <v>335</v>
      </c>
      <c r="B335" s="11">
        <f t="shared" si="5"/>
        <v>196.30910862484407</v>
      </c>
    </row>
    <row r="336" spans="1:2" x14ac:dyDescent="0.25">
      <c r="A336">
        <v>336</v>
      </c>
      <c r="B336" s="11">
        <f t="shared" si="5"/>
        <v>196.42248047096734</v>
      </c>
    </row>
    <row r="337" spans="1:2" x14ac:dyDescent="0.25">
      <c r="A337">
        <v>337</v>
      </c>
      <c r="B337" s="11">
        <f t="shared" si="5"/>
        <v>196.53008316827572</v>
      </c>
    </row>
    <row r="338" spans="1:2" x14ac:dyDescent="0.25">
      <c r="A338">
        <v>338</v>
      </c>
      <c r="B338" s="11">
        <f t="shared" si="5"/>
        <v>196.63188483176776</v>
      </c>
    </row>
    <row r="339" spans="1:2" x14ac:dyDescent="0.25">
      <c r="A339">
        <v>339</v>
      </c>
      <c r="B339" s="11">
        <f t="shared" si="5"/>
        <v>196.72785529541349</v>
      </c>
    </row>
    <row r="340" spans="1:2" x14ac:dyDescent="0.25">
      <c r="A340">
        <v>340</v>
      </c>
      <c r="B340" s="11">
        <f t="shared" si="5"/>
        <v>196.81796612109332</v>
      </c>
    </row>
    <row r="341" spans="1:2" x14ac:dyDescent="0.25">
      <c r="A341">
        <v>341</v>
      </c>
      <c r="B341" s="11">
        <f t="shared" si="5"/>
        <v>196.90219060702486</v>
      </c>
    </row>
    <row r="342" spans="1:2" x14ac:dyDescent="0.25">
      <c r="A342">
        <v>342</v>
      </c>
      <c r="B342" s="11">
        <f t="shared" si="5"/>
        <v>196.98050379567522</v>
      </c>
    </row>
    <row r="343" spans="1:2" x14ac:dyDescent="0.25">
      <c r="A343">
        <v>343</v>
      </c>
      <c r="B343" s="11">
        <f t="shared" si="5"/>
        <v>197.05288248115644</v>
      </c>
    </row>
    <row r="344" spans="1:2" x14ac:dyDescent="0.25">
      <c r="A344">
        <v>344</v>
      </c>
      <c r="B344" s="11">
        <f t="shared" si="5"/>
        <v>197.11930521610199</v>
      </c>
    </row>
    <row r="345" spans="1:2" x14ac:dyDescent="0.25">
      <c r="A345">
        <v>345</v>
      </c>
      <c r="B345" s="11">
        <f t="shared" si="5"/>
        <v>197.17975231802197</v>
      </c>
    </row>
    <row r="346" spans="1:2" x14ac:dyDescent="0.25">
      <c r="A346">
        <v>346</v>
      </c>
      <c r="B346" s="11">
        <f t="shared" si="5"/>
        <v>197.2342058751355</v>
      </c>
    </row>
    <row r="347" spans="1:2" x14ac:dyDescent="0.25">
      <c r="A347">
        <v>347</v>
      </c>
      <c r="B347" s="11">
        <f t="shared" si="5"/>
        <v>197.28264975167843</v>
      </c>
    </row>
    <row r="348" spans="1:2" x14ac:dyDescent="0.25">
      <c r="A348">
        <v>348</v>
      </c>
      <c r="B348" s="11">
        <f t="shared" si="5"/>
        <v>197.32506959268466</v>
      </c>
    </row>
    <row r="349" spans="1:2" x14ac:dyDescent="0.25">
      <c r="A349">
        <v>349</v>
      </c>
      <c r="B349" s="11">
        <f t="shared" si="5"/>
        <v>197.36145282823975</v>
      </c>
    </row>
    <row r="350" spans="1:2" x14ac:dyDescent="0.25">
      <c r="A350">
        <v>350</v>
      </c>
      <c r="B350" s="11">
        <f t="shared" si="5"/>
        <v>197.3917886772058</v>
      </c>
    </row>
    <row r="351" spans="1:2" x14ac:dyDescent="0.25">
      <c r="A351">
        <v>351</v>
      </c>
      <c r="B351" s="11">
        <f t="shared" si="5"/>
        <v>197.41606815041609</v>
      </c>
    </row>
    <row r="352" spans="1:2" x14ac:dyDescent="0.25">
      <c r="A352">
        <v>352</v>
      </c>
      <c r="B352" s="11">
        <f t="shared" si="5"/>
        <v>197.4342840533387</v>
      </c>
    </row>
    <row r="353" spans="1:2" x14ac:dyDescent="0.25">
      <c r="A353">
        <v>353</v>
      </c>
      <c r="B353" s="11">
        <f t="shared" si="5"/>
        <v>197.44643098820848</v>
      </c>
    </row>
    <row r="354" spans="1:2" x14ac:dyDescent="0.25">
      <c r="A354">
        <v>354</v>
      </c>
      <c r="B354" s="11">
        <f t="shared" si="5"/>
        <v>197.45250535562644</v>
      </c>
    </row>
    <row r="355" spans="1:2" x14ac:dyDescent="0.25">
      <c r="A355">
        <v>355</v>
      </c>
      <c r="B355" s="11">
        <f t="shared" si="5"/>
        <v>197.45250535562644</v>
      </c>
    </row>
    <row r="356" spans="1:2" x14ac:dyDescent="0.25">
      <c r="A356">
        <v>356</v>
      </c>
      <c r="B356" s="11">
        <f t="shared" si="5"/>
        <v>197.44643098820848</v>
      </c>
    </row>
    <row r="357" spans="1:2" x14ac:dyDescent="0.25">
      <c r="A357">
        <v>357</v>
      </c>
      <c r="B357" s="11">
        <f t="shared" si="5"/>
        <v>197.4342840533387</v>
      </c>
    </row>
    <row r="358" spans="1:2" x14ac:dyDescent="0.25">
      <c r="A358">
        <v>358</v>
      </c>
      <c r="B358" s="11">
        <f t="shared" si="5"/>
        <v>197.41606815041609</v>
      </c>
    </row>
    <row r="359" spans="1:2" x14ac:dyDescent="0.25">
      <c r="A359">
        <v>359</v>
      </c>
      <c r="B359" s="11">
        <f t="shared" si="5"/>
        <v>197.3917886772058</v>
      </c>
    </row>
    <row r="360" spans="1:2" x14ac:dyDescent="0.25">
      <c r="A360">
        <v>360</v>
      </c>
      <c r="B360" s="11">
        <f t="shared" si="5"/>
        <v>197.36145282823975</v>
      </c>
    </row>
    <row r="361" spans="1:2" x14ac:dyDescent="0.25">
      <c r="A361">
        <v>361</v>
      </c>
      <c r="B361" s="11">
        <f t="shared" si="5"/>
        <v>197.32506959268466</v>
      </c>
    </row>
    <row r="362" spans="1:2" x14ac:dyDescent="0.25">
      <c r="A362">
        <v>362</v>
      </c>
      <c r="B362" s="11">
        <f t="shared" si="5"/>
        <v>197.28264975167843</v>
      </c>
    </row>
    <row r="363" spans="1:2" x14ac:dyDescent="0.25">
      <c r="A363">
        <v>363</v>
      </c>
      <c r="B363" s="11">
        <f t="shared" si="5"/>
        <v>197.2342058751355</v>
      </c>
    </row>
    <row r="364" spans="1:2" x14ac:dyDescent="0.25">
      <c r="A364">
        <v>364</v>
      </c>
      <c r="B364" s="11">
        <f t="shared" si="5"/>
        <v>197.17975231802197</v>
      </c>
    </row>
    <row r="365" spans="1:2" x14ac:dyDescent="0.25">
      <c r="A365">
        <v>365</v>
      </c>
      <c r="B365" s="11">
        <f t="shared" si="5"/>
        <v>197.11930521610199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4"/>
  <sheetViews>
    <sheetView topLeftCell="A19" workbookViewId="0">
      <selection activeCell="T45" sqref="T45"/>
    </sheetView>
  </sheetViews>
  <sheetFormatPr defaultRowHeight="15" x14ac:dyDescent="0.25"/>
  <cols>
    <col min="1" max="1" width="22.85546875" customWidth="1"/>
    <col min="2" max="2" width="11.5703125" customWidth="1"/>
    <col min="6" max="6" width="9.140625" style="11"/>
    <col min="8" max="8" width="18" customWidth="1"/>
    <col min="14" max="14" width="11.140625" customWidth="1"/>
  </cols>
  <sheetData>
    <row r="1" spans="1:14" s="11" customFormat="1" ht="19.5" thickBot="1" x14ac:dyDescent="0.35">
      <c r="H1" s="36" t="s">
        <v>76</v>
      </c>
      <c r="I1" s="36"/>
      <c r="J1" s="36"/>
      <c r="K1" s="36"/>
      <c r="L1" s="36"/>
    </row>
    <row r="2" spans="1:14" s="11" customFormat="1" ht="27" thickBot="1" x14ac:dyDescent="0.3">
      <c r="A2" s="18" t="s">
        <v>61</v>
      </c>
      <c r="B2" s="18" t="s">
        <v>62</v>
      </c>
      <c r="C2" s="18" t="s">
        <v>63</v>
      </c>
      <c r="D2" s="18" t="s">
        <v>64</v>
      </c>
      <c r="E2" s="19" t="s">
        <v>65</v>
      </c>
      <c r="F2" s="21"/>
      <c r="H2" s="18" t="s">
        <v>61</v>
      </c>
      <c r="I2" s="18" t="s">
        <v>62</v>
      </c>
      <c r="J2" s="18" t="s">
        <v>63</v>
      </c>
      <c r="K2" s="18" t="s">
        <v>64</v>
      </c>
      <c r="L2" s="19" t="s">
        <v>65</v>
      </c>
    </row>
    <row r="3" spans="1:14" ht="27" thickBot="1" x14ac:dyDescent="0.3">
      <c r="A3" s="33" t="s">
        <v>51</v>
      </c>
      <c r="B3" s="34"/>
      <c r="C3" s="34"/>
      <c r="D3" s="34"/>
      <c r="E3" s="35"/>
      <c r="F3" s="22"/>
      <c r="H3" s="33" t="s">
        <v>66</v>
      </c>
      <c r="I3" s="34"/>
      <c r="J3" s="34"/>
      <c r="K3" s="34"/>
      <c r="L3" s="35"/>
      <c r="N3" s="18" t="s">
        <v>62</v>
      </c>
    </row>
    <row r="4" spans="1:14" ht="51.75" customHeight="1" thickBot="1" x14ac:dyDescent="0.3">
      <c r="A4" s="15" t="s">
        <v>52</v>
      </c>
      <c r="B4" s="16">
        <v>44.63</v>
      </c>
      <c r="C4" s="16">
        <v>44.38</v>
      </c>
      <c r="D4" s="16">
        <v>44.87</v>
      </c>
      <c r="E4" s="17">
        <v>2</v>
      </c>
      <c r="F4" s="23" t="s">
        <v>75</v>
      </c>
      <c r="G4">
        <f>AVERAGE(B4:B5)</f>
        <v>44.515000000000001</v>
      </c>
      <c r="H4" s="15" t="s">
        <v>67</v>
      </c>
      <c r="I4" s="16">
        <v>13.99</v>
      </c>
      <c r="J4" s="16">
        <v>1.67</v>
      </c>
      <c r="K4" s="16">
        <v>36.950000000000003</v>
      </c>
      <c r="L4" s="17">
        <v>28</v>
      </c>
      <c r="M4" t="s">
        <v>73</v>
      </c>
      <c r="N4">
        <f>AVERAGE(I4:I6,I8)</f>
        <v>15.335000000000001</v>
      </c>
    </row>
    <row r="5" spans="1:14" ht="39" customHeight="1" thickBot="1" x14ac:dyDescent="0.3">
      <c r="A5" s="15" t="s">
        <v>53</v>
      </c>
      <c r="B5" s="16">
        <v>44.4</v>
      </c>
      <c r="C5" s="16">
        <v>44.2</v>
      </c>
      <c r="D5" s="16">
        <v>44.6</v>
      </c>
      <c r="E5" s="17">
        <v>2</v>
      </c>
      <c r="F5" s="23" t="s">
        <v>74</v>
      </c>
      <c r="G5">
        <f>B6</f>
        <v>43.46</v>
      </c>
      <c r="H5" s="15" t="s">
        <v>68</v>
      </c>
      <c r="I5" s="16">
        <v>13.85</v>
      </c>
      <c r="J5" s="16">
        <v>1.67</v>
      </c>
      <c r="K5" s="16">
        <v>33.14</v>
      </c>
      <c r="L5" s="17">
        <v>24</v>
      </c>
      <c r="M5" t="s">
        <v>74</v>
      </c>
      <c r="N5">
        <f>I7</f>
        <v>8.32</v>
      </c>
    </row>
    <row r="6" spans="1:14" ht="26.25" customHeight="1" thickBot="1" x14ac:dyDescent="0.3">
      <c r="A6" s="15" t="s">
        <v>54</v>
      </c>
      <c r="B6" s="16">
        <v>43.46</v>
      </c>
      <c r="C6" s="16">
        <v>43.3</v>
      </c>
      <c r="D6" s="16">
        <v>43.61</v>
      </c>
      <c r="E6" s="17">
        <v>2</v>
      </c>
      <c r="F6" s="23"/>
      <c r="H6" s="15" t="s">
        <v>69</v>
      </c>
      <c r="I6" s="16">
        <v>19.09</v>
      </c>
      <c r="J6" s="16">
        <v>5.2</v>
      </c>
      <c r="K6" s="16">
        <v>41.2</v>
      </c>
      <c r="L6" s="17">
        <v>24</v>
      </c>
    </row>
    <row r="7" spans="1:14" ht="15.75" thickBot="1" x14ac:dyDescent="0.3">
      <c r="A7" s="33" t="s">
        <v>55</v>
      </c>
      <c r="B7" s="34"/>
      <c r="C7" s="34"/>
      <c r="D7" s="34"/>
      <c r="E7" s="35"/>
      <c r="F7" s="22"/>
      <c r="H7" s="15" t="s">
        <v>70</v>
      </c>
      <c r="I7" s="16">
        <v>8.32</v>
      </c>
      <c r="J7" s="16">
        <v>0.3</v>
      </c>
      <c r="K7" s="16">
        <v>24.58</v>
      </c>
      <c r="L7" s="17">
        <v>27</v>
      </c>
    </row>
    <row r="8" spans="1:14" ht="26.25" customHeight="1" thickBot="1" x14ac:dyDescent="0.3">
      <c r="A8" s="15" t="s">
        <v>56</v>
      </c>
      <c r="B8" s="16">
        <v>24.65</v>
      </c>
      <c r="C8" s="16">
        <v>14.2</v>
      </c>
      <c r="D8" s="16">
        <v>74.739999999999995</v>
      </c>
      <c r="E8" s="17">
        <v>18</v>
      </c>
      <c r="F8" s="23" t="s">
        <v>75</v>
      </c>
      <c r="G8">
        <f>AVERAGE(B8:B9)</f>
        <v>27.145</v>
      </c>
      <c r="H8" s="15" t="s">
        <v>71</v>
      </c>
      <c r="I8" s="16">
        <v>14.41</v>
      </c>
      <c r="J8" s="16">
        <v>2.98</v>
      </c>
      <c r="K8" s="16">
        <v>38</v>
      </c>
      <c r="L8" s="17">
        <v>28</v>
      </c>
    </row>
    <row r="9" spans="1:14" ht="27" thickBot="1" x14ac:dyDescent="0.3">
      <c r="A9" s="15" t="s">
        <v>57</v>
      </c>
      <c r="B9" s="16">
        <v>29.64</v>
      </c>
      <c r="C9" s="16">
        <v>14.1</v>
      </c>
      <c r="D9" s="16">
        <v>102.23</v>
      </c>
      <c r="E9" s="17">
        <v>18</v>
      </c>
      <c r="F9" s="23" t="s">
        <v>74</v>
      </c>
      <c r="G9">
        <f>AVERAGE(B10:B11)</f>
        <v>17.664999999999999</v>
      </c>
      <c r="H9" s="33" t="s">
        <v>72</v>
      </c>
      <c r="I9" s="34"/>
      <c r="J9" s="34"/>
      <c r="K9" s="34"/>
      <c r="L9" s="35"/>
      <c r="M9" s="11"/>
      <c r="N9" s="18" t="s">
        <v>62</v>
      </c>
    </row>
    <row r="10" spans="1:14" ht="26.25" customHeight="1" thickBot="1" x14ac:dyDescent="0.3">
      <c r="A10" s="15" t="s">
        <v>54</v>
      </c>
      <c r="B10" s="16">
        <v>17.829999999999998</v>
      </c>
      <c r="C10" s="16">
        <v>13.24</v>
      </c>
      <c r="D10" s="16">
        <v>30.6</v>
      </c>
      <c r="E10" s="17">
        <v>14</v>
      </c>
      <c r="F10" s="23"/>
      <c r="H10" s="15" t="s">
        <v>67</v>
      </c>
      <c r="I10" s="16">
        <v>4.1100000000000003</v>
      </c>
      <c r="J10" s="16">
        <v>1.29</v>
      </c>
      <c r="K10" s="16">
        <v>6.83</v>
      </c>
      <c r="L10" s="17">
        <v>15</v>
      </c>
      <c r="M10" s="11" t="s">
        <v>73</v>
      </c>
      <c r="N10" s="11">
        <f>AVERAGE(I10:I12,I14)</f>
        <v>4.1574999999999998</v>
      </c>
    </row>
    <row r="11" spans="1:14" ht="26.25" customHeight="1" thickBot="1" x14ac:dyDescent="0.3">
      <c r="A11" s="15" t="s">
        <v>58</v>
      </c>
      <c r="B11" s="16">
        <v>17.5</v>
      </c>
      <c r="C11" s="16">
        <v>13.7</v>
      </c>
      <c r="D11" s="16">
        <v>26.3</v>
      </c>
      <c r="E11" s="17">
        <v>16</v>
      </c>
      <c r="F11" s="23"/>
      <c r="H11" s="15" t="s">
        <v>68</v>
      </c>
      <c r="I11" s="16">
        <v>2.42</v>
      </c>
      <c r="J11" s="16">
        <v>1.1599999999999999</v>
      </c>
      <c r="K11" s="16">
        <v>5.92</v>
      </c>
      <c r="L11" s="17">
        <v>13</v>
      </c>
      <c r="M11" s="11" t="s">
        <v>74</v>
      </c>
      <c r="N11" s="11">
        <f>I13</f>
        <v>1.66</v>
      </c>
    </row>
    <row r="12" spans="1:14" ht="15.75" thickBot="1" x14ac:dyDescent="0.3">
      <c r="A12" s="33" t="s">
        <v>59</v>
      </c>
      <c r="B12" s="34"/>
      <c r="C12" s="34"/>
      <c r="D12" s="34"/>
      <c r="E12" s="35"/>
      <c r="F12" s="22"/>
      <c r="H12" s="15" t="s">
        <v>69</v>
      </c>
      <c r="I12" s="16">
        <v>6.8</v>
      </c>
      <c r="J12" s="16">
        <v>3.96</v>
      </c>
      <c r="K12" s="16">
        <v>9.1999999999999993</v>
      </c>
      <c r="L12" s="17">
        <v>15</v>
      </c>
    </row>
    <row r="13" spans="1:14" ht="51.75" customHeight="1" thickBot="1" x14ac:dyDescent="0.3">
      <c r="A13" s="15" t="s">
        <v>52</v>
      </c>
      <c r="B13" s="16">
        <v>28.35</v>
      </c>
      <c r="C13" s="16">
        <v>25.8</v>
      </c>
      <c r="D13" s="16">
        <v>30.9</v>
      </c>
      <c r="E13" s="17">
        <v>2</v>
      </c>
      <c r="F13" s="23" t="s">
        <v>75</v>
      </c>
      <c r="G13">
        <f>AVERAGE(B13:B14)</f>
        <v>29.86</v>
      </c>
      <c r="H13" s="15" t="s">
        <v>70</v>
      </c>
      <c r="I13" s="16">
        <v>1.66</v>
      </c>
      <c r="J13" s="16">
        <v>0.7</v>
      </c>
      <c r="K13" s="16">
        <v>5.44</v>
      </c>
      <c r="L13" s="17">
        <v>19</v>
      </c>
    </row>
    <row r="14" spans="1:14" ht="39" customHeight="1" thickBot="1" x14ac:dyDescent="0.3">
      <c r="A14" s="15" t="s">
        <v>53</v>
      </c>
      <c r="B14" s="16">
        <v>31.37</v>
      </c>
      <c r="C14" s="16">
        <v>24.2</v>
      </c>
      <c r="D14" s="16">
        <v>36.299999999999997</v>
      </c>
      <c r="E14" s="17">
        <v>3</v>
      </c>
      <c r="F14" s="23" t="s">
        <v>74</v>
      </c>
      <c r="G14">
        <f>B15</f>
        <v>27.8</v>
      </c>
      <c r="H14" s="15" t="s">
        <v>71</v>
      </c>
      <c r="I14" s="16">
        <v>3.3</v>
      </c>
      <c r="J14" s="16">
        <v>1.36</v>
      </c>
      <c r="K14" s="16">
        <v>8.25</v>
      </c>
      <c r="L14" s="17">
        <v>20</v>
      </c>
    </row>
    <row r="15" spans="1:14" ht="15.75" thickBot="1" x14ac:dyDescent="0.3">
      <c r="A15" s="15" t="s">
        <v>54</v>
      </c>
      <c r="B15" s="16">
        <v>27.8</v>
      </c>
      <c r="C15" s="16">
        <v>22</v>
      </c>
      <c r="D15" s="16">
        <v>33.6</v>
      </c>
      <c r="E15" s="17">
        <v>2</v>
      </c>
      <c r="F15" s="23"/>
      <c r="H15" s="20" t="s">
        <v>75</v>
      </c>
      <c r="I15">
        <f>AVERAGE(N4,N10)</f>
        <v>9.7462499999999999</v>
      </c>
      <c r="J15" t="s">
        <v>77</v>
      </c>
    </row>
    <row r="16" spans="1:14" ht="15.75" thickBot="1" x14ac:dyDescent="0.3">
      <c r="A16" s="33" t="s">
        <v>60</v>
      </c>
      <c r="B16" s="34"/>
      <c r="C16" s="34"/>
      <c r="D16" s="34"/>
      <c r="E16" s="35"/>
      <c r="F16" s="22"/>
      <c r="H16" s="20" t="s">
        <v>74</v>
      </c>
      <c r="I16">
        <f>AVERAGE(N5,N11)</f>
        <v>4.99</v>
      </c>
      <c r="J16" t="s">
        <v>77</v>
      </c>
    </row>
    <row r="17" spans="1:12" ht="15.75" thickBot="1" x14ac:dyDescent="0.3">
      <c r="A17" s="15" t="s">
        <v>56</v>
      </c>
      <c r="B17" s="16">
        <v>15.95</v>
      </c>
      <c r="C17" s="16">
        <v>7.69</v>
      </c>
      <c r="D17" s="16">
        <v>33.200000000000003</v>
      </c>
      <c r="E17" s="17">
        <v>33</v>
      </c>
      <c r="F17" s="23"/>
    </row>
    <row r="18" spans="1:12" ht="15.75" thickBot="1" x14ac:dyDescent="0.3">
      <c r="A18" s="15" t="s">
        <v>57</v>
      </c>
      <c r="B18" s="16">
        <v>16.149999999999999</v>
      </c>
      <c r="C18" s="16">
        <v>7.69</v>
      </c>
      <c r="D18" s="16">
        <v>33.200000000000003</v>
      </c>
      <c r="E18" s="17">
        <v>33</v>
      </c>
      <c r="F18" s="23" t="s">
        <v>75</v>
      </c>
      <c r="G18">
        <f>AVERAGE(B17:B18)</f>
        <v>16.049999999999997</v>
      </c>
    </row>
    <row r="19" spans="1:12" ht="15.75" thickBot="1" x14ac:dyDescent="0.3">
      <c r="A19" s="15" t="s">
        <v>54</v>
      </c>
      <c r="B19" s="16">
        <v>15.66</v>
      </c>
      <c r="C19" s="16">
        <v>6.58</v>
      </c>
      <c r="D19" s="16">
        <v>33.049999999999997</v>
      </c>
      <c r="E19" s="17">
        <v>25</v>
      </c>
      <c r="F19" s="23" t="s">
        <v>74</v>
      </c>
      <c r="G19">
        <f>AVERAGE(B19:B20)</f>
        <v>15.565000000000001</v>
      </c>
    </row>
    <row r="20" spans="1:12" ht="15.75" thickBot="1" x14ac:dyDescent="0.3">
      <c r="A20" s="15" t="s">
        <v>58</v>
      </c>
      <c r="B20" s="16">
        <v>15.47</v>
      </c>
      <c r="C20" s="16">
        <v>6.58</v>
      </c>
      <c r="D20" s="16">
        <v>32.700000000000003</v>
      </c>
      <c r="E20" s="17">
        <v>31</v>
      </c>
      <c r="F20" s="23"/>
    </row>
    <row r="21" spans="1:12" ht="15.75" thickBot="1" x14ac:dyDescent="0.3">
      <c r="A21" s="20" t="s">
        <v>75</v>
      </c>
      <c r="B21">
        <f>AVERAGE(G4,G8,G13,G18)</f>
        <v>29.392499999999998</v>
      </c>
      <c r="H21" s="33" t="s">
        <v>18</v>
      </c>
      <c r="I21" s="34"/>
      <c r="J21" s="34"/>
      <c r="K21" s="34"/>
      <c r="L21" s="35"/>
    </row>
    <row r="22" spans="1:12" ht="15.75" thickBot="1" x14ac:dyDescent="0.3">
      <c r="A22" s="20" t="s">
        <v>74</v>
      </c>
      <c r="B22">
        <f>AVERAGE(G5,G9,G14,G19)</f>
        <v>26.122499999999999</v>
      </c>
      <c r="H22" s="15" t="s">
        <v>78</v>
      </c>
      <c r="I22" s="16">
        <v>8.6199999999999992</v>
      </c>
      <c r="J22" s="16">
        <v>4</v>
      </c>
      <c r="K22" s="16">
        <v>25.7</v>
      </c>
      <c r="L22" s="17">
        <v>7</v>
      </c>
    </row>
    <row r="23" spans="1:12" ht="15.75" thickBot="1" x14ac:dyDescent="0.3">
      <c r="H23" s="15" t="s">
        <v>79</v>
      </c>
      <c r="I23" s="16">
        <v>9.91</v>
      </c>
      <c r="J23" s="16">
        <v>5.8</v>
      </c>
      <c r="K23" s="16">
        <v>25.6</v>
      </c>
      <c r="L23" s="17">
        <v>7</v>
      </c>
    </row>
    <row r="24" spans="1:12" x14ac:dyDescent="0.25">
      <c r="H24" s="15" t="s">
        <v>70</v>
      </c>
      <c r="I24" s="16">
        <v>5.04</v>
      </c>
      <c r="J24" s="16">
        <v>2</v>
      </c>
      <c r="K24" s="16">
        <v>18.399999999999999</v>
      </c>
      <c r="L24" s="17">
        <v>7</v>
      </c>
    </row>
    <row r="26" spans="1:12" ht="15.75" thickBot="1" x14ac:dyDescent="0.3"/>
    <row r="27" spans="1:12" ht="15.75" thickBot="1" x14ac:dyDescent="0.3">
      <c r="A27" s="33" t="s">
        <v>80</v>
      </c>
      <c r="B27" s="34"/>
      <c r="C27" s="34"/>
      <c r="D27" s="34"/>
      <c r="E27" s="35"/>
    </row>
    <row r="28" spans="1:12" ht="15.75" thickBot="1" x14ac:dyDescent="0.3">
      <c r="A28" s="15" t="s">
        <v>70</v>
      </c>
      <c r="B28" s="16">
        <v>1.26</v>
      </c>
      <c r="C28" s="16">
        <v>0</v>
      </c>
      <c r="D28" s="16">
        <v>4</v>
      </c>
      <c r="E28" s="17">
        <v>25</v>
      </c>
    </row>
    <row r="29" spans="1:12" ht="15.75" thickBot="1" x14ac:dyDescent="0.3">
      <c r="A29" s="15" t="s">
        <v>73</v>
      </c>
      <c r="B29" s="16">
        <v>4.93</v>
      </c>
      <c r="C29" s="16">
        <v>1.81</v>
      </c>
      <c r="D29" s="16">
        <v>22</v>
      </c>
      <c r="E29" s="17">
        <v>25</v>
      </c>
    </row>
    <row r="30" spans="1:12" ht="15.75" thickBot="1" x14ac:dyDescent="0.3">
      <c r="A30" s="33" t="s">
        <v>81</v>
      </c>
      <c r="B30" s="34"/>
      <c r="C30" s="34"/>
      <c r="D30" s="34"/>
      <c r="E30" s="35"/>
    </row>
    <row r="31" spans="1:12" ht="15.75" thickBot="1" x14ac:dyDescent="0.3">
      <c r="A31" s="15" t="s">
        <v>70</v>
      </c>
      <c r="B31" s="16">
        <v>1.58</v>
      </c>
      <c r="C31" s="16">
        <v>0</v>
      </c>
      <c r="D31" s="16">
        <v>4.5</v>
      </c>
      <c r="E31" s="17">
        <v>7</v>
      </c>
    </row>
    <row r="32" spans="1:12" x14ac:dyDescent="0.25">
      <c r="A32" s="15" t="s">
        <v>73</v>
      </c>
      <c r="B32" s="16">
        <v>131.07</v>
      </c>
      <c r="C32" s="16">
        <v>1.7</v>
      </c>
      <c r="D32" s="16">
        <v>481.9</v>
      </c>
      <c r="E32" s="17">
        <v>5</v>
      </c>
    </row>
    <row r="33" spans="1:20" x14ac:dyDescent="0.25">
      <c r="A33" s="20" t="s">
        <v>75</v>
      </c>
      <c r="B33">
        <f>AVERAGE(B29,B32)</f>
        <v>68</v>
      </c>
    </row>
    <row r="34" spans="1:20" x14ac:dyDescent="0.25">
      <c r="A34" s="20" t="s">
        <v>74</v>
      </c>
      <c r="B34">
        <f>AVERAGE(B28,B31)</f>
        <v>1.42</v>
      </c>
    </row>
    <row r="36" spans="1:20" ht="15.75" thickBot="1" x14ac:dyDescent="0.3">
      <c r="H36" t="s">
        <v>75</v>
      </c>
      <c r="J36" t="s">
        <v>74</v>
      </c>
    </row>
    <row r="37" spans="1:20" ht="16.5" thickBot="1" x14ac:dyDescent="0.3">
      <c r="A37" s="33" t="s">
        <v>82</v>
      </c>
      <c r="B37" s="34"/>
      <c r="C37" s="34"/>
      <c r="D37" s="34"/>
      <c r="E37" s="35"/>
      <c r="H37" s="24" t="s">
        <v>91</v>
      </c>
      <c r="J37" s="24" t="s">
        <v>91</v>
      </c>
    </row>
    <row r="38" spans="1:20" ht="15.75" thickBot="1" x14ac:dyDescent="0.3">
      <c r="A38" s="15" t="s">
        <v>70</v>
      </c>
      <c r="B38" s="16">
        <v>0.8</v>
      </c>
      <c r="C38" s="16">
        <v>0</v>
      </c>
      <c r="D38" s="16">
        <v>2.99</v>
      </c>
      <c r="E38" s="17">
        <v>21</v>
      </c>
      <c r="H38">
        <f>AVERAGE(B39,B43)</f>
        <v>46.354999999999997</v>
      </c>
      <c r="I38" t="s">
        <v>77</v>
      </c>
      <c r="J38">
        <f>AVERAGE(B38,B42)</f>
        <v>0.96499999999999997</v>
      </c>
      <c r="K38" t="s">
        <v>77</v>
      </c>
    </row>
    <row r="39" spans="1:20" ht="15.75" thickBot="1" x14ac:dyDescent="0.3">
      <c r="A39" s="15" t="s">
        <v>73</v>
      </c>
      <c r="B39" s="16">
        <v>65.099999999999994</v>
      </c>
      <c r="C39" s="16">
        <v>34.54</v>
      </c>
      <c r="D39" s="16">
        <v>124.78</v>
      </c>
      <c r="E39" s="17">
        <v>21</v>
      </c>
    </row>
    <row r="40" spans="1:20" ht="15.75" thickBot="1" x14ac:dyDescent="0.3">
      <c r="A40" s="15" t="s">
        <v>83</v>
      </c>
      <c r="B40" s="16">
        <v>12.14</v>
      </c>
      <c r="C40" s="16">
        <v>1.6</v>
      </c>
      <c r="D40" s="16">
        <v>74.5</v>
      </c>
      <c r="E40" s="17">
        <v>14</v>
      </c>
      <c r="H40" s="12" t="s">
        <v>92</v>
      </c>
      <c r="J40" s="12" t="s">
        <v>92</v>
      </c>
    </row>
    <row r="41" spans="1:20" ht="15.75" thickBot="1" x14ac:dyDescent="0.3">
      <c r="A41" s="33" t="s">
        <v>84</v>
      </c>
      <c r="B41" s="34"/>
      <c r="C41" s="34"/>
      <c r="D41" s="34"/>
      <c r="E41" s="35"/>
      <c r="H41">
        <f>H38+B46</f>
        <v>120.32499999999999</v>
      </c>
      <c r="I41" t="s">
        <v>77</v>
      </c>
      <c r="J41">
        <f>B47+J38</f>
        <v>3.8049999999999997</v>
      </c>
      <c r="K41" t="s">
        <v>77</v>
      </c>
    </row>
    <row r="42" spans="1:20" ht="15.75" thickBot="1" x14ac:dyDescent="0.3">
      <c r="A42" s="15" t="s">
        <v>70</v>
      </c>
      <c r="B42" s="16">
        <v>1.1299999999999999</v>
      </c>
      <c r="C42" s="16">
        <v>0.31</v>
      </c>
      <c r="D42" s="16">
        <v>3.5</v>
      </c>
      <c r="E42" s="17">
        <v>32</v>
      </c>
    </row>
    <row r="43" spans="1:20" ht="15.75" thickBot="1" x14ac:dyDescent="0.3">
      <c r="A43" s="15" t="s">
        <v>73</v>
      </c>
      <c r="B43" s="16">
        <v>27.61</v>
      </c>
      <c r="C43" s="16">
        <v>1.9</v>
      </c>
      <c r="D43" s="16">
        <v>55.48</v>
      </c>
      <c r="E43" s="17">
        <v>31</v>
      </c>
    </row>
    <row r="44" spans="1:20" ht="15.75" thickBot="1" x14ac:dyDescent="0.3">
      <c r="A44" s="15" t="s">
        <v>83</v>
      </c>
      <c r="B44" s="16">
        <v>1.38</v>
      </c>
      <c r="C44" s="16">
        <v>0.37</v>
      </c>
      <c r="D44" s="16">
        <v>7.8</v>
      </c>
      <c r="E44" s="17">
        <v>30</v>
      </c>
      <c r="H44" s="33" t="s">
        <v>93</v>
      </c>
      <c r="I44" s="34"/>
      <c r="J44" s="34"/>
      <c r="K44" s="34"/>
      <c r="L44" s="35"/>
      <c r="N44" s="33" t="s">
        <v>96</v>
      </c>
      <c r="O44" s="34"/>
      <c r="P44" s="34"/>
      <c r="Q44" s="34"/>
      <c r="R44" s="35"/>
    </row>
    <row r="45" spans="1:20" ht="15.75" thickBot="1" x14ac:dyDescent="0.3">
      <c r="A45" s="33" t="s">
        <v>85</v>
      </c>
      <c r="B45" s="34"/>
      <c r="C45" s="34"/>
      <c r="D45" s="34"/>
      <c r="E45" s="35"/>
      <c r="H45" s="15" t="s">
        <v>78</v>
      </c>
      <c r="I45" s="16">
        <v>7.54</v>
      </c>
      <c r="J45" s="16">
        <v>0.24</v>
      </c>
      <c r="K45" s="16">
        <v>12.7</v>
      </c>
      <c r="L45" s="17">
        <v>33</v>
      </c>
      <c r="M45" s="23"/>
      <c r="N45" s="15" t="s">
        <v>33</v>
      </c>
      <c r="O45" s="16">
        <v>26.98</v>
      </c>
      <c r="P45" s="16">
        <v>5.4</v>
      </c>
      <c r="Q45" s="16">
        <v>67.680000000000007</v>
      </c>
      <c r="R45" s="17">
        <v>24</v>
      </c>
      <c r="S45" t="s">
        <v>75</v>
      </c>
      <c r="T45">
        <f>AVERAGE(O45,O47)</f>
        <v>25.16</v>
      </c>
    </row>
    <row r="46" spans="1:20" ht="15.75" thickBot="1" x14ac:dyDescent="0.3">
      <c r="A46" s="15" t="s">
        <v>86</v>
      </c>
      <c r="B46" s="16">
        <v>73.97</v>
      </c>
      <c r="C46" s="16">
        <v>27.5</v>
      </c>
      <c r="D46" s="16">
        <v>180.83</v>
      </c>
      <c r="E46" s="17">
        <v>63</v>
      </c>
      <c r="H46" s="15" t="s">
        <v>79</v>
      </c>
      <c r="I46" s="16">
        <v>9.91</v>
      </c>
      <c r="J46" s="16">
        <v>5.28</v>
      </c>
      <c r="K46" s="16">
        <v>17.170000000000002</v>
      </c>
      <c r="L46" s="17">
        <v>33</v>
      </c>
      <c r="M46" s="23"/>
      <c r="N46" s="15" t="s">
        <v>70</v>
      </c>
      <c r="O46" s="16">
        <v>1.01</v>
      </c>
      <c r="P46" s="16">
        <v>0</v>
      </c>
      <c r="Q46" s="16">
        <v>2.13</v>
      </c>
      <c r="R46" s="17">
        <v>26</v>
      </c>
    </row>
    <row r="47" spans="1:20" ht="15.75" thickBot="1" x14ac:dyDescent="0.3">
      <c r="A47" s="15" t="s">
        <v>70</v>
      </c>
      <c r="B47" s="16">
        <v>2.84</v>
      </c>
      <c r="C47" s="16">
        <v>0</v>
      </c>
      <c r="D47" s="16">
        <v>9.2100000000000009</v>
      </c>
      <c r="E47" s="17">
        <v>64</v>
      </c>
      <c r="H47" s="15" t="s">
        <v>70</v>
      </c>
      <c r="I47" s="16">
        <v>1.55</v>
      </c>
      <c r="J47" s="16">
        <v>0</v>
      </c>
      <c r="K47" s="16">
        <v>10.58</v>
      </c>
      <c r="L47" s="17">
        <v>33</v>
      </c>
      <c r="N47" s="15" t="s">
        <v>97</v>
      </c>
      <c r="O47" s="16">
        <v>23.34</v>
      </c>
      <c r="P47" s="16">
        <v>2.12</v>
      </c>
      <c r="Q47" s="16">
        <v>63.74</v>
      </c>
      <c r="R47" s="17">
        <v>24</v>
      </c>
    </row>
    <row r="48" spans="1:20" ht="15.75" thickBot="1" x14ac:dyDescent="0.3">
      <c r="A48" s="15" t="s">
        <v>83</v>
      </c>
      <c r="B48" s="16">
        <v>21.13</v>
      </c>
      <c r="C48" s="16">
        <v>1.1000000000000001</v>
      </c>
      <c r="D48" s="16">
        <v>83.3</v>
      </c>
      <c r="E48" s="17">
        <v>52</v>
      </c>
      <c r="H48" s="33" t="s">
        <v>94</v>
      </c>
      <c r="I48" s="34"/>
      <c r="J48" s="34"/>
      <c r="K48" s="34"/>
      <c r="L48" s="35"/>
    </row>
    <row r="49" spans="1:12" ht="15.75" thickBot="1" x14ac:dyDescent="0.3">
      <c r="A49" s="33" t="s">
        <v>87</v>
      </c>
      <c r="B49" s="34"/>
      <c r="C49" s="34"/>
      <c r="D49" s="34"/>
      <c r="E49" s="35"/>
      <c r="H49" s="15" t="s">
        <v>78</v>
      </c>
      <c r="I49" s="16">
        <v>13.51</v>
      </c>
      <c r="J49" s="16">
        <v>8.48</v>
      </c>
      <c r="K49" s="16">
        <v>20.5</v>
      </c>
      <c r="L49" s="17">
        <v>21</v>
      </c>
    </row>
    <row r="50" spans="1:12" ht="15.75" thickBot="1" x14ac:dyDescent="0.3">
      <c r="A50" s="15" t="s">
        <v>88</v>
      </c>
      <c r="B50" s="16">
        <v>29.48</v>
      </c>
      <c r="C50" s="16">
        <v>14.95</v>
      </c>
      <c r="D50" s="16">
        <v>73.099999999999994</v>
      </c>
      <c r="E50" s="17">
        <v>13</v>
      </c>
      <c r="H50" s="15" t="s">
        <v>79</v>
      </c>
      <c r="I50" s="16">
        <v>15.33</v>
      </c>
      <c r="J50" s="16">
        <v>9.43</v>
      </c>
      <c r="K50" s="16">
        <v>22.37</v>
      </c>
      <c r="L50" s="17">
        <v>19</v>
      </c>
    </row>
    <row r="51" spans="1:12" ht="15.75" thickBot="1" x14ac:dyDescent="0.3">
      <c r="A51" s="15" t="s">
        <v>89</v>
      </c>
      <c r="B51" s="16">
        <v>44.28</v>
      </c>
      <c r="C51" s="16">
        <v>27.38</v>
      </c>
      <c r="D51" s="16">
        <v>66.900000000000006</v>
      </c>
      <c r="E51" s="17">
        <v>8</v>
      </c>
      <c r="H51" s="15" t="s">
        <v>70</v>
      </c>
      <c r="I51" s="16">
        <v>5.04</v>
      </c>
      <c r="J51" s="16">
        <v>0.09</v>
      </c>
      <c r="K51" s="16">
        <v>12.7</v>
      </c>
      <c r="L51" s="17">
        <v>21</v>
      </c>
    </row>
    <row r="52" spans="1:12" ht="15.75" thickBot="1" x14ac:dyDescent="0.3">
      <c r="A52" s="15" t="s">
        <v>70</v>
      </c>
      <c r="B52" s="16">
        <v>8.9</v>
      </c>
      <c r="C52" s="16">
        <v>0.47</v>
      </c>
      <c r="D52" s="16">
        <v>50</v>
      </c>
      <c r="E52" s="17">
        <v>19</v>
      </c>
      <c r="H52" s="20" t="s">
        <v>75</v>
      </c>
      <c r="I52">
        <f>AVERAGE(I45:I46,I49:I50)</f>
        <v>11.5725</v>
      </c>
    </row>
    <row r="53" spans="1:12" ht="15.75" thickBot="1" x14ac:dyDescent="0.3">
      <c r="A53" s="15" t="s">
        <v>90</v>
      </c>
      <c r="B53" s="16">
        <v>4.42</v>
      </c>
      <c r="C53" s="16">
        <v>0.15</v>
      </c>
      <c r="D53" s="16">
        <v>26.4</v>
      </c>
      <c r="E53" s="17">
        <v>19</v>
      </c>
      <c r="H53" s="20" t="s">
        <v>74</v>
      </c>
      <c r="I53">
        <f>AVERAGE(I47,I51)</f>
        <v>3.2949999999999999</v>
      </c>
    </row>
    <row r="54" spans="1:12" x14ac:dyDescent="0.25">
      <c r="A54" s="15" t="s">
        <v>83</v>
      </c>
      <c r="B54" s="16">
        <v>15.77</v>
      </c>
      <c r="C54" s="16">
        <v>0.82</v>
      </c>
      <c r="D54" s="16">
        <v>54.8</v>
      </c>
      <c r="E54" s="17">
        <v>16</v>
      </c>
    </row>
  </sheetData>
  <mergeCells count="17">
    <mergeCell ref="A41:E41"/>
    <mergeCell ref="A3:E3"/>
    <mergeCell ref="A7:E7"/>
    <mergeCell ref="A12:E12"/>
    <mergeCell ref="A16:E16"/>
    <mergeCell ref="H1:L1"/>
    <mergeCell ref="H21:L21"/>
    <mergeCell ref="A27:E27"/>
    <mergeCell ref="A30:E30"/>
    <mergeCell ref="A37:E37"/>
    <mergeCell ref="H3:L3"/>
    <mergeCell ref="H9:L9"/>
    <mergeCell ref="A45:E45"/>
    <mergeCell ref="A49:E49"/>
    <mergeCell ref="H44:L44"/>
    <mergeCell ref="H48:L48"/>
    <mergeCell ref="N44:R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Standby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2015-09-14T20:39:37Z</dcterms:created>
  <dcterms:modified xsi:type="dcterms:W3CDTF">2015-09-18T20:16:43Z</dcterms:modified>
</cp:coreProperties>
</file>