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renukasriram/Box Sync/RCC_spspdyn/Updated RCC_spspdyn/"/>
    </mc:Choice>
  </mc:AlternateContent>
  <bookViews>
    <workbookView xWindow="0" yWindow="460" windowWidth="22080" windowHeight="13120" activeTab="3"/>
  </bookViews>
  <sheets>
    <sheet name="lactate " sheetId="1" r:id="rId1"/>
    <sheet name="pyruvate" sheetId="2" r:id="rId2"/>
    <sheet name="Average" sheetId="3" r:id="rId3"/>
    <sheet name="Updated Average" sheetId="4" r:id="rId4"/>
  </sheets>
  <externalReferences>
    <externalReference r:id="rId5"/>
    <externalReference r:id="rId6"/>
    <externalReference r:id="rId7"/>
  </externalReferenc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6" i="4" l="1"/>
  <c r="Y3" i="1"/>
  <c r="Z3" i="1"/>
  <c r="Z3" i="2"/>
  <c r="Y4" i="1"/>
  <c r="Z4" i="1"/>
  <c r="Z4" i="2"/>
  <c r="Y5" i="1"/>
  <c r="Z5" i="1"/>
  <c r="Z5" i="2"/>
  <c r="Y6" i="1"/>
  <c r="Z6" i="1"/>
  <c r="Z6" i="2"/>
  <c r="Y7" i="1"/>
  <c r="Z7" i="1"/>
  <c r="Z7" i="2"/>
  <c r="Y8" i="1"/>
  <c r="Z8" i="1"/>
  <c r="Z8" i="2"/>
  <c r="Y9" i="1"/>
  <c r="Z9" i="1"/>
  <c r="Z9" i="2"/>
  <c r="Y10" i="1"/>
  <c r="Z10" i="1"/>
  <c r="Z10" i="2"/>
  <c r="Y11" i="1"/>
  <c r="Z11" i="1"/>
  <c r="Z11" i="2"/>
  <c r="Y12" i="1"/>
  <c r="Z12" i="1"/>
  <c r="Z12" i="2"/>
  <c r="Y13" i="1"/>
  <c r="Z13" i="1"/>
  <c r="Z13" i="2"/>
  <c r="Y14" i="1"/>
  <c r="Z14" i="1"/>
  <c r="Z14" i="2"/>
  <c r="Y15" i="1"/>
  <c r="Z15" i="1"/>
  <c r="Z15" i="2"/>
  <c r="Y16" i="1"/>
  <c r="Z16" i="1"/>
  <c r="Z16" i="2"/>
  <c r="Y17" i="1"/>
  <c r="Z17" i="1"/>
  <c r="Z17" i="2"/>
  <c r="Y18" i="1"/>
  <c r="Z18" i="1"/>
  <c r="Z18" i="2"/>
  <c r="Y19" i="1"/>
  <c r="Z19" i="1"/>
  <c r="Z19" i="2"/>
  <c r="Y20" i="1"/>
  <c r="Z20" i="1"/>
  <c r="Z20" i="2"/>
  <c r="Y21" i="1"/>
  <c r="Z21" i="1"/>
  <c r="Z21" i="2"/>
  <c r="Z22" i="2"/>
  <c r="AA3" i="1"/>
  <c r="AA3" i="2"/>
  <c r="AA4" i="1"/>
  <c r="AA4" i="2"/>
  <c r="AA5" i="1"/>
  <c r="AA5" i="2"/>
  <c r="AA6" i="1"/>
  <c r="AA6" i="2"/>
  <c r="AA7" i="1"/>
  <c r="AA7" i="2"/>
  <c r="AA8" i="1"/>
  <c r="AA8" i="2"/>
  <c r="AA9" i="1"/>
  <c r="AA9" i="2"/>
  <c r="AA10" i="1"/>
  <c r="AA10" i="2"/>
  <c r="AA11" i="1"/>
  <c r="AA11" i="2"/>
  <c r="AA12" i="1"/>
  <c r="AA12" i="2"/>
  <c r="AA13" i="1"/>
  <c r="AA13" i="2"/>
  <c r="AA14" i="1"/>
  <c r="AA14" i="2"/>
  <c r="AA15" i="1"/>
  <c r="AA15" i="2"/>
  <c r="AA16" i="1"/>
  <c r="AA16" i="2"/>
  <c r="AA17" i="1"/>
  <c r="AA17" i="2"/>
  <c r="AA18" i="1"/>
  <c r="AA18" i="2"/>
  <c r="AA19" i="1"/>
  <c r="AA19" i="2"/>
  <c r="AA20" i="1"/>
  <c r="AA20" i="2"/>
  <c r="AA21" i="1"/>
  <c r="AA21" i="2"/>
  <c r="AA22" i="2"/>
  <c r="AB3" i="1"/>
  <c r="AB3" i="2"/>
  <c r="AB4" i="1"/>
  <c r="AB4" i="2"/>
  <c r="AB5" i="1"/>
  <c r="AB5" i="2"/>
  <c r="AB6" i="1"/>
  <c r="AB6" i="2"/>
  <c r="AB7" i="1"/>
  <c r="AB7" i="2"/>
  <c r="AB8" i="1"/>
  <c r="AB8" i="2"/>
  <c r="AB9" i="1"/>
  <c r="AB9" i="2"/>
  <c r="AB10" i="1"/>
  <c r="AB10" i="2"/>
  <c r="AB11" i="1"/>
  <c r="AB11" i="2"/>
  <c r="AB12" i="1"/>
  <c r="AB12" i="2"/>
  <c r="AB13" i="1"/>
  <c r="AB13" i="2"/>
  <c r="AB14" i="1"/>
  <c r="AB14" i="2"/>
  <c r="AB15" i="1"/>
  <c r="AB15" i="2"/>
  <c r="AB16" i="1"/>
  <c r="AB16" i="2"/>
  <c r="AB17" i="1"/>
  <c r="AB17" i="2"/>
  <c r="AB18" i="1"/>
  <c r="AB18" i="2"/>
  <c r="AB19" i="1"/>
  <c r="AB19" i="2"/>
  <c r="AB20" i="1"/>
  <c r="AB20" i="2"/>
  <c r="AB21" i="1"/>
  <c r="AB21" i="2"/>
  <c r="AB22" i="2"/>
  <c r="AC3" i="1"/>
  <c r="AC3" i="2"/>
  <c r="AC4" i="1"/>
  <c r="AC4" i="2"/>
  <c r="AC5" i="1"/>
  <c r="AC5" i="2"/>
  <c r="AC6" i="1"/>
  <c r="AC6" i="2"/>
  <c r="AC7" i="1"/>
  <c r="AC7" i="2"/>
  <c r="AC8" i="1"/>
  <c r="AC8" i="2"/>
  <c r="AC9" i="1"/>
  <c r="AC9" i="2"/>
  <c r="AC10" i="1"/>
  <c r="AC10" i="2"/>
  <c r="AC11" i="1"/>
  <c r="AC11" i="2"/>
  <c r="AC12" i="1"/>
  <c r="AC12" i="2"/>
  <c r="AC13" i="1"/>
  <c r="AC13" i="2"/>
  <c r="AC14" i="1"/>
  <c r="AC14" i="2"/>
  <c r="AC15" i="1"/>
  <c r="AC15" i="2"/>
  <c r="AC16" i="1"/>
  <c r="AC16" i="2"/>
  <c r="AC17" i="1"/>
  <c r="AC17" i="2"/>
  <c r="AC18" i="1"/>
  <c r="AC18" i="2"/>
  <c r="AC19" i="1"/>
  <c r="AC19" i="2"/>
  <c r="AC20" i="1"/>
  <c r="AC20" i="2"/>
  <c r="AC21" i="1"/>
  <c r="AC21" i="2"/>
  <c r="AC22" i="2"/>
  <c r="AD3" i="1"/>
  <c r="AD3" i="2"/>
  <c r="AD4" i="1"/>
  <c r="AD4" i="2"/>
  <c r="AD5" i="1"/>
  <c r="AD5" i="2"/>
  <c r="AD6" i="1"/>
  <c r="AD6" i="2"/>
  <c r="AD7" i="1"/>
  <c r="AD7" i="2"/>
  <c r="AD8" i="1"/>
  <c r="AD8" i="2"/>
  <c r="AD9" i="1"/>
  <c r="AD9" i="2"/>
  <c r="AD10" i="1"/>
  <c r="AD10" i="2"/>
  <c r="AD11" i="1"/>
  <c r="AD11" i="2"/>
  <c r="AD12" i="1"/>
  <c r="AD12" i="2"/>
  <c r="AD13" i="1"/>
  <c r="AD13" i="2"/>
  <c r="AD14" i="1"/>
  <c r="AD14" i="2"/>
  <c r="AD15" i="1"/>
  <c r="AD15" i="2"/>
  <c r="AD16" i="1"/>
  <c r="AD16" i="2"/>
  <c r="AD17" i="1"/>
  <c r="AD17" i="2"/>
  <c r="AD18" i="1"/>
  <c r="AD18" i="2"/>
  <c r="AD19" i="1"/>
  <c r="AD19" i="2"/>
  <c r="AD20" i="1"/>
  <c r="AD20" i="2"/>
  <c r="AD21" i="1"/>
  <c r="AD21" i="2"/>
  <c r="AD22" i="2"/>
  <c r="AE3" i="1"/>
  <c r="AE3" i="2"/>
  <c r="AE4" i="1"/>
  <c r="AE4" i="2"/>
  <c r="AE5" i="1"/>
  <c r="AE5" i="2"/>
  <c r="AE6" i="1"/>
  <c r="AE6" i="2"/>
  <c r="AE7" i="1"/>
  <c r="AE7" i="2"/>
  <c r="AE8" i="1"/>
  <c r="AE8" i="2"/>
  <c r="AE9" i="1"/>
  <c r="AE9" i="2"/>
  <c r="AE10" i="1"/>
  <c r="AE10" i="2"/>
  <c r="AE11" i="1"/>
  <c r="AE11" i="2"/>
  <c r="AE12" i="1"/>
  <c r="AE12" i="2"/>
  <c r="AE13" i="1"/>
  <c r="AE13" i="2"/>
  <c r="AE14" i="1"/>
  <c r="AE14" i="2"/>
  <c r="AE15" i="1"/>
  <c r="AE15" i="2"/>
  <c r="AE16" i="1"/>
  <c r="AE16" i="2"/>
  <c r="AE17" i="1"/>
  <c r="AE17" i="2"/>
  <c r="AE18" i="1"/>
  <c r="AE18" i="2"/>
  <c r="AE19" i="1"/>
  <c r="AE19" i="2"/>
  <c r="AE20" i="1"/>
  <c r="AE20" i="2"/>
  <c r="AE21" i="1"/>
  <c r="AE21" i="2"/>
  <c r="AE22" i="2"/>
  <c r="AF3" i="1"/>
  <c r="AF3" i="2"/>
  <c r="AF4" i="1"/>
  <c r="AF4" i="2"/>
  <c r="AF5" i="1"/>
  <c r="AF5" i="2"/>
  <c r="AF6" i="1"/>
  <c r="AF6" i="2"/>
  <c r="AF7" i="1"/>
  <c r="AF7" i="2"/>
  <c r="AF8" i="1"/>
  <c r="AF8" i="2"/>
  <c r="AF9" i="1"/>
  <c r="AF9" i="2"/>
  <c r="AF10" i="1"/>
  <c r="AF10" i="2"/>
  <c r="AF11" i="1"/>
  <c r="AF11" i="2"/>
  <c r="AF12" i="1"/>
  <c r="AF12" i="2"/>
  <c r="AF13" i="1"/>
  <c r="AF13" i="2"/>
  <c r="AF14" i="1"/>
  <c r="AF14" i="2"/>
  <c r="AF15" i="1"/>
  <c r="AF15" i="2"/>
  <c r="AF16" i="1"/>
  <c r="AF16" i="2"/>
  <c r="AF17" i="1"/>
  <c r="AF17" i="2"/>
  <c r="AF18" i="1"/>
  <c r="AF18" i="2"/>
  <c r="AF19" i="1"/>
  <c r="AF19" i="2"/>
  <c r="AF20" i="1"/>
  <c r="AF20" i="2"/>
  <c r="AF21" i="1"/>
  <c r="AF21" i="2"/>
  <c r="AF22" i="2"/>
  <c r="AG3" i="1"/>
  <c r="AG3" i="2"/>
  <c r="AG4" i="1"/>
  <c r="AG4" i="2"/>
  <c r="AG5" i="1"/>
  <c r="AG5" i="2"/>
  <c r="AG6" i="1"/>
  <c r="AG6" i="2"/>
  <c r="AG7" i="1"/>
  <c r="AG7" i="2"/>
  <c r="AG8" i="1"/>
  <c r="AG8" i="2"/>
  <c r="AG9" i="1"/>
  <c r="AG9" i="2"/>
  <c r="AG10" i="1"/>
  <c r="AG10" i="2"/>
  <c r="AG11" i="1"/>
  <c r="AG11" i="2"/>
  <c r="AG12" i="1"/>
  <c r="AG12" i="2"/>
  <c r="AG13" i="1"/>
  <c r="AG13" i="2"/>
  <c r="AG14" i="1"/>
  <c r="AG14" i="2"/>
  <c r="AG15" i="1"/>
  <c r="AG15" i="2"/>
  <c r="AG16" i="1"/>
  <c r="AG16" i="2"/>
  <c r="AG17" i="1"/>
  <c r="AG17" i="2"/>
  <c r="AG18" i="1"/>
  <c r="AG18" i="2"/>
  <c r="AG19" i="1"/>
  <c r="AG19" i="2"/>
  <c r="AG20" i="1"/>
  <c r="AG20" i="2"/>
  <c r="AG21" i="1"/>
  <c r="AG21" i="2"/>
  <c r="AG22" i="2"/>
  <c r="AH3" i="1"/>
  <c r="AH3" i="2"/>
  <c r="AH4" i="1"/>
  <c r="AH4" i="2"/>
  <c r="AH5" i="1"/>
  <c r="AH5" i="2"/>
  <c r="AH6" i="1"/>
  <c r="AH6" i="2"/>
  <c r="AH7" i="1"/>
  <c r="AH7" i="2"/>
  <c r="AH8" i="1"/>
  <c r="AH8" i="2"/>
  <c r="AH9" i="1"/>
  <c r="AH9" i="2"/>
  <c r="AH10" i="1"/>
  <c r="AH10" i="2"/>
  <c r="AH11" i="1"/>
  <c r="AH11" i="2"/>
  <c r="AH12" i="1"/>
  <c r="AH12" i="2"/>
  <c r="AH13" i="1"/>
  <c r="AH13" i="2"/>
  <c r="AH14" i="1"/>
  <c r="AH14" i="2"/>
  <c r="AH15" i="1"/>
  <c r="AH15" i="2"/>
  <c r="AH16" i="1"/>
  <c r="AH16" i="2"/>
  <c r="AH17" i="1"/>
  <c r="AH17" i="2"/>
  <c r="AH18" i="1"/>
  <c r="AH18" i="2"/>
  <c r="AH19" i="1"/>
  <c r="AH19" i="2"/>
  <c r="AH20" i="1"/>
  <c r="AH20" i="2"/>
  <c r="AH21" i="1"/>
  <c r="AH21" i="2"/>
  <c r="AH22" i="2"/>
  <c r="AI3" i="1"/>
  <c r="AI3" i="2"/>
  <c r="AI4" i="1"/>
  <c r="AI4" i="2"/>
  <c r="AI5" i="1"/>
  <c r="AI5" i="2"/>
  <c r="AI6" i="1"/>
  <c r="AI6" i="2"/>
  <c r="AI7" i="1"/>
  <c r="AI7" i="2"/>
  <c r="AI8" i="1"/>
  <c r="AI8" i="2"/>
  <c r="AI9" i="1"/>
  <c r="AI9" i="2"/>
  <c r="AI10" i="1"/>
  <c r="AI10" i="2"/>
  <c r="AI11" i="1"/>
  <c r="AI11" i="2"/>
  <c r="AI12" i="1"/>
  <c r="AI12" i="2"/>
  <c r="AI13" i="1"/>
  <c r="AI13" i="2"/>
  <c r="AI14" i="1"/>
  <c r="AI14" i="2"/>
  <c r="AI15" i="1"/>
  <c r="AI15" i="2"/>
  <c r="AI16" i="1"/>
  <c r="AI16" i="2"/>
  <c r="AI17" i="1"/>
  <c r="AI17" i="2"/>
  <c r="AI18" i="1"/>
  <c r="AI18" i="2"/>
  <c r="AI19" i="1"/>
  <c r="AI19" i="2"/>
  <c r="AI20" i="1"/>
  <c r="AI20" i="2"/>
  <c r="AI21" i="1"/>
  <c r="AI21" i="2"/>
  <c r="AI22" i="2"/>
  <c r="AJ3" i="1"/>
  <c r="AJ3" i="2"/>
  <c r="AJ4" i="1"/>
  <c r="AJ4" i="2"/>
  <c r="AJ5" i="1"/>
  <c r="AJ5" i="2"/>
  <c r="AJ6" i="1"/>
  <c r="AJ6" i="2"/>
  <c r="AJ7" i="1"/>
  <c r="AJ7" i="2"/>
  <c r="AJ8" i="1"/>
  <c r="AJ8" i="2"/>
  <c r="AJ9" i="1"/>
  <c r="AJ9" i="2"/>
  <c r="AJ10" i="1"/>
  <c r="AJ10" i="2"/>
  <c r="AJ11" i="1"/>
  <c r="AJ11" i="2"/>
  <c r="AJ12" i="1"/>
  <c r="AJ12" i="2"/>
  <c r="AJ13" i="1"/>
  <c r="AJ13" i="2"/>
  <c r="AJ14" i="1"/>
  <c r="AJ14" i="2"/>
  <c r="AJ15" i="1"/>
  <c r="AJ15" i="2"/>
  <c r="AJ16" i="1"/>
  <c r="AJ16" i="2"/>
  <c r="AJ17" i="1"/>
  <c r="AJ17" i="2"/>
  <c r="AJ18" i="1"/>
  <c r="AJ18" i="2"/>
  <c r="AJ19" i="1"/>
  <c r="AJ19" i="2"/>
  <c r="AJ20" i="1"/>
  <c r="AJ20" i="2"/>
  <c r="AJ21" i="1"/>
  <c r="AJ21" i="2"/>
  <c r="AJ22" i="2"/>
  <c r="AK3" i="1"/>
  <c r="AK3" i="2"/>
  <c r="AK4" i="1"/>
  <c r="AK4" i="2"/>
  <c r="AK5" i="1"/>
  <c r="AK5" i="2"/>
  <c r="AK6" i="1"/>
  <c r="AK6" i="2"/>
  <c r="AK7" i="1"/>
  <c r="AK7" i="2"/>
  <c r="AK8" i="1"/>
  <c r="AK8" i="2"/>
  <c r="AK9" i="1"/>
  <c r="AK9" i="2"/>
  <c r="AK10" i="1"/>
  <c r="AK10" i="2"/>
  <c r="AK11" i="1"/>
  <c r="AK11" i="2"/>
  <c r="AK12" i="1"/>
  <c r="AK12" i="2"/>
  <c r="AK13" i="1"/>
  <c r="AK13" i="2"/>
  <c r="AK14" i="1"/>
  <c r="AK14" i="2"/>
  <c r="AK15" i="1"/>
  <c r="AK15" i="2"/>
  <c r="AK16" i="1"/>
  <c r="AK16" i="2"/>
  <c r="AK17" i="1"/>
  <c r="AK17" i="2"/>
  <c r="AK18" i="1"/>
  <c r="AK18" i="2"/>
  <c r="AK19" i="1"/>
  <c r="AK19" i="2"/>
  <c r="AK20" i="1"/>
  <c r="AK20" i="2"/>
  <c r="AK21" i="1"/>
  <c r="AK21" i="2"/>
  <c r="AK22" i="2"/>
  <c r="AL3" i="1"/>
  <c r="AL3" i="2"/>
  <c r="AL4" i="1"/>
  <c r="AL4" i="2"/>
  <c r="AL5" i="1"/>
  <c r="AL5" i="2"/>
  <c r="AL6" i="1"/>
  <c r="AL6" i="2"/>
  <c r="AL7" i="1"/>
  <c r="AL7" i="2"/>
  <c r="AL8" i="1"/>
  <c r="AL8" i="2"/>
  <c r="AL9" i="1"/>
  <c r="AL9" i="2"/>
  <c r="AL10" i="1"/>
  <c r="AL10" i="2"/>
  <c r="AL11" i="1"/>
  <c r="AL11" i="2"/>
  <c r="AL12" i="1"/>
  <c r="AL12" i="2"/>
  <c r="AL13" i="1"/>
  <c r="AL13" i="2"/>
  <c r="AL14" i="1"/>
  <c r="AL14" i="2"/>
  <c r="AL15" i="1"/>
  <c r="AL15" i="2"/>
  <c r="AL16" i="1"/>
  <c r="AL16" i="2"/>
  <c r="AL17" i="1"/>
  <c r="AL17" i="2"/>
  <c r="AL18" i="1"/>
  <c r="AL18" i="2"/>
  <c r="AL19" i="1"/>
  <c r="AL19" i="2"/>
  <c r="AL20" i="1"/>
  <c r="AL20" i="2"/>
  <c r="AL21" i="1"/>
  <c r="AL21" i="2"/>
  <c r="AL22" i="2"/>
  <c r="AM3" i="1"/>
  <c r="AM3" i="2"/>
  <c r="AM4" i="1"/>
  <c r="AM4" i="2"/>
  <c r="AM5" i="1"/>
  <c r="AM5" i="2"/>
  <c r="AM6" i="1"/>
  <c r="AM6" i="2"/>
  <c r="AM7" i="1"/>
  <c r="AM7" i="2"/>
  <c r="AM8" i="1"/>
  <c r="AM8" i="2"/>
  <c r="AM9" i="1"/>
  <c r="AM9" i="2"/>
  <c r="AM10" i="1"/>
  <c r="AM10" i="2"/>
  <c r="AM11" i="1"/>
  <c r="AM11" i="2"/>
  <c r="AM12" i="1"/>
  <c r="AM12" i="2"/>
  <c r="AM13" i="1"/>
  <c r="AM13" i="2"/>
  <c r="AM14" i="1"/>
  <c r="AM14" i="2"/>
  <c r="AM15" i="1"/>
  <c r="AM15" i="2"/>
  <c r="AM16" i="1"/>
  <c r="AM16" i="2"/>
  <c r="AM17" i="1"/>
  <c r="AM17" i="2"/>
  <c r="AM18" i="1"/>
  <c r="AM18" i="2"/>
  <c r="AM19" i="1"/>
  <c r="AM19" i="2"/>
  <c r="AM20" i="1"/>
  <c r="AM20" i="2"/>
  <c r="AM21" i="1"/>
  <c r="AM21" i="2"/>
  <c r="AM22" i="2"/>
  <c r="AN3" i="1"/>
  <c r="AN3" i="2"/>
  <c r="AN4" i="1"/>
  <c r="AN4" i="2"/>
  <c r="AN5" i="1"/>
  <c r="AN5" i="2"/>
  <c r="AN6" i="1"/>
  <c r="AN6" i="2"/>
  <c r="AN7" i="1"/>
  <c r="AN7" i="2"/>
  <c r="AN8" i="1"/>
  <c r="AN8" i="2"/>
  <c r="AN9" i="1"/>
  <c r="AN9" i="2"/>
  <c r="AN10" i="1"/>
  <c r="AN10" i="2"/>
  <c r="AN11" i="1"/>
  <c r="AN11" i="2"/>
  <c r="AN12" i="1"/>
  <c r="AN12" i="2"/>
  <c r="AN13" i="1"/>
  <c r="AN13" i="2"/>
  <c r="AN14" i="1"/>
  <c r="AN14" i="2"/>
  <c r="AN15" i="1"/>
  <c r="AN15" i="2"/>
  <c r="AN16" i="1"/>
  <c r="AN16" i="2"/>
  <c r="AN17" i="1"/>
  <c r="AN17" i="2"/>
  <c r="AN18" i="1"/>
  <c r="AN18" i="2"/>
  <c r="AN19" i="1"/>
  <c r="AN19" i="2"/>
  <c r="AN20" i="1"/>
  <c r="AN20" i="2"/>
  <c r="AN21" i="1"/>
  <c r="AN21" i="2"/>
  <c r="AN22" i="2"/>
  <c r="AO3" i="1"/>
  <c r="AO3" i="2"/>
  <c r="AO4" i="1"/>
  <c r="AO4" i="2"/>
  <c r="AO5" i="1"/>
  <c r="AO5" i="2"/>
  <c r="AO6" i="1"/>
  <c r="AO6" i="2"/>
  <c r="AO7" i="1"/>
  <c r="AO7" i="2"/>
  <c r="AO8" i="1"/>
  <c r="AO8" i="2"/>
  <c r="AO9" i="1"/>
  <c r="AO9" i="2"/>
  <c r="AO10" i="1"/>
  <c r="AO10" i="2"/>
  <c r="AO11" i="1"/>
  <c r="AO11" i="2"/>
  <c r="AO12" i="1"/>
  <c r="AO12" i="2"/>
  <c r="AO13" i="1"/>
  <c r="AO13" i="2"/>
  <c r="AO14" i="1"/>
  <c r="AO14" i="2"/>
  <c r="AO15" i="1"/>
  <c r="AO15" i="2"/>
  <c r="AO16" i="1"/>
  <c r="AO16" i="2"/>
  <c r="AO17" i="1"/>
  <c r="AO17" i="2"/>
  <c r="AO18" i="1"/>
  <c r="AO18" i="2"/>
  <c r="AO19" i="1"/>
  <c r="AO19" i="2"/>
  <c r="AO20" i="1"/>
  <c r="AO20" i="2"/>
  <c r="AO21" i="1"/>
  <c r="AO21" i="2"/>
  <c r="AO22" i="2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Y22" i="1"/>
  <c r="V3" i="4"/>
  <c r="H3" i="4"/>
  <c r="T4" i="4"/>
  <c r="U4" i="4"/>
  <c r="V4" i="4"/>
  <c r="H4" i="4"/>
  <c r="T5" i="4"/>
  <c r="U5" i="4"/>
  <c r="V5" i="4"/>
  <c r="H5" i="4"/>
  <c r="T6" i="4"/>
  <c r="U6" i="4"/>
  <c r="V6" i="4"/>
  <c r="H6" i="4"/>
  <c r="T7" i="4"/>
  <c r="U7" i="4"/>
  <c r="V7" i="4"/>
  <c r="H7" i="4"/>
  <c r="T8" i="4"/>
  <c r="U8" i="4"/>
  <c r="V8" i="4"/>
  <c r="H8" i="4"/>
  <c r="T9" i="4"/>
  <c r="U9" i="4"/>
  <c r="V9" i="4"/>
  <c r="H9" i="4"/>
  <c r="T10" i="4"/>
  <c r="U10" i="4"/>
  <c r="V10" i="4"/>
  <c r="H10" i="4"/>
  <c r="T11" i="4"/>
  <c r="U11" i="4"/>
  <c r="V11" i="4"/>
  <c r="H11" i="4"/>
  <c r="T12" i="4"/>
  <c r="U12" i="4"/>
  <c r="V12" i="4"/>
  <c r="H12" i="4"/>
  <c r="T13" i="4"/>
  <c r="U13" i="4"/>
  <c r="V13" i="4"/>
  <c r="H13" i="4"/>
  <c r="T14" i="4"/>
  <c r="U14" i="4"/>
  <c r="V14" i="4"/>
  <c r="H14" i="4"/>
  <c r="T15" i="4"/>
  <c r="U15" i="4"/>
  <c r="V15" i="4"/>
  <c r="H15" i="4"/>
  <c r="T16" i="4"/>
  <c r="U16" i="4"/>
  <c r="V16" i="4"/>
  <c r="H16" i="4"/>
  <c r="T17" i="4"/>
  <c r="U17" i="4"/>
  <c r="V17" i="4"/>
  <c r="H17" i="4"/>
  <c r="F28" i="4"/>
  <c r="D3" i="4"/>
  <c r="D4" i="4"/>
  <c r="D5" i="4"/>
  <c r="D6" i="4"/>
  <c r="D7" i="4"/>
  <c r="D8" i="4"/>
  <c r="D9" i="4"/>
  <c r="D10" i="4"/>
  <c r="B28" i="4"/>
  <c r="J24" i="4"/>
  <c r="J25" i="4"/>
  <c r="J26" i="4"/>
  <c r="G26" i="4"/>
  <c r="F26" i="4"/>
  <c r="D11" i="4"/>
  <c r="D12" i="4"/>
  <c r="D13" i="4"/>
  <c r="D14" i="4"/>
  <c r="D15" i="4"/>
  <c r="D16" i="4"/>
  <c r="C26" i="4"/>
  <c r="O25" i="4"/>
  <c r="N25" i="4"/>
  <c r="K25" i="4"/>
  <c r="T18" i="4"/>
  <c r="U18" i="4"/>
  <c r="V18" i="4"/>
  <c r="H18" i="4"/>
  <c r="T19" i="4"/>
  <c r="U19" i="4"/>
  <c r="V19" i="4"/>
  <c r="H19" i="4"/>
  <c r="T20" i="4"/>
  <c r="U20" i="4"/>
  <c r="V20" i="4"/>
  <c r="H20" i="4"/>
  <c r="T21" i="4"/>
  <c r="U21" i="4"/>
  <c r="V21" i="4"/>
  <c r="H21" i="4"/>
  <c r="T22" i="4"/>
  <c r="U22" i="4"/>
  <c r="V22" i="4"/>
  <c r="H22" i="4"/>
  <c r="G25" i="4"/>
  <c r="F25" i="4"/>
  <c r="D17" i="4"/>
  <c r="D18" i="4"/>
  <c r="D19" i="4"/>
  <c r="D20" i="4"/>
  <c r="D21" i="4"/>
  <c r="D22" i="4"/>
  <c r="C25" i="4"/>
  <c r="B25" i="4"/>
  <c r="O24" i="4"/>
  <c r="N24" i="4"/>
  <c r="K24" i="4"/>
  <c r="T3" i="4"/>
  <c r="V3" i="3"/>
  <c r="H3" i="3"/>
  <c r="T4" i="3"/>
  <c r="U4" i="3"/>
  <c r="V4" i="3"/>
  <c r="H4" i="3"/>
  <c r="T5" i="3"/>
  <c r="U5" i="3"/>
  <c r="V5" i="3"/>
  <c r="H5" i="3"/>
  <c r="T6" i="3"/>
  <c r="U6" i="3"/>
  <c r="V6" i="3"/>
  <c r="H6" i="3"/>
  <c r="T7" i="3"/>
  <c r="U7" i="3"/>
  <c r="V7" i="3"/>
  <c r="H7" i="3"/>
  <c r="T8" i="3"/>
  <c r="U8" i="3"/>
  <c r="V8" i="3"/>
  <c r="H8" i="3"/>
  <c r="T9" i="3"/>
  <c r="U9" i="3"/>
  <c r="V9" i="3"/>
  <c r="H9" i="3"/>
  <c r="T10" i="3"/>
  <c r="U10" i="3"/>
  <c r="V10" i="3"/>
  <c r="H10" i="3"/>
  <c r="T11" i="3"/>
  <c r="U11" i="3"/>
  <c r="V11" i="3"/>
  <c r="H11" i="3"/>
  <c r="T12" i="3"/>
  <c r="U12" i="3"/>
  <c r="V12" i="3"/>
  <c r="H12" i="3"/>
  <c r="T13" i="3"/>
  <c r="U13" i="3"/>
  <c r="V13" i="3"/>
  <c r="H13" i="3"/>
  <c r="T14" i="3"/>
  <c r="U14" i="3"/>
  <c r="V14" i="3"/>
  <c r="H14" i="3"/>
  <c r="T15" i="3"/>
  <c r="U15" i="3"/>
  <c r="V15" i="3"/>
  <c r="H15" i="3"/>
  <c r="T16" i="3"/>
  <c r="U16" i="3"/>
  <c r="V16" i="3"/>
  <c r="H16" i="3"/>
  <c r="T17" i="3"/>
  <c r="U17" i="3"/>
  <c r="V17" i="3"/>
  <c r="H17" i="3"/>
  <c r="F28" i="3"/>
  <c r="D3" i="3"/>
  <c r="D4" i="3"/>
  <c r="D5" i="3"/>
  <c r="D6" i="3"/>
  <c r="D7" i="3"/>
  <c r="D8" i="3"/>
  <c r="D9" i="3"/>
  <c r="D10" i="3"/>
  <c r="B28" i="3"/>
  <c r="B26" i="3"/>
  <c r="J24" i="3"/>
  <c r="J25" i="3"/>
  <c r="J26" i="3"/>
  <c r="F26" i="3"/>
  <c r="G26" i="3"/>
  <c r="D11" i="3"/>
  <c r="D12" i="3"/>
  <c r="D13" i="3"/>
  <c r="D14" i="3"/>
  <c r="D15" i="3"/>
  <c r="D16" i="3"/>
  <c r="C26" i="3"/>
  <c r="T22" i="3"/>
  <c r="T21" i="3"/>
  <c r="T20" i="3"/>
  <c r="T19" i="3"/>
  <c r="T18" i="3"/>
  <c r="U18" i="3"/>
  <c r="U19" i="3"/>
  <c r="U20" i="3"/>
  <c r="U21" i="3"/>
  <c r="U22" i="3"/>
  <c r="V22" i="3"/>
  <c r="H22" i="3"/>
  <c r="V21" i="3"/>
  <c r="H21" i="3"/>
  <c r="V20" i="3"/>
  <c r="H20" i="3"/>
  <c r="V19" i="3"/>
  <c r="H19" i="3"/>
  <c r="V18" i="3"/>
  <c r="H18" i="3"/>
  <c r="D22" i="3"/>
  <c r="D21" i="3"/>
  <c r="D20" i="3"/>
  <c r="D19" i="3"/>
  <c r="D18" i="3"/>
  <c r="D17" i="3"/>
  <c r="O25" i="3"/>
  <c r="N25" i="3"/>
  <c r="K25" i="3"/>
  <c r="G25" i="3"/>
  <c r="F25" i="3"/>
  <c r="C25" i="3"/>
  <c r="B25" i="3"/>
  <c r="O24" i="3"/>
  <c r="N24" i="3"/>
  <c r="K24" i="3"/>
  <c r="T3" i="3"/>
</calcChain>
</file>

<file path=xl/sharedStrings.xml><?xml version="1.0" encoding="utf-8"?>
<sst xmlns="http://schemas.openxmlformats.org/spreadsheetml/2006/main" count="142" uniqueCount="47">
  <si>
    <t>Frequency</t>
  </si>
  <si>
    <t>ROI</t>
  </si>
  <si>
    <t>Pixel List</t>
  </si>
  <si>
    <t xml:space="preserve"> </t>
  </si>
  <si>
    <t>t=6s</t>
  </si>
  <si>
    <t>t=9s</t>
  </si>
  <si>
    <t>t=12s</t>
  </si>
  <si>
    <t>t=15s</t>
  </si>
  <si>
    <t>t=18s</t>
  </si>
  <si>
    <t>t=21s</t>
  </si>
  <si>
    <t>t=24s</t>
  </si>
  <si>
    <t>t=27s</t>
  </si>
  <si>
    <t>t=30s</t>
  </si>
  <si>
    <t>t=33s</t>
  </si>
  <si>
    <t>t=36s</t>
  </si>
  <si>
    <t>t=39s</t>
  </si>
  <si>
    <t>t=42s</t>
  </si>
  <si>
    <t>t=45s</t>
  </si>
  <si>
    <t>t=48s</t>
  </si>
  <si>
    <t>t=51s</t>
  </si>
  <si>
    <t>t=54s</t>
  </si>
  <si>
    <t>t=57s</t>
  </si>
  <si>
    <t>t=60s</t>
  </si>
  <si>
    <t>t=63s</t>
  </si>
  <si>
    <t>t</t>
  </si>
  <si>
    <t>c</t>
  </si>
  <si>
    <t>n</t>
  </si>
  <si>
    <t>Tumor</t>
  </si>
  <si>
    <t>Contrlateral Kidney</t>
  </si>
  <si>
    <t>noise</t>
  </si>
  <si>
    <t>Time in sec</t>
  </si>
  <si>
    <t>Lactate</t>
  </si>
  <si>
    <t>Pyruvate</t>
  </si>
  <si>
    <t>Urea</t>
  </si>
  <si>
    <t>PYR (theta)</t>
  </si>
  <si>
    <t>(COS)^n-1</t>
  </si>
  <si>
    <t>(COS)^n-1!</t>
  </si>
  <si>
    <t>COSnSIN</t>
  </si>
  <si>
    <t>pyr</t>
  </si>
  <si>
    <t>Pyr</t>
  </si>
  <si>
    <t>AUC (Lac/Pyr)</t>
  </si>
  <si>
    <t>AUC Lac/ Max. Pyr</t>
  </si>
  <si>
    <t>mean</t>
  </si>
  <si>
    <t>S.D</t>
  </si>
  <si>
    <t>above noise</t>
  </si>
  <si>
    <t>RF corrected Pyr</t>
  </si>
  <si>
    <t>AUC Lac/tC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</si>
</sst>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externalLink" Target="externalLinks/externalLink1.xml"/><Relationship Id="rId6" Type="http://schemas.openxmlformats.org/officeDocument/2006/relationships/externalLink" Target="externalLinks/externalLink2.xml"/><Relationship Id="rId7" Type="http://schemas.openxmlformats.org/officeDocument/2006/relationships/externalLink" Target="externalLinks/externalLink3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JW339 786O 1/10/17</a:t>
            </a:r>
          </a:p>
          <a:p>
            <a:pPr>
              <a:defRPr/>
            </a:pPr>
            <a:r>
              <a:rPr lang="en-US"/>
              <a:t>Tumor</a:t>
            </a:r>
          </a:p>
        </c:rich>
      </c:tx>
      <c:overlay val="1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[2]Average!$B$2</c:f>
              <c:strCache>
                <c:ptCount val="1"/>
                <c:pt idx="0">
                  <c:v>#REF!</c:v>
                </c:pt>
              </c:strCache>
            </c:strRef>
          </c:tx>
          <c:xVal>
            <c:numRef>
              <c:f>[1]Average!$A$3:$A$22</c:f>
              <c:numCache>
                <c:formatCode>General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xVal>
          <c:yVal>
            <c:numRef>
              <c:f>Average!$B$3:$B$22</c:f>
              <c:numCache>
                <c:formatCode>General</c:formatCode>
                <c:ptCount val="20"/>
                <c:pt idx="0">
                  <c:v>427.0288808722245</c:v>
                </c:pt>
                <c:pt idx="1">
                  <c:v>418.1631919459293</c:v>
                </c:pt>
                <c:pt idx="2">
                  <c:v>464.2779139468544</c:v>
                </c:pt>
                <c:pt idx="3">
                  <c:v>6269.013376336348</c:v>
                </c:pt>
                <c:pt idx="4">
                  <c:v>4397.37399452611</c:v>
                </c:pt>
                <c:pt idx="5">
                  <c:v>3312.900609066612</c:v>
                </c:pt>
                <c:pt idx="6">
                  <c:v>2800.638395610609</c:v>
                </c:pt>
                <c:pt idx="7">
                  <c:v>2482.443452533922</c:v>
                </c:pt>
                <c:pt idx="8">
                  <c:v>1849.582411916633</c:v>
                </c:pt>
                <c:pt idx="9">
                  <c:v>1478.719838995682</c:v>
                </c:pt>
                <c:pt idx="10">
                  <c:v>896.3972135844983</c:v>
                </c:pt>
                <c:pt idx="11">
                  <c:v>1003.177483809622</c:v>
                </c:pt>
                <c:pt idx="12">
                  <c:v>644.1585845947266</c:v>
                </c:pt>
                <c:pt idx="13">
                  <c:v>508.3064940603156</c:v>
                </c:pt>
                <c:pt idx="14">
                  <c:v>832.601422360069</c:v>
                </c:pt>
                <c:pt idx="15">
                  <c:v>506.3668409648694</c:v>
                </c:pt>
                <c:pt idx="16">
                  <c:v>602.1377687956158</c:v>
                </c:pt>
                <c:pt idx="17">
                  <c:v>533.789894505551</c:v>
                </c:pt>
                <c:pt idx="18">
                  <c:v>521.4941076981393</c:v>
                </c:pt>
                <c:pt idx="19">
                  <c:v>501.4040037456311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2D5A-4EF5-91B3-6E4E741B8893}"/>
            </c:ext>
          </c:extLst>
        </c:ser>
        <c:ser>
          <c:idx val="1"/>
          <c:order val="1"/>
          <c:tx>
            <c:strRef>
              <c:f>[2]Average!$D$2</c:f>
              <c:strCache>
                <c:ptCount val="1"/>
                <c:pt idx="0">
                  <c:v>#REF!</c:v>
                </c:pt>
              </c:strCache>
            </c:strRef>
          </c:tx>
          <c:xVal>
            <c:numRef>
              <c:f>[1]Average!$A$3:$A$22</c:f>
              <c:numCache>
                <c:formatCode>General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xVal>
          <c:yVal>
            <c:numRef>
              <c:f>Average!$D$3:$D$22</c:f>
              <c:numCache>
                <c:formatCode>General</c:formatCode>
                <c:ptCount val="20"/>
                <c:pt idx="0">
                  <c:v>11058.10381761513</c:v>
                </c:pt>
                <c:pt idx="1">
                  <c:v>14502.35774878648</c:v>
                </c:pt>
                <c:pt idx="2">
                  <c:v>16981.65019541105</c:v>
                </c:pt>
                <c:pt idx="3">
                  <c:v>17641.66409997556</c:v>
                </c:pt>
                <c:pt idx="4">
                  <c:v>10072.35822687388</c:v>
                </c:pt>
                <c:pt idx="5">
                  <c:v>6785.40291297891</c:v>
                </c:pt>
                <c:pt idx="6">
                  <c:v>4763.075861932826</c:v>
                </c:pt>
                <c:pt idx="7">
                  <c:v>4246.980613392384</c:v>
                </c:pt>
                <c:pt idx="8">
                  <c:v>2095.501923874368</c:v>
                </c:pt>
                <c:pt idx="9">
                  <c:v>1675.662260046382</c:v>
                </c:pt>
                <c:pt idx="10">
                  <c:v>2233.59532623732</c:v>
                </c:pt>
                <c:pt idx="11">
                  <c:v>1764.006893761024</c:v>
                </c:pt>
                <c:pt idx="12">
                  <c:v>1070.754497157895</c:v>
                </c:pt>
                <c:pt idx="13">
                  <c:v>1431.015013138191</c:v>
                </c:pt>
                <c:pt idx="14">
                  <c:v>2074.551746574946</c:v>
                </c:pt>
                <c:pt idx="15">
                  <c:v>2207.394527011722</c:v>
                </c:pt>
                <c:pt idx="16">
                  <c:v>1994.642943301571</c:v>
                </c:pt>
                <c:pt idx="17">
                  <c:v>2316.848719172574</c:v>
                </c:pt>
                <c:pt idx="18">
                  <c:v>1710.08035159021</c:v>
                </c:pt>
                <c:pt idx="19">
                  <c:v>1658.277937789852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2D5A-4EF5-91B3-6E4E741B8893}"/>
            </c:ext>
          </c:extLst>
        </c:ser>
        <c:ser>
          <c:idx val="2"/>
          <c:order val="2"/>
          <c:tx>
            <c:strRef>
              <c:f>[3]Average!$J$1:$J$2</c:f>
              <c:strCache>
                <c:ptCount val="1"/>
                <c:pt idx="0">
                  <c:v>#REF! #REF!</c:v>
                </c:pt>
              </c:strCache>
            </c:strRef>
          </c:tx>
          <c:xVal>
            <c:numRef>
              <c:f>[1]Average!$A$3:$A$22</c:f>
              <c:numCache>
                <c:formatCode>General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xVal>
          <c:yVal>
            <c:numRef>
              <c:f>Average!$J$3:$J$22</c:f>
              <c:numCache>
                <c:formatCode>General</c:formatCode>
                <c:ptCount val="20"/>
                <c:pt idx="0">
                  <c:v>362.8344559669495</c:v>
                </c:pt>
                <c:pt idx="1">
                  <c:v>437.761936823527</c:v>
                </c:pt>
                <c:pt idx="2">
                  <c:v>433.8849331537882</c:v>
                </c:pt>
                <c:pt idx="3">
                  <c:v>502.6115636825561</c:v>
                </c:pt>
                <c:pt idx="4">
                  <c:v>493.5763308207194</c:v>
                </c:pt>
                <c:pt idx="5">
                  <c:v>432.93177541097</c:v>
                </c:pt>
                <c:pt idx="6">
                  <c:v>662.776823679606</c:v>
                </c:pt>
                <c:pt idx="7">
                  <c:v>514.6598962148031</c:v>
                </c:pt>
                <c:pt idx="8">
                  <c:v>501.6774190266927</c:v>
                </c:pt>
                <c:pt idx="9">
                  <c:v>440.4974788029988</c:v>
                </c:pt>
                <c:pt idx="10">
                  <c:v>434.1521523793538</c:v>
                </c:pt>
                <c:pt idx="11">
                  <c:v>476.3371092478434</c:v>
                </c:pt>
                <c:pt idx="12">
                  <c:v>467.2991612752278</c:v>
                </c:pt>
                <c:pt idx="13">
                  <c:v>452.3928731282552</c:v>
                </c:pt>
                <c:pt idx="14">
                  <c:v>446.0142714182536</c:v>
                </c:pt>
                <c:pt idx="15">
                  <c:v>562.6815395355224</c:v>
                </c:pt>
                <c:pt idx="16">
                  <c:v>565.0915293693542</c:v>
                </c:pt>
                <c:pt idx="17">
                  <c:v>416.6353845596313</c:v>
                </c:pt>
                <c:pt idx="18">
                  <c:v>482.7122033437093</c:v>
                </c:pt>
                <c:pt idx="19">
                  <c:v>377.7270505428314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2D5A-4EF5-91B3-6E4E741B88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7190480"/>
        <c:axId val="612015648"/>
      </c:scatterChart>
      <c:valAx>
        <c:axId val="617190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12015648"/>
        <c:crosses val="autoZero"/>
        <c:crossBetween val="midCat"/>
      </c:valAx>
      <c:valAx>
        <c:axId val="612015648"/>
        <c:scaling>
          <c:orientation val="minMax"/>
          <c:min val="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17190480"/>
        <c:crosses val="autoZero"/>
        <c:crossBetween val="midCat"/>
      </c:valAx>
    </c:plotArea>
    <c:legend>
      <c:legendPos val="r"/>
      <c:overlay val="1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JW339 786O 1/10/17</a:t>
            </a:r>
          </a:p>
          <a:p>
            <a:pPr>
              <a:defRPr/>
            </a:pPr>
            <a:r>
              <a:rPr lang="en-US"/>
              <a:t>Tumor</a:t>
            </a:r>
          </a:p>
        </c:rich>
      </c:tx>
      <c:layout/>
      <c:overlay val="1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[2]Average!$B$2</c:f>
              <c:strCache>
                <c:ptCount val="1"/>
                <c:pt idx="0">
                  <c:v>#REF!</c:v>
                </c:pt>
              </c:strCache>
            </c:strRef>
          </c:tx>
          <c:xVal>
            <c:numRef>
              <c:f>[1]Average!$A$3:$A$22</c:f>
              <c:numCache>
                <c:formatCode>General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xVal>
          <c:yVal>
            <c:numRef>
              <c:f>Average!$B$3:$B$22</c:f>
              <c:numCache>
                <c:formatCode>General</c:formatCode>
                <c:ptCount val="20"/>
                <c:pt idx="0">
                  <c:v>427.0288808722245</c:v>
                </c:pt>
                <c:pt idx="1">
                  <c:v>418.1631919459293</c:v>
                </c:pt>
                <c:pt idx="2">
                  <c:v>464.2779139468544</c:v>
                </c:pt>
                <c:pt idx="3">
                  <c:v>6269.013376336348</c:v>
                </c:pt>
                <c:pt idx="4">
                  <c:v>4397.37399452611</c:v>
                </c:pt>
                <c:pt idx="5">
                  <c:v>3312.900609066612</c:v>
                </c:pt>
                <c:pt idx="6">
                  <c:v>2800.638395610609</c:v>
                </c:pt>
                <c:pt idx="7">
                  <c:v>2482.443452533922</c:v>
                </c:pt>
                <c:pt idx="8">
                  <c:v>1849.582411916633</c:v>
                </c:pt>
                <c:pt idx="9">
                  <c:v>1478.719838995682</c:v>
                </c:pt>
                <c:pt idx="10">
                  <c:v>896.3972135844983</c:v>
                </c:pt>
                <c:pt idx="11">
                  <c:v>1003.177483809622</c:v>
                </c:pt>
                <c:pt idx="12">
                  <c:v>644.1585845947266</c:v>
                </c:pt>
                <c:pt idx="13">
                  <c:v>508.3064940603156</c:v>
                </c:pt>
                <c:pt idx="14">
                  <c:v>832.601422360069</c:v>
                </c:pt>
                <c:pt idx="15">
                  <c:v>506.3668409648694</c:v>
                </c:pt>
                <c:pt idx="16">
                  <c:v>602.1377687956158</c:v>
                </c:pt>
                <c:pt idx="17">
                  <c:v>533.789894505551</c:v>
                </c:pt>
                <c:pt idx="18">
                  <c:v>521.4941076981393</c:v>
                </c:pt>
                <c:pt idx="19">
                  <c:v>501.4040037456311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E699-49A1-A317-3FD5AE31BA71}"/>
            </c:ext>
          </c:extLst>
        </c:ser>
        <c:ser>
          <c:idx val="1"/>
          <c:order val="1"/>
          <c:tx>
            <c:strRef>
              <c:f>[2]Average!$D$2</c:f>
              <c:strCache>
                <c:ptCount val="1"/>
                <c:pt idx="0">
                  <c:v>#REF!</c:v>
                </c:pt>
              </c:strCache>
            </c:strRef>
          </c:tx>
          <c:xVal>
            <c:numRef>
              <c:f>[1]Average!$A$3:$A$22</c:f>
              <c:numCache>
                <c:formatCode>General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xVal>
          <c:yVal>
            <c:numRef>
              <c:f>Average!$D$3:$D$22</c:f>
              <c:numCache>
                <c:formatCode>General</c:formatCode>
                <c:ptCount val="20"/>
                <c:pt idx="0">
                  <c:v>11058.10381761513</c:v>
                </c:pt>
                <c:pt idx="1">
                  <c:v>14502.35774878648</c:v>
                </c:pt>
                <c:pt idx="2">
                  <c:v>16981.65019541105</c:v>
                </c:pt>
                <c:pt idx="3">
                  <c:v>17641.66409997556</c:v>
                </c:pt>
                <c:pt idx="4">
                  <c:v>10072.35822687388</c:v>
                </c:pt>
                <c:pt idx="5">
                  <c:v>6785.40291297891</c:v>
                </c:pt>
                <c:pt idx="6">
                  <c:v>4763.075861932826</c:v>
                </c:pt>
                <c:pt idx="7">
                  <c:v>4246.980613392384</c:v>
                </c:pt>
                <c:pt idx="8">
                  <c:v>2095.501923874368</c:v>
                </c:pt>
                <c:pt idx="9">
                  <c:v>1675.662260046382</c:v>
                </c:pt>
                <c:pt idx="10">
                  <c:v>2233.59532623732</c:v>
                </c:pt>
                <c:pt idx="11">
                  <c:v>1764.006893761024</c:v>
                </c:pt>
                <c:pt idx="12">
                  <c:v>1070.754497157895</c:v>
                </c:pt>
                <c:pt idx="13">
                  <c:v>1431.015013138191</c:v>
                </c:pt>
                <c:pt idx="14">
                  <c:v>2074.551746574946</c:v>
                </c:pt>
                <c:pt idx="15">
                  <c:v>2207.394527011722</c:v>
                </c:pt>
                <c:pt idx="16">
                  <c:v>1994.642943301571</c:v>
                </c:pt>
                <c:pt idx="17">
                  <c:v>2316.848719172574</c:v>
                </c:pt>
                <c:pt idx="18">
                  <c:v>1710.08035159021</c:v>
                </c:pt>
                <c:pt idx="19">
                  <c:v>1658.277937789852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E699-49A1-A317-3FD5AE31BA71}"/>
            </c:ext>
          </c:extLst>
        </c:ser>
        <c:ser>
          <c:idx val="2"/>
          <c:order val="2"/>
          <c:tx>
            <c:strRef>
              <c:f>[3]Average!$J$1:$J$2</c:f>
              <c:strCache>
                <c:ptCount val="1"/>
                <c:pt idx="0">
                  <c:v>#REF! #REF!</c:v>
                </c:pt>
              </c:strCache>
            </c:strRef>
          </c:tx>
          <c:xVal>
            <c:numRef>
              <c:f>[1]Average!$A$3:$A$22</c:f>
              <c:numCache>
                <c:formatCode>General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xVal>
          <c:yVal>
            <c:numRef>
              <c:f>Average!$J$3:$J$22</c:f>
              <c:numCache>
                <c:formatCode>General</c:formatCode>
                <c:ptCount val="20"/>
                <c:pt idx="0">
                  <c:v>362.8344559669495</c:v>
                </c:pt>
                <c:pt idx="1">
                  <c:v>437.761936823527</c:v>
                </c:pt>
                <c:pt idx="2">
                  <c:v>433.8849331537882</c:v>
                </c:pt>
                <c:pt idx="3">
                  <c:v>502.6115636825561</c:v>
                </c:pt>
                <c:pt idx="4">
                  <c:v>493.5763308207194</c:v>
                </c:pt>
                <c:pt idx="5">
                  <c:v>432.93177541097</c:v>
                </c:pt>
                <c:pt idx="6">
                  <c:v>662.776823679606</c:v>
                </c:pt>
                <c:pt idx="7">
                  <c:v>514.6598962148031</c:v>
                </c:pt>
                <c:pt idx="8">
                  <c:v>501.6774190266927</c:v>
                </c:pt>
                <c:pt idx="9">
                  <c:v>440.4974788029988</c:v>
                </c:pt>
                <c:pt idx="10">
                  <c:v>434.1521523793538</c:v>
                </c:pt>
                <c:pt idx="11">
                  <c:v>476.3371092478434</c:v>
                </c:pt>
                <c:pt idx="12">
                  <c:v>467.2991612752278</c:v>
                </c:pt>
                <c:pt idx="13">
                  <c:v>452.3928731282552</c:v>
                </c:pt>
                <c:pt idx="14">
                  <c:v>446.0142714182536</c:v>
                </c:pt>
                <c:pt idx="15">
                  <c:v>562.6815395355224</c:v>
                </c:pt>
                <c:pt idx="16">
                  <c:v>565.0915293693542</c:v>
                </c:pt>
                <c:pt idx="17">
                  <c:v>416.6353845596313</c:v>
                </c:pt>
                <c:pt idx="18">
                  <c:v>482.7122033437093</c:v>
                </c:pt>
                <c:pt idx="19">
                  <c:v>377.7270505428314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E699-49A1-A317-3FD5AE31BA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4418224"/>
        <c:axId val="-1960715808"/>
      </c:scatterChart>
      <c:valAx>
        <c:axId val="584418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1960715808"/>
        <c:crosses val="autoZero"/>
        <c:crossBetween val="midCat"/>
      </c:valAx>
      <c:valAx>
        <c:axId val="-1960715808"/>
        <c:scaling>
          <c:orientation val="minMax"/>
          <c:min val="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84418224"/>
        <c:crosses val="autoZero"/>
        <c:crossBetween val="midCat"/>
      </c:valAx>
    </c:plotArea>
    <c:legend>
      <c:legendPos val="r"/>
      <c:layout/>
      <c:overlay val="1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9</xdr:row>
      <xdr:rowOff>0</xdr:rowOff>
    </xdr:from>
    <xdr:to>
      <xdr:col>18</xdr:col>
      <xdr:colOff>533400</xdr:colOff>
      <xdr:row>24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9</xdr:row>
      <xdr:rowOff>0</xdr:rowOff>
    </xdr:from>
    <xdr:to>
      <xdr:col>18</xdr:col>
      <xdr:colOff>533400</xdr:colOff>
      <xdr:row>24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219F1F32-463E-4F0A-B64E-9626105E98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enukasriram/Documents/Renal/SRC/cells/C:\Users\renukasriram\Documents\MATLAB\RCC_DWI_spspDyn\s_2016122201_JW344_A498_13Cdwi_13Cspspdyn\spsp_dyn_results\JW344_A498_122216_spspdy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enukasriram/Documents/Renal/SRC/cells/C:\Users\rsriram\Documents\MATLAB\RCC_DWI_spspDyn\s_2016092201_JW336_786O_13Cspspdyn_13CDWI\spsp_dyn_results\JW336_786O_092216_spspdyn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enukasriram/Documents/Renal/SRC/cells/C:\Users\renukasriram\Documents\MATLAB\RCC_DWI_spspDyn\s_2016122001_JW342_A498_spspdyn\spsp_dyn_results\JW342_A498_122016_spspdy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verage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verage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verage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AO66"/>
  <sheetViews>
    <sheetView topLeftCell="S1" workbookViewId="0">
      <selection activeCell="W28" sqref="W28"/>
    </sheetView>
  </sheetViews>
  <sheetFormatPr baseColWidth="10" defaultColWidth="8.83203125" defaultRowHeight="15" x14ac:dyDescent="0.2"/>
  <sheetData>
    <row r="1" spans="1:41" x14ac:dyDescent="0.2">
      <c r="A1" t="s">
        <v>0</v>
      </c>
      <c r="B1">
        <v>1834</v>
      </c>
    </row>
    <row r="2" spans="1:41" x14ac:dyDescent="0.2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  <c r="Q2" t="s">
        <v>17</v>
      </c>
      <c r="R2" t="s">
        <v>18</v>
      </c>
      <c r="S2" t="s">
        <v>19</v>
      </c>
      <c r="T2" t="s">
        <v>20</v>
      </c>
      <c r="U2" t="s">
        <v>21</v>
      </c>
      <c r="V2" t="s">
        <v>22</v>
      </c>
      <c r="W2" t="s">
        <v>23</v>
      </c>
    </row>
    <row r="3" spans="1:41" x14ac:dyDescent="0.2">
      <c r="A3" t="s">
        <v>24</v>
      </c>
      <c r="B3">
        <v>8</v>
      </c>
      <c r="C3">
        <v>17</v>
      </c>
      <c r="D3">
        <v>402.65777587890625</v>
      </c>
      <c r="E3">
        <v>665.09478759765625</v>
      </c>
      <c r="F3">
        <v>474.07400512695312</v>
      </c>
      <c r="G3">
        <v>3284.389404296875</v>
      </c>
      <c r="H3">
        <v>1630.0494384765625</v>
      </c>
      <c r="I3">
        <v>2710.343994140625</v>
      </c>
      <c r="J3">
        <v>1412.76806640625</v>
      </c>
      <c r="K3">
        <v>1499.2667236328125</v>
      </c>
      <c r="L3">
        <v>1383.2742919921875</v>
      </c>
      <c r="M3">
        <v>598.15826416015625</v>
      </c>
      <c r="N3">
        <v>489.04974365234375</v>
      </c>
      <c r="O3">
        <v>1003.2344360351562</v>
      </c>
      <c r="P3">
        <v>1122.3868408203125</v>
      </c>
      <c r="Q3">
        <v>707.110107421875</v>
      </c>
      <c r="R3">
        <v>616.9493408203125</v>
      </c>
      <c r="S3">
        <v>62.022773742675781</v>
      </c>
      <c r="T3">
        <v>583.2493896484375</v>
      </c>
      <c r="U3">
        <v>666.21087646484375</v>
      </c>
      <c r="V3">
        <v>202.23590087890625</v>
      </c>
      <c r="W3">
        <v>444.73715209960938</v>
      </c>
      <c r="Y3" t="str">
        <f>IF(G3&gt;_xlfn.PERCENTILE.INC($G$3:$G$21,0.75),G3,"")</f>
        <v/>
      </c>
      <c r="Z3" t="str">
        <f>IF(ISNUMBER(Y3),H3,"")</f>
        <v/>
      </c>
      <c r="AA3" t="str">
        <f t="shared" ref="AA3:AO18" si="0">IF(ISNUMBER(Z3),I3,"")</f>
        <v/>
      </c>
      <c r="AB3" t="str">
        <f t="shared" si="0"/>
        <v/>
      </c>
      <c r="AC3" t="str">
        <f t="shared" si="0"/>
        <v/>
      </c>
      <c r="AD3" t="str">
        <f t="shared" si="0"/>
        <v/>
      </c>
      <c r="AE3" t="str">
        <f t="shared" si="0"/>
        <v/>
      </c>
      <c r="AF3" t="str">
        <f t="shared" si="0"/>
        <v/>
      </c>
      <c r="AG3" t="str">
        <f t="shared" si="0"/>
        <v/>
      </c>
      <c r="AH3" t="str">
        <f t="shared" si="0"/>
        <v/>
      </c>
      <c r="AI3" t="str">
        <f t="shared" si="0"/>
        <v/>
      </c>
      <c r="AJ3" t="str">
        <f t="shared" si="0"/>
        <v/>
      </c>
      <c r="AK3" t="str">
        <f t="shared" si="0"/>
        <v/>
      </c>
      <c r="AL3" t="str">
        <f t="shared" si="0"/>
        <v/>
      </c>
      <c r="AM3" t="str">
        <f t="shared" si="0"/>
        <v/>
      </c>
      <c r="AN3" t="str">
        <f t="shared" si="0"/>
        <v/>
      </c>
      <c r="AO3" t="str">
        <f t="shared" si="0"/>
        <v/>
      </c>
    </row>
    <row r="4" spans="1:41" x14ac:dyDescent="0.2">
      <c r="B4">
        <v>8</v>
      </c>
      <c r="C4">
        <v>18</v>
      </c>
      <c r="D4">
        <v>485.43582153320312</v>
      </c>
      <c r="E4">
        <v>236.27259826660156</v>
      </c>
      <c r="F4">
        <v>221.64891052246094</v>
      </c>
      <c r="G4">
        <v>6568.6279296875</v>
      </c>
      <c r="H4">
        <v>4188.97314453125</v>
      </c>
      <c r="I4">
        <v>4080.199951171875</v>
      </c>
      <c r="J4">
        <v>3323.458740234375</v>
      </c>
      <c r="K4">
        <v>2810.284912109375</v>
      </c>
      <c r="L4">
        <v>2451.85693359375</v>
      </c>
      <c r="M4">
        <v>1150.3748779296875</v>
      </c>
      <c r="N4">
        <v>614.75262451171875</v>
      </c>
      <c r="O4">
        <v>1114.498291015625</v>
      </c>
      <c r="P4">
        <v>1055.210693359375</v>
      </c>
      <c r="Q4">
        <v>380.86422729492188</v>
      </c>
      <c r="R4">
        <v>749.8431396484375</v>
      </c>
      <c r="S4">
        <v>248.36891174316406</v>
      </c>
      <c r="T4">
        <v>369.18405151367188</v>
      </c>
      <c r="U4">
        <v>517.48626708984375</v>
      </c>
      <c r="V4">
        <v>474.51541137695312</v>
      </c>
      <c r="W4">
        <v>635.7994384765625</v>
      </c>
      <c r="Y4" t="str">
        <f t="shared" ref="Y4:Y21" si="1">IF(G4&gt;_xlfn.PERCENTILE.INC($G$3:$G$21,0.75),G4,"")</f>
        <v/>
      </c>
      <c r="Z4" t="str">
        <f t="shared" ref="Z4:Z21" si="2">IF(ISNUMBER(Y4),H4,"")</f>
        <v/>
      </c>
      <c r="AA4" t="str">
        <f t="shared" si="0"/>
        <v/>
      </c>
      <c r="AB4" t="str">
        <f t="shared" si="0"/>
        <v/>
      </c>
      <c r="AC4" t="str">
        <f t="shared" si="0"/>
        <v/>
      </c>
      <c r="AD4" t="str">
        <f t="shared" si="0"/>
        <v/>
      </c>
      <c r="AE4" t="str">
        <f t="shared" si="0"/>
        <v/>
      </c>
      <c r="AF4" t="str">
        <f t="shared" si="0"/>
        <v/>
      </c>
      <c r="AG4" t="str">
        <f t="shared" si="0"/>
        <v/>
      </c>
      <c r="AH4" t="str">
        <f t="shared" si="0"/>
        <v/>
      </c>
      <c r="AI4" t="str">
        <f t="shared" si="0"/>
        <v/>
      </c>
      <c r="AJ4" t="str">
        <f t="shared" si="0"/>
        <v/>
      </c>
      <c r="AK4" t="str">
        <f t="shared" si="0"/>
        <v/>
      </c>
      <c r="AL4" t="str">
        <f t="shared" si="0"/>
        <v/>
      </c>
      <c r="AM4" t="str">
        <f t="shared" si="0"/>
        <v/>
      </c>
      <c r="AN4" t="str">
        <f t="shared" si="0"/>
        <v/>
      </c>
      <c r="AO4" t="str">
        <f t="shared" si="0"/>
        <v/>
      </c>
    </row>
    <row r="5" spans="1:41" x14ac:dyDescent="0.2">
      <c r="B5">
        <v>8</v>
      </c>
      <c r="C5">
        <v>19</v>
      </c>
      <c r="D5">
        <v>272.78097534179688</v>
      </c>
      <c r="E5">
        <v>391.24057006835938</v>
      </c>
      <c r="F5">
        <v>180.40899658203125</v>
      </c>
      <c r="G5">
        <v>9757.8916015625</v>
      </c>
      <c r="H5">
        <v>6888.916015625</v>
      </c>
      <c r="I5">
        <v>5051.666015625</v>
      </c>
      <c r="J5">
        <v>5442.40673828125</v>
      </c>
      <c r="K5">
        <v>3778.619140625</v>
      </c>
      <c r="L5">
        <v>2447.105224609375</v>
      </c>
      <c r="M5">
        <v>2348.436767578125</v>
      </c>
      <c r="N5">
        <v>1090.762939453125</v>
      </c>
      <c r="O5">
        <v>1684.0072021484375</v>
      </c>
      <c r="P5">
        <v>974.54486083984375</v>
      </c>
      <c r="Q5">
        <v>692.28411865234375</v>
      </c>
      <c r="R5">
        <v>1087.7978515625</v>
      </c>
      <c r="S5">
        <v>311.9720458984375</v>
      </c>
      <c r="T5">
        <v>432.6585693359375</v>
      </c>
      <c r="U5">
        <v>566.85504150390625</v>
      </c>
      <c r="V5">
        <v>437.272216796875</v>
      </c>
      <c r="W5">
        <v>536.94091796875</v>
      </c>
      <c r="Y5">
        <f t="shared" si="1"/>
        <v>9757.8916015625</v>
      </c>
      <c r="Z5">
        <f t="shared" si="2"/>
        <v>6888.916015625</v>
      </c>
      <c r="AA5">
        <f t="shared" si="0"/>
        <v>5051.666015625</v>
      </c>
      <c r="AB5">
        <f t="shared" si="0"/>
        <v>5442.40673828125</v>
      </c>
      <c r="AC5">
        <f t="shared" si="0"/>
        <v>3778.619140625</v>
      </c>
      <c r="AD5">
        <f t="shared" si="0"/>
        <v>2447.105224609375</v>
      </c>
      <c r="AE5">
        <f t="shared" si="0"/>
        <v>2348.436767578125</v>
      </c>
      <c r="AF5">
        <f t="shared" si="0"/>
        <v>1090.762939453125</v>
      </c>
      <c r="AG5">
        <f t="shared" si="0"/>
        <v>1684.0072021484375</v>
      </c>
      <c r="AH5">
        <f t="shared" si="0"/>
        <v>974.54486083984375</v>
      </c>
      <c r="AI5">
        <f t="shared" si="0"/>
        <v>692.28411865234375</v>
      </c>
      <c r="AJ5">
        <f t="shared" si="0"/>
        <v>1087.7978515625</v>
      </c>
      <c r="AK5">
        <f t="shared" si="0"/>
        <v>311.9720458984375</v>
      </c>
      <c r="AL5">
        <f t="shared" si="0"/>
        <v>432.6585693359375</v>
      </c>
      <c r="AM5">
        <f t="shared" si="0"/>
        <v>566.85504150390625</v>
      </c>
      <c r="AN5">
        <f t="shared" si="0"/>
        <v>437.272216796875</v>
      </c>
      <c r="AO5">
        <f t="shared" si="0"/>
        <v>536.94091796875</v>
      </c>
    </row>
    <row r="6" spans="1:41" x14ac:dyDescent="0.2">
      <c r="B6">
        <v>9</v>
      </c>
      <c r="C6">
        <v>16</v>
      </c>
      <c r="D6">
        <v>539.71710205078125</v>
      </c>
      <c r="E6">
        <v>233.32121276855469</v>
      </c>
      <c r="F6">
        <v>540.31134033203125</v>
      </c>
      <c r="G6">
        <v>2879.103759765625</v>
      </c>
      <c r="H6">
        <v>2065.211181640625</v>
      </c>
      <c r="I6">
        <v>1776.9193115234375</v>
      </c>
      <c r="J6">
        <v>390.3175048828125</v>
      </c>
      <c r="K6">
        <v>956.27178955078125</v>
      </c>
      <c r="L6">
        <v>884.98980712890625</v>
      </c>
      <c r="M6">
        <v>1058.3421630859375</v>
      </c>
      <c r="N6">
        <v>496.0543212890625</v>
      </c>
      <c r="O6">
        <v>1143.1661376953125</v>
      </c>
      <c r="P6">
        <v>683.51055908203125</v>
      </c>
      <c r="Q6">
        <v>229.52305603027344</v>
      </c>
      <c r="R6">
        <v>216.456298828125</v>
      </c>
      <c r="S6">
        <v>414.37405395507812</v>
      </c>
      <c r="T6">
        <v>450.100830078125</v>
      </c>
      <c r="U6">
        <v>761.73284912109375</v>
      </c>
      <c r="V6">
        <v>466.74179077148438</v>
      </c>
      <c r="W6">
        <v>329.06643676757812</v>
      </c>
      <c r="Y6" t="str">
        <f t="shared" si="1"/>
        <v/>
      </c>
      <c r="Z6" t="str">
        <f t="shared" si="2"/>
        <v/>
      </c>
      <c r="AA6" t="str">
        <f t="shared" si="0"/>
        <v/>
      </c>
      <c r="AB6" t="str">
        <f t="shared" si="0"/>
        <v/>
      </c>
      <c r="AC6" t="str">
        <f t="shared" si="0"/>
        <v/>
      </c>
      <c r="AD6" t="str">
        <f t="shared" si="0"/>
        <v/>
      </c>
      <c r="AE6" t="str">
        <f t="shared" si="0"/>
        <v/>
      </c>
      <c r="AF6" t="str">
        <f t="shared" si="0"/>
        <v/>
      </c>
      <c r="AG6" t="str">
        <f t="shared" si="0"/>
        <v/>
      </c>
      <c r="AH6" t="str">
        <f t="shared" si="0"/>
        <v/>
      </c>
      <c r="AI6" t="str">
        <f t="shared" si="0"/>
        <v/>
      </c>
      <c r="AJ6" t="str">
        <f t="shared" si="0"/>
        <v/>
      </c>
      <c r="AK6" t="str">
        <f t="shared" si="0"/>
        <v/>
      </c>
      <c r="AL6" t="str">
        <f t="shared" si="0"/>
        <v/>
      </c>
      <c r="AM6" t="str">
        <f t="shared" si="0"/>
        <v/>
      </c>
      <c r="AN6" t="str">
        <f t="shared" si="0"/>
        <v/>
      </c>
      <c r="AO6" t="str">
        <f t="shared" si="0"/>
        <v/>
      </c>
    </row>
    <row r="7" spans="1:41" x14ac:dyDescent="0.2">
      <c r="B7">
        <v>9</v>
      </c>
      <c r="C7">
        <v>17</v>
      </c>
      <c r="D7">
        <v>332.75836181640625</v>
      </c>
      <c r="E7">
        <v>382.78182983398438</v>
      </c>
      <c r="F7">
        <v>392.70147705078125</v>
      </c>
      <c r="G7">
        <v>5091.32861328125</v>
      </c>
      <c r="H7">
        <v>2958.033447265625</v>
      </c>
      <c r="I7">
        <v>3057.67431640625</v>
      </c>
      <c r="J7">
        <v>1645.4486083984375</v>
      </c>
      <c r="K7">
        <v>2343.81982421875</v>
      </c>
      <c r="L7">
        <v>1984.9071044921875</v>
      </c>
      <c r="M7">
        <v>1564.717041015625</v>
      </c>
      <c r="N7">
        <v>795.35870361328125</v>
      </c>
      <c r="O7">
        <v>1140.117919921875</v>
      </c>
      <c r="P7">
        <v>1018.4258422851562</v>
      </c>
      <c r="Q7">
        <v>619.5430908203125</v>
      </c>
      <c r="R7">
        <v>613.05267333984375</v>
      </c>
      <c r="S7">
        <v>492.87319946289062</v>
      </c>
      <c r="T7">
        <v>541.1968994140625</v>
      </c>
      <c r="U7">
        <v>176.35446166992188</v>
      </c>
      <c r="V7">
        <v>475.74224853515625</v>
      </c>
      <c r="W7">
        <v>460.20608520507812</v>
      </c>
      <c r="Y7" t="str">
        <f t="shared" si="1"/>
        <v/>
      </c>
      <c r="Z7" t="str">
        <f t="shared" si="2"/>
        <v/>
      </c>
      <c r="AA7" t="str">
        <f t="shared" si="0"/>
        <v/>
      </c>
      <c r="AB7" t="str">
        <f t="shared" si="0"/>
        <v/>
      </c>
      <c r="AC7" t="str">
        <f t="shared" si="0"/>
        <v/>
      </c>
      <c r="AD7" t="str">
        <f t="shared" si="0"/>
        <v/>
      </c>
      <c r="AE7" t="str">
        <f t="shared" si="0"/>
        <v/>
      </c>
      <c r="AF7" t="str">
        <f t="shared" si="0"/>
        <v/>
      </c>
      <c r="AG7" t="str">
        <f t="shared" si="0"/>
        <v/>
      </c>
      <c r="AH7" t="str">
        <f t="shared" si="0"/>
        <v/>
      </c>
      <c r="AI7" t="str">
        <f t="shared" si="0"/>
        <v/>
      </c>
      <c r="AJ7" t="str">
        <f t="shared" si="0"/>
        <v/>
      </c>
      <c r="AK7" t="str">
        <f t="shared" si="0"/>
        <v/>
      </c>
      <c r="AL7" t="str">
        <f t="shared" si="0"/>
        <v/>
      </c>
      <c r="AM7" t="str">
        <f t="shared" si="0"/>
        <v/>
      </c>
      <c r="AN7" t="str">
        <f t="shared" si="0"/>
        <v/>
      </c>
      <c r="AO7" t="str">
        <f t="shared" si="0"/>
        <v/>
      </c>
    </row>
    <row r="8" spans="1:41" x14ac:dyDescent="0.2">
      <c r="B8">
        <v>9</v>
      </c>
      <c r="C8">
        <v>18</v>
      </c>
      <c r="D8">
        <v>181.60841369628906</v>
      </c>
      <c r="E8">
        <v>425.66201782226562</v>
      </c>
      <c r="F8">
        <v>315.55422973632812</v>
      </c>
      <c r="G8">
        <v>7364.4716796875</v>
      </c>
      <c r="H8">
        <v>4572.56494140625</v>
      </c>
      <c r="I8">
        <v>4108.68994140625</v>
      </c>
      <c r="J8">
        <v>3666.7001953125</v>
      </c>
      <c r="K8">
        <v>3258.115234375</v>
      </c>
      <c r="L8">
        <v>2681.6904296875</v>
      </c>
      <c r="M8">
        <v>2067.327880859375</v>
      </c>
      <c r="N8">
        <v>1035.450927734375</v>
      </c>
      <c r="O8">
        <v>890.01776123046875</v>
      </c>
      <c r="P8">
        <v>718.14862060546875</v>
      </c>
      <c r="Q8">
        <v>343.42184448242188</v>
      </c>
      <c r="R8">
        <v>1041.8299560546875</v>
      </c>
      <c r="S8">
        <v>281.3701171875</v>
      </c>
      <c r="T8">
        <v>286.49942016601562</v>
      </c>
      <c r="U8">
        <v>591.81292724609375</v>
      </c>
      <c r="V8">
        <v>425.63043212890625</v>
      </c>
      <c r="W8">
        <v>723.44317626953125</v>
      </c>
      <c r="Y8" t="str">
        <f t="shared" si="1"/>
        <v/>
      </c>
      <c r="Z8" t="str">
        <f t="shared" si="2"/>
        <v/>
      </c>
      <c r="AA8" t="str">
        <f t="shared" si="0"/>
        <v/>
      </c>
      <c r="AB8" t="str">
        <f t="shared" si="0"/>
        <v/>
      </c>
      <c r="AC8" t="str">
        <f t="shared" si="0"/>
        <v/>
      </c>
      <c r="AD8" t="str">
        <f t="shared" si="0"/>
        <v/>
      </c>
      <c r="AE8" t="str">
        <f t="shared" si="0"/>
        <v/>
      </c>
      <c r="AF8" t="str">
        <f t="shared" si="0"/>
        <v/>
      </c>
      <c r="AG8" t="str">
        <f t="shared" si="0"/>
        <v/>
      </c>
      <c r="AH8" t="str">
        <f t="shared" si="0"/>
        <v/>
      </c>
      <c r="AI8" t="str">
        <f t="shared" si="0"/>
        <v/>
      </c>
      <c r="AJ8" t="str">
        <f t="shared" si="0"/>
        <v/>
      </c>
      <c r="AK8" t="str">
        <f t="shared" si="0"/>
        <v/>
      </c>
      <c r="AL8" t="str">
        <f t="shared" si="0"/>
        <v/>
      </c>
      <c r="AM8" t="str">
        <f t="shared" si="0"/>
        <v/>
      </c>
      <c r="AN8" t="str">
        <f t="shared" si="0"/>
        <v/>
      </c>
      <c r="AO8" t="str">
        <f t="shared" si="0"/>
        <v/>
      </c>
    </row>
    <row r="9" spans="1:41" x14ac:dyDescent="0.2">
      <c r="B9">
        <v>9</v>
      </c>
      <c r="C9">
        <v>19</v>
      </c>
      <c r="D9">
        <v>318.7308349609375</v>
      </c>
      <c r="E9">
        <v>267.74307250976562</v>
      </c>
      <c r="F9">
        <v>335.76785278320312</v>
      </c>
      <c r="G9">
        <v>9063.7666015625</v>
      </c>
      <c r="H9">
        <v>6149.57861328125</v>
      </c>
      <c r="I9">
        <v>5104.08642578125</v>
      </c>
      <c r="J9">
        <v>5013.314453125</v>
      </c>
      <c r="K9">
        <v>3467.39599609375</v>
      </c>
      <c r="L9">
        <v>2463.500244140625</v>
      </c>
      <c r="M9">
        <v>2360.00537109375</v>
      </c>
      <c r="N9">
        <v>1180.3984375</v>
      </c>
      <c r="O9">
        <v>1083.546875</v>
      </c>
      <c r="P9">
        <v>547.628662109375</v>
      </c>
      <c r="Q9">
        <v>396.39678955078125</v>
      </c>
      <c r="R9">
        <v>1106.9180908203125</v>
      </c>
      <c r="S9">
        <v>323.1162109375</v>
      </c>
      <c r="T9">
        <v>184.40318298339844</v>
      </c>
      <c r="U9">
        <v>713.91558837890625</v>
      </c>
      <c r="V9">
        <v>152.50447082519531</v>
      </c>
      <c r="W9">
        <v>631.77227783203125</v>
      </c>
      <c r="Y9">
        <f t="shared" si="1"/>
        <v>9063.7666015625</v>
      </c>
      <c r="Z9">
        <f t="shared" si="2"/>
        <v>6149.57861328125</v>
      </c>
      <c r="AA9">
        <f t="shared" si="0"/>
        <v>5104.08642578125</v>
      </c>
      <c r="AB9">
        <f t="shared" si="0"/>
        <v>5013.314453125</v>
      </c>
      <c r="AC9">
        <f t="shared" si="0"/>
        <v>3467.39599609375</v>
      </c>
      <c r="AD9">
        <f t="shared" si="0"/>
        <v>2463.500244140625</v>
      </c>
      <c r="AE9">
        <f t="shared" si="0"/>
        <v>2360.00537109375</v>
      </c>
      <c r="AF9">
        <f t="shared" si="0"/>
        <v>1180.3984375</v>
      </c>
      <c r="AG9">
        <f t="shared" si="0"/>
        <v>1083.546875</v>
      </c>
      <c r="AH9">
        <f t="shared" si="0"/>
        <v>547.628662109375</v>
      </c>
      <c r="AI9">
        <f t="shared" si="0"/>
        <v>396.39678955078125</v>
      </c>
      <c r="AJ9">
        <f t="shared" si="0"/>
        <v>1106.9180908203125</v>
      </c>
      <c r="AK9">
        <f t="shared" si="0"/>
        <v>323.1162109375</v>
      </c>
      <c r="AL9">
        <f t="shared" si="0"/>
        <v>184.40318298339844</v>
      </c>
      <c r="AM9">
        <f t="shared" si="0"/>
        <v>713.91558837890625</v>
      </c>
      <c r="AN9">
        <f t="shared" si="0"/>
        <v>152.50447082519531</v>
      </c>
      <c r="AO9">
        <f t="shared" si="0"/>
        <v>631.77227783203125</v>
      </c>
    </row>
    <row r="10" spans="1:41" x14ac:dyDescent="0.2">
      <c r="B10">
        <v>10</v>
      </c>
      <c r="C10">
        <v>16</v>
      </c>
      <c r="D10">
        <v>737.21063232421875</v>
      </c>
      <c r="E10">
        <v>501.117919921875</v>
      </c>
      <c r="F10">
        <v>459.55825805664062</v>
      </c>
      <c r="G10">
        <v>4051.591064453125</v>
      </c>
      <c r="H10">
        <v>2946.283203125</v>
      </c>
      <c r="I10">
        <v>1306.23046875</v>
      </c>
      <c r="J10">
        <v>829.6671142578125</v>
      </c>
      <c r="K10">
        <v>1526.5634765625</v>
      </c>
      <c r="L10">
        <v>1364.221923828125</v>
      </c>
      <c r="M10">
        <v>1028.860107421875</v>
      </c>
      <c r="N10">
        <v>522.85223388671875</v>
      </c>
      <c r="O10">
        <v>484.33746337890625</v>
      </c>
      <c r="P10">
        <v>155.84141540527344</v>
      </c>
      <c r="Q10">
        <v>70.054420471191406</v>
      </c>
      <c r="R10">
        <v>57.639289855957031</v>
      </c>
      <c r="S10">
        <v>512.8563232421875</v>
      </c>
      <c r="T10">
        <v>896.89459228515625</v>
      </c>
      <c r="U10">
        <v>836.92901611328125</v>
      </c>
      <c r="V10">
        <v>614.8126220703125</v>
      </c>
      <c r="W10">
        <v>160.48324584960938</v>
      </c>
      <c r="Y10" t="str">
        <f t="shared" si="1"/>
        <v/>
      </c>
      <c r="Z10" t="str">
        <f t="shared" si="2"/>
        <v/>
      </c>
      <c r="AA10" t="str">
        <f t="shared" si="0"/>
        <v/>
      </c>
      <c r="AB10" t="str">
        <f t="shared" si="0"/>
        <v/>
      </c>
      <c r="AC10" t="str">
        <f t="shared" si="0"/>
        <v/>
      </c>
      <c r="AD10" t="str">
        <f t="shared" si="0"/>
        <v/>
      </c>
      <c r="AE10" t="str">
        <f t="shared" si="0"/>
        <v/>
      </c>
      <c r="AF10" t="str">
        <f t="shared" si="0"/>
        <v/>
      </c>
      <c r="AG10" t="str">
        <f t="shared" si="0"/>
        <v/>
      </c>
      <c r="AH10" t="str">
        <f t="shared" si="0"/>
        <v/>
      </c>
      <c r="AI10" t="str">
        <f t="shared" si="0"/>
        <v/>
      </c>
      <c r="AJ10" t="str">
        <f t="shared" si="0"/>
        <v/>
      </c>
      <c r="AK10" t="str">
        <f t="shared" si="0"/>
        <v/>
      </c>
      <c r="AL10" t="str">
        <f t="shared" si="0"/>
        <v/>
      </c>
      <c r="AM10" t="str">
        <f t="shared" si="0"/>
        <v/>
      </c>
      <c r="AN10" t="str">
        <f t="shared" si="0"/>
        <v/>
      </c>
      <c r="AO10" t="str">
        <f t="shared" si="0"/>
        <v/>
      </c>
    </row>
    <row r="11" spans="1:41" x14ac:dyDescent="0.2">
      <c r="B11">
        <v>10</v>
      </c>
      <c r="C11">
        <v>17</v>
      </c>
      <c r="D11">
        <v>154.36555480957031</v>
      </c>
      <c r="E11">
        <v>592.0242919921875</v>
      </c>
      <c r="F11">
        <v>300.57272338867188</v>
      </c>
      <c r="G11">
        <v>6680.22314453125</v>
      </c>
      <c r="H11">
        <v>4455.9560546875</v>
      </c>
      <c r="I11">
        <v>2868.47412109375</v>
      </c>
      <c r="J11">
        <v>2728.160400390625</v>
      </c>
      <c r="K11">
        <v>2831.21630859375</v>
      </c>
      <c r="L11">
        <v>1872.599853515625</v>
      </c>
      <c r="M11">
        <v>2056.999267578125</v>
      </c>
      <c r="N11">
        <v>828.2733154296875</v>
      </c>
      <c r="O11">
        <v>763.15838623046875</v>
      </c>
      <c r="P11">
        <v>719.39111328125</v>
      </c>
      <c r="Q11">
        <v>557.27703857421875</v>
      </c>
      <c r="R11">
        <v>1136.798583984375</v>
      </c>
      <c r="S11">
        <v>655.33502197265625</v>
      </c>
      <c r="T11">
        <v>476.26937866210938</v>
      </c>
      <c r="U11">
        <v>436.68682861328125</v>
      </c>
      <c r="V11">
        <v>811.92987060546875</v>
      </c>
      <c r="W11">
        <v>895.51751708984375</v>
      </c>
      <c r="Y11" t="str">
        <f t="shared" si="1"/>
        <v/>
      </c>
      <c r="Z11" t="str">
        <f t="shared" si="2"/>
        <v/>
      </c>
      <c r="AA11" t="str">
        <f t="shared" si="0"/>
        <v/>
      </c>
      <c r="AB11" t="str">
        <f t="shared" si="0"/>
        <v/>
      </c>
      <c r="AC11" t="str">
        <f t="shared" si="0"/>
        <v/>
      </c>
      <c r="AD11" t="str">
        <f t="shared" si="0"/>
        <v/>
      </c>
      <c r="AE11" t="str">
        <f t="shared" si="0"/>
        <v/>
      </c>
      <c r="AF11" t="str">
        <f t="shared" si="0"/>
        <v/>
      </c>
      <c r="AG11" t="str">
        <f t="shared" si="0"/>
        <v/>
      </c>
      <c r="AH11" t="str">
        <f t="shared" si="0"/>
        <v/>
      </c>
      <c r="AI11" t="str">
        <f t="shared" si="0"/>
        <v/>
      </c>
      <c r="AJ11" t="str">
        <f t="shared" si="0"/>
        <v/>
      </c>
      <c r="AK11" t="str">
        <f t="shared" si="0"/>
        <v/>
      </c>
      <c r="AL11" t="str">
        <f t="shared" si="0"/>
        <v/>
      </c>
      <c r="AM11" t="str">
        <f t="shared" si="0"/>
        <v/>
      </c>
      <c r="AN11" t="str">
        <f t="shared" si="0"/>
        <v/>
      </c>
      <c r="AO11" t="str">
        <f t="shared" si="0"/>
        <v/>
      </c>
    </row>
    <row r="12" spans="1:41" x14ac:dyDescent="0.2">
      <c r="B12">
        <v>10</v>
      </c>
      <c r="C12">
        <v>18</v>
      </c>
      <c r="D12">
        <v>604.9549560546875</v>
      </c>
      <c r="E12">
        <v>406.02474975585938</v>
      </c>
      <c r="F12">
        <v>236.70634460449219</v>
      </c>
      <c r="G12">
        <v>8714.185546875</v>
      </c>
      <c r="H12">
        <v>5927.83056640625</v>
      </c>
      <c r="I12">
        <v>4432.95263671875</v>
      </c>
      <c r="J12">
        <v>4076.806396484375</v>
      </c>
      <c r="K12">
        <v>3502.0791015625</v>
      </c>
      <c r="L12">
        <v>2531.8564453125</v>
      </c>
      <c r="M12">
        <v>2387.543212890625</v>
      </c>
      <c r="N12">
        <v>1756.093994140625</v>
      </c>
      <c r="O12">
        <v>924.41510009765625</v>
      </c>
      <c r="P12">
        <v>726.33984375</v>
      </c>
      <c r="Q12">
        <v>409.88986206054688</v>
      </c>
      <c r="R12">
        <v>1395.810546875</v>
      </c>
      <c r="S12">
        <v>517.7423095703125</v>
      </c>
      <c r="T12">
        <v>472.86328125</v>
      </c>
      <c r="U12">
        <v>599.056884765625</v>
      </c>
      <c r="V12">
        <v>701.41888427734375</v>
      </c>
      <c r="W12">
        <v>734.910888671875</v>
      </c>
      <c r="Y12">
        <f t="shared" si="1"/>
        <v>8714.185546875</v>
      </c>
      <c r="Z12">
        <f t="shared" si="2"/>
        <v>5927.83056640625</v>
      </c>
      <c r="AA12">
        <f t="shared" si="0"/>
        <v>4432.95263671875</v>
      </c>
      <c r="AB12">
        <f t="shared" si="0"/>
        <v>4076.806396484375</v>
      </c>
      <c r="AC12">
        <f t="shared" si="0"/>
        <v>3502.0791015625</v>
      </c>
      <c r="AD12">
        <f t="shared" si="0"/>
        <v>2531.8564453125</v>
      </c>
      <c r="AE12">
        <f t="shared" si="0"/>
        <v>2387.543212890625</v>
      </c>
      <c r="AF12">
        <f t="shared" si="0"/>
        <v>1756.093994140625</v>
      </c>
      <c r="AG12">
        <f t="shared" si="0"/>
        <v>924.41510009765625</v>
      </c>
      <c r="AH12">
        <f t="shared" si="0"/>
        <v>726.33984375</v>
      </c>
      <c r="AI12">
        <f t="shared" si="0"/>
        <v>409.88986206054688</v>
      </c>
      <c r="AJ12">
        <f t="shared" si="0"/>
        <v>1395.810546875</v>
      </c>
      <c r="AK12">
        <f t="shared" si="0"/>
        <v>517.7423095703125</v>
      </c>
      <c r="AL12">
        <f t="shared" si="0"/>
        <v>472.86328125</v>
      </c>
      <c r="AM12">
        <f t="shared" si="0"/>
        <v>599.056884765625</v>
      </c>
      <c r="AN12">
        <f t="shared" si="0"/>
        <v>701.41888427734375</v>
      </c>
      <c r="AO12">
        <f t="shared" si="0"/>
        <v>734.910888671875</v>
      </c>
    </row>
    <row r="13" spans="1:41" x14ac:dyDescent="0.2">
      <c r="B13">
        <v>10</v>
      </c>
      <c r="C13">
        <v>19</v>
      </c>
      <c r="D13">
        <v>560.33697509765625</v>
      </c>
      <c r="E13">
        <v>460.7264404296875</v>
      </c>
      <c r="F13">
        <v>757.70123291015625</v>
      </c>
      <c r="G13">
        <v>9582.888671875</v>
      </c>
      <c r="H13">
        <v>6973.57080078125</v>
      </c>
      <c r="I13">
        <v>5455.3310546875</v>
      </c>
      <c r="J13">
        <v>4511.65478515625</v>
      </c>
      <c r="K13">
        <v>3429.1826171875</v>
      </c>
      <c r="L13">
        <v>2813.604248046875</v>
      </c>
      <c r="M13">
        <v>2261.00634765625</v>
      </c>
      <c r="N13">
        <v>2013.662109375</v>
      </c>
      <c r="O13">
        <v>938.932373046875</v>
      </c>
      <c r="P13">
        <v>549.926513671875</v>
      </c>
      <c r="Q13">
        <v>232.16781616210938</v>
      </c>
      <c r="R13">
        <v>1178.7078857421875</v>
      </c>
      <c r="S13">
        <v>302.29925537109375</v>
      </c>
      <c r="T13">
        <v>1071.8204345703125</v>
      </c>
      <c r="U13">
        <v>586.607177734375</v>
      </c>
      <c r="V13">
        <v>268.19699096679688</v>
      </c>
      <c r="W13">
        <v>558.72369384765625</v>
      </c>
      <c r="Y13">
        <f t="shared" si="1"/>
        <v>9582.888671875</v>
      </c>
      <c r="Z13">
        <f t="shared" si="2"/>
        <v>6973.57080078125</v>
      </c>
      <c r="AA13">
        <f t="shared" si="0"/>
        <v>5455.3310546875</v>
      </c>
      <c r="AB13">
        <f t="shared" si="0"/>
        <v>4511.65478515625</v>
      </c>
      <c r="AC13">
        <f t="shared" si="0"/>
        <v>3429.1826171875</v>
      </c>
      <c r="AD13">
        <f t="shared" si="0"/>
        <v>2813.604248046875</v>
      </c>
      <c r="AE13">
        <f t="shared" si="0"/>
        <v>2261.00634765625</v>
      </c>
      <c r="AF13">
        <f t="shared" si="0"/>
        <v>2013.662109375</v>
      </c>
      <c r="AG13">
        <f t="shared" si="0"/>
        <v>938.932373046875</v>
      </c>
      <c r="AH13">
        <f t="shared" si="0"/>
        <v>549.926513671875</v>
      </c>
      <c r="AI13">
        <f t="shared" si="0"/>
        <v>232.16781616210938</v>
      </c>
      <c r="AJ13">
        <f t="shared" si="0"/>
        <v>1178.7078857421875</v>
      </c>
      <c r="AK13">
        <f t="shared" si="0"/>
        <v>302.29925537109375</v>
      </c>
      <c r="AL13">
        <f t="shared" si="0"/>
        <v>1071.8204345703125</v>
      </c>
      <c r="AM13">
        <f t="shared" si="0"/>
        <v>586.607177734375</v>
      </c>
      <c r="AN13">
        <f t="shared" si="0"/>
        <v>268.19699096679688</v>
      </c>
      <c r="AO13">
        <f t="shared" si="0"/>
        <v>558.72369384765625</v>
      </c>
    </row>
    <row r="14" spans="1:41" x14ac:dyDescent="0.2">
      <c r="B14">
        <v>11</v>
      </c>
      <c r="C14">
        <v>16</v>
      </c>
      <c r="D14">
        <v>334.513916015625</v>
      </c>
      <c r="E14">
        <v>511.78271484375</v>
      </c>
      <c r="F14">
        <v>696.8897705078125</v>
      </c>
      <c r="G14">
        <v>3457.173095703125</v>
      </c>
      <c r="H14">
        <v>2206.349609375</v>
      </c>
      <c r="I14">
        <v>935.8253173828125</v>
      </c>
      <c r="J14">
        <v>1567.418212890625</v>
      </c>
      <c r="K14">
        <v>1474.759765625</v>
      </c>
      <c r="L14">
        <v>1094.9283447265625</v>
      </c>
      <c r="M14">
        <v>848.3031005859375</v>
      </c>
      <c r="N14">
        <v>112.96661376953125</v>
      </c>
      <c r="O14">
        <v>638.49847412109375</v>
      </c>
      <c r="P14">
        <v>210.80117797851562</v>
      </c>
      <c r="Q14">
        <v>541.40130615234375</v>
      </c>
      <c r="R14">
        <v>171.28208923339844</v>
      </c>
      <c r="S14">
        <v>165.60316467285156</v>
      </c>
      <c r="T14">
        <v>980.59521484375</v>
      </c>
      <c r="U14">
        <v>451.1253662109375</v>
      </c>
      <c r="V14">
        <v>632.265869140625</v>
      </c>
      <c r="W14">
        <v>61.59228515625</v>
      </c>
      <c r="Y14" t="str">
        <f t="shared" si="1"/>
        <v/>
      </c>
      <c r="Z14" t="str">
        <f t="shared" si="2"/>
        <v/>
      </c>
      <c r="AA14" t="str">
        <f t="shared" si="0"/>
        <v/>
      </c>
      <c r="AB14" t="str">
        <f t="shared" si="0"/>
        <v/>
      </c>
      <c r="AC14" t="str">
        <f t="shared" si="0"/>
        <v/>
      </c>
      <c r="AD14" t="str">
        <f t="shared" si="0"/>
        <v/>
      </c>
      <c r="AE14" t="str">
        <f t="shared" si="0"/>
        <v/>
      </c>
      <c r="AF14" t="str">
        <f t="shared" si="0"/>
        <v/>
      </c>
      <c r="AG14" t="str">
        <f t="shared" si="0"/>
        <v/>
      </c>
      <c r="AH14" t="str">
        <f t="shared" si="0"/>
        <v/>
      </c>
      <c r="AI14" t="str">
        <f t="shared" si="0"/>
        <v/>
      </c>
      <c r="AJ14" t="str">
        <f t="shared" si="0"/>
        <v/>
      </c>
      <c r="AK14" t="str">
        <f t="shared" si="0"/>
        <v/>
      </c>
      <c r="AL14" t="str">
        <f t="shared" si="0"/>
        <v/>
      </c>
      <c r="AM14" t="str">
        <f t="shared" si="0"/>
        <v/>
      </c>
      <c r="AN14" t="str">
        <f t="shared" si="0"/>
        <v/>
      </c>
      <c r="AO14" t="str">
        <f t="shared" si="0"/>
        <v/>
      </c>
    </row>
    <row r="15" spans="1:41" x14ac:dyDescent="0.2">
      <c r="B15">
        <v>11</v>
      </c>
      <c r="C15">
        <v>17</v>
      </c>
      <c r="D15">
        <v>726.06866455078125</v>
      </c>
      <c r="E15">
        <v>557.33111572265625</v>
      </c>
      <c r="F15">
        <v>499.50277709960938</v>
      </c>
      <c r="G15">
        <v>5813.0888671875</v>
      </c>
      <c r="H15">
        <v>4288.9873046875</v>
      </c>
      <c r="I15">
        <v>2458.238525390625</v>
      </c>
      <c r="J15">
        <v>2902.461181640625</v>
      </c>
      <c r="K15">
        <v>2199.55322265625</v>
      </c>
      <c r="L15">
        <v>1231.9931640625</v>
      </c>
      <c r="M15">
        <v>1422.4501953125</v>
      </c>
      <c r="N15">
        <v>470.232177734375</v>
      </c>
      <c r="O15">
        <v>1052.48095703125</v>
      </c>
      <c r="P15">
        <v>584.60894775390625</v>
      </c>
      <c r="Q15">
        <v>589.80572509765625</v>
      </c>
      <c r="R15">
        <v>1292.05517578125</v>
      </c>
      <c r="S15">
        <v>848.3458251953125</v>
      </c>
      <c r="T15">
        <v>172.81965637207031</v>
      </c>
      <c r="U15">
        <v>512.24847412109375</v>
      </c>
      <c r="V15">
        <v>880.71173095703125</v>
      </c>
      <c r="W15">
        <v>739.60601806640625</v>
      </c>
      <c r="Y15" t="str">
        <f t="shared" si="1"/>
        <v/>
      </c>
      <c r="Z15" t="str">
        <f t="shared" si="2"/>
        <v/>
      </c>
      <c r="AA15" t="str">
        <f t="shared" si="0"/>
        <v/>
      </c>
      <c r="AB15" t="str">
        <f t="shared" si="0"/>
        <v/>
      </c>
      <c r="AC15" t="str">
        <f t="shared" si="0"/>
        <v/>
      </c>
      <c r="AD15" t="str">
        <f t="shared" si="0"/>
        <v/>
      </c>
      <c r="AE15" t="str">
        <f t="shared" si="0"/>
        <v/>
      </c>
      <c r="AF15" t="str">
        <f t="shared" si="0"/>
        <v/>
      </c>
      <c r="AG15" t="str">
        <f t="shared" si="0"/>
        <v/>
      </c>
      <c r="AH15" t="str">
        <f t="shared" si="0"/>
        <v/>
      </c>
      <c r="AI15" t="str">
        <f t="shared" si="0"/>
        <v/>
      </c>
      <c r="AJ15" t="str">
        <f t="shared" si="0"/>
        <v/>
      </c>
      <c r="AK15" t="str">
        <f t="shared" si="0"/>
        <v/>
      </c>
      <c r="AL15" t="str">
        <f t="shared" si="0"/>
        <v/>
      </c>
      <c r="AM15" t="str">
        <f t="shared" si="0"/>
        <v/>
      </c>
      <c r="AN15" t="str">
        <f t="shared" si="0"/>
        <v/>
      </c>
      <c r="AO15" t="str">
        <f t="shared" si="0"/>
        <v/>
      </c>
    </row>
    <row r="16" spans="1:41" x14ac:dyDescent="0.2">
      <c r="B16">
        <v>11</v>
      </c>
      <c r="C16">
        <v>18</v>
      </c>
      <c r="D16">
        <v>558.64019775390625</v>
      </c>
      <c r="E16">
        <v>422.210205078125</v>
      </c>
      <c r="F16">
        <v>469.10928344726562</v>
      </c>
      <c r="G16">
        <v>8549.205078125</v>
      </c>
      <c r="H16">
        <v>6373.50390625</v>
      </c>
      <c r="I16">
        <v>3982.850830078125</v>
      </c>
      <c r="J16">
        <v>3506.33056640625</v>
      </c>
      <c r="K16">
        <v>2873.93359375</v>
      </c>
      <c r="L16">
        <v>2097.41943359375</v>
      </c>
      <c r="M16">
        <v>1728.6864013671875</v>
      </c>
      <c r="N16">
        <v>1497.410400390625</v>
      </c>
      <c r="O16">
        <v>1113.0615234375</v>
      </c>
      <c r="P16">
        <v>717.51470947265625</v>
      </c>
      <c r="Q16">
        <v>481.58758544921875</v>
      </c>
      <c r="R16">
        <v>1433.9056396484375</v>
      </c>
      <c r="S16">
        <v>885.93255615234375</v>
      </c>
      <c r="T16">
        <v>1101.85693359375</v>
      </c>
      <c r="U16">
        <v>570.29583740234375</v>
      </c>
      <c r="V16">
        <v>705.97967529296875</v>
      </c>
      <c r="W16">
        <v>678.87713623046875</v>
      </c>
      <c r="Y16" t="str">
        <f t="shared" si="1"/>
        <v/>
      </c>
      <c r="Z16" t="str">
        <f t="shared" si="2"/>
        <v/>
      </c>
      <c r="AA16" t="str">
        <f t="shared" si="0"/>
        <v/>
      </c>
      <c r="AB16" t="str">
        <f t="shared" si="0"/>
        <v/>
      </c>
      <c r="AC16" t="str">
        <f t="shared" si="0"/>
        <v/>
      </c>
      <c r="AD16" t="str">
        <f t="shared" si="0"/>
        <v/>
      </c>
      <c r="AE16" t="str">
        <f t="shared" si="0"/>
        <v/>
      </c>
      <c r="AF16" t="str">
        <f t="shared" si="0"/>
        <v/>
      </c>
      <c r="AG16" t="str">
        <f t="shared" si="0"/>
        <v/>
      </c>
      <c r="AH16" t="str">
        <f t="shared" si="0"/>
        <v/>
      </c>
      <c r="AI16" t="str">
        <f t="shared" si="0"/>
        <v/>
      </c>
      <c r="AJ16" t="str">
        <f t="shared" si="0"/>
        <v/>
      </c>
      <c r="AK16" t="str">
        <f t="shared" si="0"/>
        <v/>
      </c>
      <c r="AL16" t="str">
        <f t="shared" si="0"/>
        <v/>
      </c>
      <c r="AM16" t="str">
        <f t="shared" si="0"/>
        <v/>
      </c>
      <c r="AN16" t="str">
        <f t="shared" si="0"/>
        <v/>
      </c>
      <c r="AO16" t="str">
        <f t="shared" si="0"/>
        <v/>
      </c>
    </row>
    <row r="17" spans="1:41" x14ac:dyDescent="0.2">
      <c r="B17">
        <v>11</v>
      </c>
      <c r="C17">
        <v>19</v>
      </c>
      <c r="D17">
        <v>448.36740112304688</v>
      </c>
      <c r="E17">
        <v>299.1370849609375</v>
      </c>
      <c r="F17">
        <v>457.14370727539062</v>
      </c>
      <c r="G17">
        <v>9817.419921875</v>
      </c>
      <c r="H17">
        <v>7463.8525390625</v>
      </c>
      <c r="I17">
        <v>4928.18701171875</v>
      </c>
      <c r="J17">
        <v>3854.238525390625</v>
      </c>
      <c r="K17">
        <v>3268.192626953125</v>
      </c>
      <c r="L17">
        <v>2866.451904296875</v>
      </c>
      <c r="M17">
        <v>2042.779052734375</v>
      </c>
      <c r="N17">
        <v>2132.841064453125</v>
      </c>
      <c r="O17">
        <v>1136.8341064453125</v>
      </c>
      <c r="P17">
        <v>866.66424560546875</v>
      </c>
      <c r="Q17">
        <v>554.406494140625</v>
      </c>
      <c r="R17">
        <v>968.56439208984375</v>
      </c>
      <c r="S17">
        <v>554.80853271484375</v>
      </c>
      <c r="T17">
        <v>1352.3192138671875</v>
      </c>
      <c r="U17">
        <v>430.20162963867188</v>
      </c>
      <c r="V17">
        <v>531.7037353515625</v>
      </c>
      <c r="W17">
        <v>330.37823486328125</v>
      </c>
      <c r="Y17">
        <f t="shared" si="1"/>
        <v>9817.419921875</v>
      </c>
      <c r="Z17">
        <f t="shared" si="2"/>
        <v>7463.8525390625</v>
      </c>
      <c r="AA17">
        <f t="shared" si="0"/>
        <v>4928.18701171875</v>
      </c>
      <c r="AB17">
        <f t="shared" si="0"/>
        <v>3854.238525390625</v>
      </c>
      <c r="AC17">
        <f t="shared" si="0"/>
        <v>3268.192626953125</v>
      </c>
      <c r="AD17">
        <f t="shared" si="0"/>
        <v>2866.451904296875</v>
      </c>
      <c r="AE17">
        <f t="shared" si="0"/>
        <v>2042.779052734375</v>
      </c>
      <c r="AF17">
        <f t="shared" si="0"/>
        <v>2132.841064453125</v>
      </c>
      <c r="AG17">
        <f t="shared" si="0"/>
        <v>1136.8341064453125</v>
      </c>
      <c r="AH17">
        <f t="shared" si="0"/>
        <v>866.66424560546875</v>
      </c>
      <c r="AI17">
        <f t="shared" si="0"/>
        <v>554.406494140625</v>
      </c>
      <c r="AJ17">
        <f t="shared" si="0"/>
        <v>968.56439208984375</v>
      </c>
      <c r="AK17">
        <f t="shared" si="0"/>
        <v>554.80853271484375</v>
      </c>
      <c r="AL17">
        <f t="shared" si="0"/>
        <v>1352.3192138671875</v>
      </c>
      <c r="AM17">
        <f t="shared" si="0"/>
        <v>430.20162963867188</v>
      </c>
      <c r="AN17">
        <f t="shared" si="0"/>
        <v>531.7037353515625</v>
      </c>
      <c r="AO17">
        <f t="shared" si="0"/>
        <v>330.37823486328125</v>
      </c>
    </row>
    <row r="18" spans="1:41" x14ac:dyDescent="0.2">
      <c r="B18">
        <v>12</v>
      </c>
      <c r="C18">
        <v>16</v>
      </c>
      <c r="D18">
        <v>336.49264526367188</v>
      </c>
      <c r="E18">
        <v>350.54669189453125</v>
      </c>
      <c r="F18">
        <v>244.02130126953125</v>
      </c>
      <c r="G18">
        <v>2178.656005859375</v>
      </c>
      <c r="H18">
        <v>764.02008056640625</v>
      </c>
      <c r="I18">
        <v>1314.8916015625</v>
      </c>
      <c r="J18">
        <v>1446.559814453125</v>
      </c>
      <c r="K18">
        <v>1067.7900390625</v>
      </c>
      <c r="L18">
        <v>421.67459106445312</v>
      </c>
      <c r="M18">
        <v>498.9871826171875</v>
      </c>
      <c r="N18">
        <v>796.52996826171875</v>
      </c>
      <c r="O18">
        <v>1036.787109375</v>
      </c>
      <c r="P18">
        <v>351.97421264648438</v>
      </c>
      <c r="Q18">
        <v>860.37335205078125</v>
      </c>
      <c r="R18">
        <v>483.94784545898438</v>
      </c>
      <c r="S18">
        <v>442.00454711914062</v>
      </c>
      <c r="T18">
        <v>780.47174072265625</v>
      </c>
      <c r="U18">
        <v>828.8011474609375</v>
      </c>
      <c r="V18">
        <v>476.598876953125</v>
      </c>
      <c r="W18">
        <v>441.93325805664062</v>
      </c>
      <c r="Y18" t="str">
        <f t="shared" si="1"/>
        <v/>
      </c>
      <c r="Z18" t="str">
        <f t="shared" si="2"/>
        <v/>
      </c>
      <c r="AA18" t="str">
        <f t="shared" si="0"/>
        <v/>
      </c>
      <c r="AB18" t="str">
        <f t="shared" si="0"/>
        <v/>
      </c>
      <c r="AC18" t="str">
        <f t="shared" si="0"/>
        <v/>
      </c>
      <c r="AD18" t="str">
        <f t="shared" si="0"/>
        <v/>
      </c>
      <c r="AE18" t="str">
        <f t="shared" si="0"/>
        <v/>
      </c>
      <c r="AF18" t="str">
        <f t="shared" si="0"/>
        <v/>
      </c>
      <c r="AG18" t="str">
        <f t="shared" si="0"/>
        <v/>
      </c>
      <c r="AH18" t="str">
        <f t="shared" si="0"/>
        <v/>
      </c>
      <c r="AI18" t="str">
        <f t="shared" si="0"/>
        <v/>
      </c>
      <c r="AJ18" t="str">
        <f t="shared" si="0"/>
        <v/>
      </c>
      <c r="AK18" t="str">
        <f t="shared" si="0"/>
        <v/>
      </c>
      <c r="AL18" t="str">
        <f t="shared" si="0"/>
        <v/>
      </c>
      <c r="AM18" t="str">
        <f t="shared" si="0"/>
        <v/>
      </c>
      <c r="AN18" t="str">
        <f t="shared" si="0"/>
        <v/>
      </c>
      <c r="AO18" t="str">
        <f t="shared" si="0"/>
        <v/>
      </c>
    </row>
    <row r="19" spans="1:41" x14ac:dyDescent="0.2">
      <c r="B19">
        <v>12</v>
      </c>
      <c r="C19">
        <v>17</v>
      </c>
      <c r="D19">
        <v>679.727783203125</v>
      </c>
      <c r="E19">
        <v>262.8155517578125</v>
      </c>
      <c r="F19">
        <v>566.85980224609375</v>
      </c>
      <c r="G19">
        <v>3681.64501953125</v>
      </c>
      <c r="H19">
        <v>3062.919677734375</v>
      </c>
      <c r="I19">
        <v>2394.868408203125</v>
      </c>
      <c r="J19">
        <v>2055.4521484375</v>
      </c>
      <c r="K19">
        <v>1744.1817626953125</v>
      </c>
      <c r="L19">
        <v>962.09173583984375</v>
      </c>
      <c r="M19">
        <v>640.66522216796875</v>
      </c>
      <c r="N19">
        <v>312.18612670898438</v>
      </c>
      <c r="O19">
        <v>1331.809326171875</v>
      </c>
      <c r="P19">
        <v>420.24069213867188</v>
      </c>
      <c r="Q19">
        <v>673.24603271484375</v>
      </c>
      <c r="R19">
        <v>738.8546142578125</v>
      </c>
      <c r="S19">
        <v>829.3123779296875</v>
      </c>
      <c r="T19">
        <v>53.141227722167969</v>
      </c>
      <c r="U19">
        <v>300.042236328125</v>
      </c>
      <c r="V19">
        <v>656.80047607421875</v>
      </c>
      <c r="W19">
        <v>558.95916748046875</v>
      </c>
      <c r="Y19" t="str">
        <f t="shared" si="1"/>
        <v/>
      </c>
      <c r="Z19" t="str">
        <f t="shared" si="2"/>
        <v/>
      </c>
      <c r="AA19" t="str">
        <f t="shared" ref="AA19:AA21" si="3">IF(ISNUMBER(Z19),I19,"")</f>
        <v/>
      </c>
      <c r="AB19" t="str">
        <f t="shared" ref="AB19:AB21" si="4">IF(ISNUMBER(AA19),J19,"")</f>
        <v/>
      </c>
      <c r="AC19" t="str">
        <f t="shared" ref="AC19:AC21" si="5">IF(ISNUMBER(AB19),K19,"")</f>
        <v/>
      </c>
      <c r="AD19" t="str">
        <f t="shared" ref="AD19:AD21" si="6">IF(ISNUMBER(AC19),L19,"")</f>
        <v/>
      </c>
      <c r="AE19" t="str">
        <f t="shared" ref="AE19:AE21" si="7">IF(ISNUMBER(AD19),M19,"")</f>
        <v/>
      </c>
      <c r="AF19" t="str">
        <f t="shared" ref="AF19:AF21" si="8">IF(ISNUMBER(AE19),N19,"")</f>
        <v/>
      </c>
      <c r="AG19" t="str">
        <f t="shared" ref="AG19:AG21" si="9">IF(ISNUMBER(AF19),O19,"")</f>
        <v/>
      </c>
      <c r="AH19" t="str">
        <f t="shared" ref="AH19:AH21" si="10">IF(ISNUMBER(AG19),P19,"")</f>
        <v/>
      </c>
      <c r="AI19" t="str">
        <f t="shared" ref="AI19:AI21" si="11">IF(ISNUMBER(AH19),Q19,"")</f>
        <v/>
      </c>
      <c r="AJ19" t="str">
        <f t="shared" ref="AJ19:AJ21" si="12">IF(ISNUMBER(AI19),R19,"")</f>
        <v/>
      </c>
      <c r="AK19" t="str">
        <f t="shared" ref="AK19:AK21" si="13">IF(ISNUMBER(AJ19),S19,"")</f>
        <v/>
      </c>
      <c r="AL19" t="str">
        <f t="shared" ref="AL19:AL21" si="14">IF(ISNUMBER(AK19),T19,"")</f>
        <v/>
      </c>
      <c r="AM19" t="str">
        <f t="shared" ref="AM19:AM21" si="15">IF(ISNUMBER(AL19),U19,"")</f>
        <v/>
      </c>
      <c r="AN19" t="str">
        <f t="shared" ref="AN19:AN21" si="16">IF(ISNUMBER(AM19),V19,"")</f>
        <v/>
      </c>
      <c r="AO19" t="str">
        <f t="shared" ref="AO19:AO21" si="17">IF(ISNUMBER(AN19),W19,"")</f>
        <v/>
      </c>
    </row>
    <row r="20" spans="1:41" x14ac:dyDescent="0.2">
      <c r="B20">
        <v>12</v>
      </c>
      <c r="C20">
        <v>18</v>
      </c>
      <c r="D20">
        <v>267.09091186523438</v>
      </c>
      <c r="E20">
        <v>525.390625</v>
      </c>
      <c r="F20">
        <v>636.66033935546875</v>
      </c>
      <c r="G20">
        <v>6859.68212890625</v>
      </c>
      <c r="H20">
        <v>5541.20654296875</v>
      </c>
      <c r="I20">
        <v>3393.41064453125</v>
      </c>
      <c r="J20">
        <v>2519.418212890625</v>
      </c>
      <c r="K20">
        <v>2395.190673828125</v>
      </c>
      <c r="L20">
        <v>1792.9833984375</v>
      </c>
      <c r="M20">
        <v>1013.075927734375</v>
      </c>
      <c r="N20">
        <v>603.3599853515625</v>
      </c>
      <c r="O20">
        <v>954.4979248046875</v>
      </c>
      <c r="P20">
        <v>341.51882934570312</v>
      </c>
      <c r="Q20">
        <v>578.67999267578125</v>
      </c>
      <c r="R20">
        <v>682.57958984375</v>
      </c>
      <c r="S20">
        <v>950.5146484375</v>
      </c>
      <c r="T20">
        <v>865.61181640625</v>
      </c>
      <c r="U20">
        <v>267.59674072265625</v>
      </c>
      <c r="V20">
        <v>431.241455078125</v>
      </c>
      <c r="W20">
        <v>146.39695739746094</v>
      </c>
      <c r="Y20" t="str">
        <f t="shared" si="1"/>
        <v/>
      </c>
      <c r="Z20" t="str">
        <f t="shared" si="2"/>
        <v/>
      </c>
      <c r="AA20" t="str">
        <f t="shared" si="3"/>
        <v/>
      </c>
      <c r="AB20" t="str">
        <f t="shared" si="4"/>
        <v/>
      </c>
      <c r="AC20" t="str">
        <f t="shared" si="5"/>
        <v/>
      </c>
      <c r="AD20" t="str">
        <f t="shared" si="6"/>
        <v/>
      </c>
      <c r="AE20" t="str">
        <f t="shared" si="7"/>
        <v/>
      </c>
      <c r="AF20" t="str">
        <f t="shared" si="8"/>
        <v/>
      </c>
      <c r="AG20" t="str">
        <f t="shared" si="9"/>
        <v/>
      </c>
      <c r="AH20" t="str">
        <f t="shared" si="10"/>
        <v/>
      </c>
      <c r="AI20" t="str">
        <f t="shared" si="11"/>
        <v/>
      </c>
      <c r="AJ20" t="str">
        <f t="shared" si="12"/>
        <v/>
      </c>
      <c r="AK20" t="str">
        <f t="shared" si="13"/>
        <v/>
      </c>
      <c r="AL20" t="str">
        <f t="shared" si="14"/>
        <v/>
      </c>
      <c r="AM20" t="str">
        <f t="shared" si="15"/>
        <v/>
      </c>
      <c r="AN20" t="str">
        <f t="shared" si="16"/>
        <v/>
      </c>
      <c r="AO20" t="str">
        <f t="shared" si="17"/>
        <v/>
      </c>
    </row>
    <row r="21" spans="1:41" x14ac:dyDescent="0.2">
      <c r="B21">
        <v>13</v>
      </c>
      <c r="C21">
        <v>18</v>
      </c>
      <c r="D21">
        <v>172.08981323242188</v>
      </c>
      <c r="E21">
        <v>453.87716674804688</v>
      </c>
      <c r="F21">
        <v>1036.0880126953125</v>
      </c>
      <c r="G21">
        <v>5715.916015625</v>
      </c>
      <c r="H21">
        <v>5092.298828125</v>
      </c>
      <c r="I21">
        <v>3584.27099609375</v>
      </c>
      <c r="J21">
        <v>2319.5478515625</v>
      </c>
      <c r="K21">
        <v>2740.0087890625</v>
      </c>
      <c r="L21">
        <v>1794.916748046875</v>
      </c>
      <c r="M21">
        <v>1018.9585571289062</v>
      </c>
      <c r="N21">
        <v>283.31137084960938</v>
      </c>
      <c r="O21">
        <v>626.9708251953125</v>
      </c>
      <c r="P21">
        <v>474.3353271484375</v>
      </c>
      <c r="Q21">
        <v>739.79052734375</v>
      </c>
      <c r="R21">
        <v>846.43402099609375</v>
      </c>
      <c r="S21">
        <v>822.11810302734375</v>
      </c>
      <c r="T21">
        <v>368.66177368164062</v>
      </c>
      <c r="U21">
        <v>328.04864501953125</v>
      </c>
      <c r="V21">
        <v>562.08538818359375</v>
      </c>
      <c r="W21">
        <v>457.33218383789062</v>
      </c>
      <c r="Y21" t="str">
        <f t="shared" si="1"/>
        <v/>
      </c>
      <c r="Z21" t="str">
        <f t="shared" si="2"/>
        <v/>
      </c>
      <c r="AA21" t="str">
        <f t="shared" si="3"/>
        <v/>
      </c>
      <c r="AB21" t="str">
        <f t="shared" si="4"/>
        <v/>
      </c>
      <c r="AC21" t="str">
        <f t="shared" si="5"/>
        <v/>
      </c>
      <c r="AD21" t="str">
        <f t="shared" si="6"/>
        <v/>
      </c>
      <c r="AE21" t="str">
        <f t="shared" si="7"/>
        <v/>
      </c>
      <c r="AF21" t="str">
        <f t="shared" si="8"/>
        <v/>
      </c>
      <c r="AG21" t="str">
        <f t="shared" si="9"/>
        <v/>
      </c>
      <c r="AH21" t="str">
        <f t="shared" si="10"/>
        <v/>
      </c>
      <c r="AI21" t="str">
        <f t="shared" si="11"/>
        <v/>
      </c>
      <c r="AJ21" t="str">
        <f t="shared" si="12"/>
        <v/>
      </c>
      <c r="AK21" t="str">
        <f t="shared" si="13"/>
        <v/>
      </c>
      <c r="AL21" t="str">
        <f t="shared" si="14"/>
        <v/>
      </c>
      <c r="AM21" t="str">
        <f t="shared" si="15"/>
        <v/>
      </c>
      <c r="AN21" t="str">
        <f t="shared" si="16"/>
        <v/>
      </c>
      <c r="AO21" t="str">
        <f t="shared" si="17"/>
        <v/>
      </c>
    </row>
    <row r="22" spans="1:41" x14ac:dyDescent="0.2">
      <c r="Y22">
        <f>AVERAGE(Y3:Y21)</f>
        <v>9387.23046875</v>
      </c>
      <c r="Z22">
        <f t="shared" ref="Z22:AO22" si="18">AVERAGE(Z3:Z21)</f>
        <v>6680.7497070312502</v>
      </c>
      <c r="AA22">
        <f t="shared" si="18"/>
        <v>4994.4446289062498</v>
      </c>
      <c r="AB22">
        <f t="shared" si="18"/>
        <v>4579.6841796874996</v>
      </c>
      <c r="AC22">
        <f t="shared" si="18"/>
        <v>3489.0938964843749</v>
      </c>
      <c r="AD22">
        <f t="shared" si="18"/>
        <v>2624.5036132812502</v>
      </c>
      <c r="AE22">
        <f t="shared" si="18"/>
        <v>2279.9541503906248</v>
      </c>
      <c r="AF22">
        <f t="shared" si="18"/>
        <v>1634.751708984375</v>
      </c>
      <c r="AG22">
        <f t="shared" si="18"/>
        <v>1153.5471313476562</v>
      </c>
      <c r="AH22">
        <f t="shared" si="18"/>
        <v>733.02082519531245</v>
      </c>
      <c r="AI22">
        <f t="shared" si="18"/>
        <v>457.02901611328127</v>
      </c>
      <c r="AJ22">
        <f t="shared" si="18"/>
        <v>1147.5597534179688</v>
      </c>
      <c r="AK22">
        <f t="shared" si="18"/>
        <v>401.9876708984375</v>
      </c>
      <c r="AL22">
        <f t="shared" si="18"/>
        <v>702.81293640136721</v>
      </c>
      <c r="AM22">
        <f t="shared" si="18"/>
        <v>579.3272644042969</v>
      </c>
      <c r="AN22">
        <f t="shared" si="18"/>
        <v>418.21925964355466</v>
      </c>
      <c r="AO22">
        <f t="shared" si="18"/>
        <v>558.54520263671873</v>
      </c>
    </row>
    <row r="23" spans="1:41" x14ac:dyDescent="0.2">
      <c r="A23" t="s">
        <v>25</v>
      </c>
      <c r="B23">
        <v>19</v>
      </c>
      <c r="C23">
        <v>22</v>
      </c>
      <c r="D23">
        <v>719.4454345703125</v>
      </c>
      <c r="E23">
        <v>433.60565185546875</v>
      </c>
      <c r="F23">
        <v>1188.52490234375</v>
      </c>
      <c r="G23">
        <v>5652.44287109375</v>
      </c>
      <c r="H23">
        <v>5041.36572265625</v>
      </c>
      <c r="I23">
        <v>3777.59423828125</v>
      </c>
      <c r="J23">
        <v>2557.04638671875</v>
      </c>
      <c r="K23">
        <v>2284.083251953125</v>
      </c>
      <c r="L23">
        <v>1601.5487060546875</v>
      </c>
      <c r="M23">
        <v>1108.620849609375</v>
      </c>
      <c r="N23">
        <v>1190.5230712890625</v>
      </c>
      <c r="O23">
        <v>752.23675537109375</v>
      </c>
      <c r="P23">
        <v>675.29852294921875</v>
      </c>
      <c r="Q23">
        <v>546.9254150390625</v>
      </c>
      <c r="R23">
        <v>778.6085205078125</v>
      </c>
      <c r="S23">
        <v>486.89047241210938</v>
      </c>
      <c r="T23">
        <v>411.56570434570312</v>
      </c>
      <c r="U23">
        <v>473.589599609375</v>
      </c>
      <c r="V23">
        <v>581.85150146484375</v>
      </c>
      <c r="W23">
        <v>472.05535888671875</v>
      </c>
    </row>
    <row r="24" spans="1:41" x14ac:dyDescent="0.2">
      <c r="B24">
        <v>19</v>
      </c>
      <c r="C24">
        <v>23</v>
      </c>
      <c r="D24">
        <v>1113.7188720703125</v>
      </c>
      <c r="E24">
        <v>365.07003784179688</v>
      </c>
      <c r="F24">
        <v>555.9737548828125</v>
      </c>
      <c r="G24">
        <v>3906.05517578125</v>
      </c>
      <c r="H24">
        <v>3134.322265625</v>
      </c>
      <c r="I24">
        <v>2692.356689453125</v>
      </c>
      <c r="J24">
        <v>1922.518310546875</v>
      </c>
      <c r="K24">
        <v>1252.2989501953125</v>
      </c>
      <c r="L24">
        <v>1204.0648193359375</v>
      </c>
      <c r="M24">
        <v>757.19720458984375</v>
      </c>
      <c r="N24">
        <v>1110.2293701171875</v>
      </c>
      <c r="O24">
        <v>509.960693359375</v>
      </c>
      <c r="P24">
        <v>460.42190551757812</v>
      </c>
      <c r="Q24">
        <v>907.98663330078125</v>
      </c>
      <c r="R24">
        <v>745.01556396484375</v>
      </c>
      <c r="S24">
        <v>314.17510986328125</v>
      </c>
      <c r="T24">
        <v>465.72158813476562</v>
      </c>
      <c r="U24">
        <v>524.3243408203125</v>
      </c>
      <c r="V24">
        <v>517.23284912109375</v>
      </c>
      <c r="W24">
        <v>336.7569580078125</v>
      </c>
    </row>
    <row r="25" spans="1:41" x14ac:dyDescent="0.2">
      <c r="B25">
        <v>20</v>
      </c>
      <c r="C25">
        <v>20</v>
      </c>
      <c r="D25">
        <v>637.22418212890625</v>
      </c>
      <c r="E25">
        <v>376.39956665039062</v>
      </c>
      <c r="F25">
        <v>332.33956909179688</v>
      </c>
      <c r="G25">
        <v>7335.767578125</v>
      </c>
      <c r="H25">
        <v>5286.83984375</v>
      </c>
      <c r="I25">
        <v>4903.5869140625</v>
      </c>
      <c r="J25">
        <v>3409.740966796875</v>
      </c>
      <c r="K25">
        <v>2907.66943359375</v>
      </c>
      <c r="L25">
        <v>2255.947509765625</v>
      </c>
      <c r="M25">
        <v>1855.2845458984375</v>
      </c>
      <c r="N25">
        <v>1705.429443359375</v>
      </c>
      <c r="O25">
        <v>937.68499755859375</v>
      </c>
      <c r="P25">
        <v>761.183349609375</v>
      </c>
      <c r="Q25">
        <v>414.28399658203125</v>
      </c>
      <c r="R25">
        <v>850.26251220703125</v>
      </c>
      <c r="S25">
        <v>596.74859619140625</v>
      </c>
      <c r="T25">
        <v>187.87596130371094</v>
      </c>
      <c r="U25">
        <v>674.84210205078125</v>
      </c>
      <c r="V25">
        <v>680.6915283203125</v>
      </c>
      <c r="W25">
        <v>982.97113037109375</v>
      </c>
    </row>
    <row r="26" spans="1:41" x14ac:dyDescent="0.2">
      <c r="B26">
        <v>20</v>
      </c>
      <c r="C26">
        <v>21</v>
      </c>
      <c r="D26">
        <v>500.63034057617188</v>
      </c>
      <c r="E26">
        <v>291.89678955078125</v>
      </c>
      <c r="F26">
        <v>866.2598876953125</v>
      </c>
      <c r="G26">
        <v>8814.625</v>
      </c>
      <c r="H26">
        <v>6787.70068359375</v>
      </c>
      <c r="I26">
        <v>5380.08447265625</v>
      </c>
      <c r="J26">
        <v>4227.77490234375</v>
      </c>
      <c r="K26">
        <v>3333.142333984375</v>
      </c>
      <c r="L26">
        <v>2689.06884765625</v>
      </c>
      <c r="M26">
        <v>1926.681884765625</v>
      </c>
      <c r="N26">
        <v>1557.7896728515625</v>
      </c>
      <c r="O26">
        <v>980.375732421875</v>
      </c>
      <c r="P26">
        <v>1513.094482421875</v>
      </c>
      <c r="Q26">
        <v>260.28359985351562</v>
      </c>
      <c r="R26">
        <v>663.14715576171875</v>
      </c>
      <c r="S26">
        <v>819.80267333984375</v>
      </c>
      <c r="T26">
        <v>325.03274536132812</v>
      </c>
      <c r="U26">
        <v>529.06268310546875</v>
      </c>
      <c r="V26">
        <v>1019.2640380859375</v>
      </c>
      <c r="W26">
        <v>781.16461181640625</v>
      </c>
    </row>
    <row r="27" spans="1:41" x14ac:dyDescent="0.2">
      <c r="B27">
        <v>20</v>
      </c>
      <c r="C27">
        <v>22</v>
      </c>
      <c r="D27">
        <v>379.27337646484375</v>
      </c>
      <c r="E27">
        <v>90.6927490234375</v>
      </c>
      <c r="F27">
        <v>1114.3050537109375</v>
      </c>
      <c r="G27">
        <v>9194.6708984375</v>
      </c>
      <c r="H27">
        <v>6614.71875</v>
      </c>
      <c r="I27">
        <v>5222.4501953125</v>
      </c>
      <c r="J27">
        <v>4700.01904296875</v>
      </c>
      <c r="K27">
        <v>3289.182861328125</v>
      </c>
      <c r="L27">
        <v>2861.03662109375</v>
      </c>
      <c r="M27">
        <v>1633.3197021484375</v>
      </c>
      <c r="N27">
        <v>1445.089599609375</v>
      </c>
      <c r="O27">
        <v>989.60772705078125</v>
      </c>
      <c r="P27">
        <v>1429.38623046875</v>
      </c>
      <c r="Q27">
        <v>689.85211181640625</v>
      </c>
      <c r="R27">
        <v>1089.7406005859375</v>
      </c>
      <c r="S27">
        <v>999.3135986328125</v>
      </c>
      <c r="T27">
        <v>286.12094116210938</v>
      </c>
      <c r="U27">
        <v>178.88987731933594</v>
      </c>
      <c r="V27">
        <v>593.35894775390625</v>
      </c>
      <c r="W27">
        <v>570.5074462890625</v>
      </c>
    </row>
    <row r="28" spans="1:41" x14ac:dyDescent="0.2">
      <c r="B28">
        <v>20</v>
      </c>
      <c r="C28">
        <v>23</v>
      </c>
      <c r="D28">
        <v>886.24249267578125</v>
      </c>
      <c r="E28">
        <v>384.11630249023438</v>
      </c>
      <c r="F28">
        <v>928.9208984375</v>
      </c>
      <c r="G28">
        <v>7635.18798828125</v>
      </c>
      <c r="H28">
        <v>5141.6806640625</v>
      </c>
      <c r="I28">
        <v>4228.29931640625</v>
      </c>
      <c r="J28">
        <v>4090.458740234375</v>
      </c>
      <c r="K28">
        <v>2372.290771484375</v>
      </c>
      <c r="L28">
        <v>2314.6669921875</v>
      </c>
      <c r="M28">
        <v>1456.756103515625</v>
      </c>
      <c r="N28">
        <v>1133.4652099609375</v>
      </c>
      <c r="O28">
        <v>892.96905517578125</v>
      </c>
      <c r="P28">
        <v>1074.4925537109375</v>
      </c>
      <c r="Q28">
        <v>941.44189453125</v>
      </c>
      <c r="R28">
        <v>773.0394287109375</v>
      </c>
      <c r="S28">
        <v>752.57501220703125</v>
      </c>
      <c r="T28">
        <v>119.75447082519531</v>
      </c>
      <c r="U28">
        <v>314.94122314453125</v>
      </c>
      <c r="V28">
        <v>615.29656982421875</v>
      </c>
      <c r="W28">
        <v>642.871337890625</v>
      </c>
    </row>
    <row r="29" spans="1:41" x14ac:dyDescent="0.2">
      <c r="B29">
        <v>20</v>
      </c>
      <c r="C29">
        <v>24</v>
      </c>
      <c r="D29">
        <v>709.4515380859375</v>
      </c>
      <c r="E29">
        <v>509.05142211914062</v>
      </c>
      <c r="F29">
        <v>640.95501708984375</v>
      </c>
      <c r="G29">
        <v>4713.76708984375</v>
      </c>
      <c r="H29">
        <v>3385.407470703125</v>
      </c>
      <c r="I29">
        <v>2704.08642578125</v>
      </c>
      <c r="J29">
        <v>2947.806884765625</v>
      </c>
      <c r="K29">
        <v>1478.234130859375</v>
      </c>
      <c r="L29">
        <v>1260.977783203125</v>
      </c>
      <c r="M29">
        <v>1484.5577392578125</v>
      </c>
      <c r="N29">
        <v>697.44976806640625</v>
      </c>
      <c r="O29">
        <v>688.77496337890625</v>
      </c>
      <c r="P29">
        <v>1070.607666015625</v>
      </c>
      <c r="Q29">
        <v>440.90496826171875</v>
      </c>
      <c r="R29">
        <v>465.43887329101562</v>
      </c>
      <c r="S29">
        <v>505.41311645507812</v>
      </c>
      <c r="T29">
        <v>265.03155517578125</v>
      </c>
      <c r="U29">
        <v>367.48690795898438</v>
      </c>
      <c r="V29">
        <v>246.23603820800781</v>
      </c>
      <c r="W29">
        <v>491.79373168945312</v>
      </c>
    </row>
    <row r="30" spans="1:41" x14ac:dyDescent="0.2">
      <c r="B30">
        <v>21</v>
      </c>
      <c r="C30">
        <v>20</v>
      </c>
      <c r="D30">
        <v>109.93699645996094</v>
      </c>
      <c r="E30">
        <v>129.84365844726562</v>
      </c>
      <c r="F30">
        <v>87.692573547363281</v>
      </c>
      <c r="G30">
        <v>7313.70654296875</v>
      </c>
      <c r="H30">
        <v>5520.34423828125</v>
      </c>
      <c r="I30">
        <v>5122.39794921875</v>
      </c>
      <c r="J30">
        <v>4131.88134765625</v>
      </c>
      <c r="K30">
        <v>2798.134521484375</v>
      </c>
      <c r="L30">
        <v>1945.88232421875</v>
      </c>
      <c r="M30">
        <v>1810.97265625</v>
      </c>
      <c r="N30">
        <v>2094.9541015625</v>
      </c>
      <c r="O30">
        <v>977.38348388671875</v>
      </c>
      <c r="P30">
        <v>965.80133056640625</v>
      </c>
      <c r="Q30">
        <v>664.76104736328125</v>
      </c>
      <c r="R30">
        <v>624.64617919921875</v>
      </c>
      <c r="S30">
        <v>546.4112548828125</v>
      </c>
      <c r="T30">
        <v>216.04559326171875</v>
      </c>
      <c r="U30">
        <v>1073.6048583984375</v>
      </c>
      <c r="V30">
        <v>979.26806640625</v>
      </c>
      <c r="W30">
        <v>491.0706787109375</v>
      </c>
    </row>
    <row r="31" spans="1:41" x14ac:dyDescent="0.2">
      <c r="B31">
        <v>21</v>
      </c>
      <c r="C31">
        <v>21</v>
      </c>
      <c r="D31">
        <v>328.50247192382812</v>
      </c>
      <c r="E31">
        <v>480.64572143554688</v>
      </c>
      <c r="F31">
        <v>438.83859252929688</v>
      </c>
      <c r="G31">
        <v>8575.021484375</v>
      </c>
      <c r="H31">
        <v>6227.69384765625</v>
      </c>
      <c r="I31">
        <v>5140.9541015625</v>
      </c>
      <c r="J31">
        <v>4311.50537109375</v>
      </c>
      <c r="K31">
        <v>3084.504638671875</v>
      </c>
      <c r="L31">
        <v>2646.6640625</v>
      </c>
      <c r="M31">
        <v>1892.5128173828125</v>
      </c>
      <c r="N31">
        <v>1859.18896484375</v>
      </c>
      <c r="O31">
        <v>916.71429443359375</v>
      </c>
      <c r="P31">
        <v>1698.4190673828125</v>
      </c>
      <c r="Q31">
        <v>367.88668823242188</v>
      </c>
      <c r="R31">
        <v>644.6370849609375</v>
      </c>
      <c r="S31">
        <v>914.78472900390625</v>
      </c>
      <c r="T31">
        <v>174.07382202148438</v>
      </c>
      <c r="U31">
        <v>493.86178588867188</v>
      </c>
      <c r="V31">
        <v>1059.44580078125</v>
      </c>
      <c r="W31">
        <v>521.1812744140625</v>
      </c>
    </row>
    <row r="32" spans="1:41" x14ac:dyDescent="0.2">
      <c r="B32">
        <v>21</v>
      </c>
      <c r="C32">
        <v>22</v>
      </c>
      <c r="D32">
        <v>414.63015747070312</v>
      </c>
      <c r="E32">
        <v>473.96429443359375</v>
      </c>
      <c r="F32">
        <v>374.231201171875</v>
      </c>
      <c r="G32">
        <v>9492.849609375</v>
      </c>
      <c r="H32">
        <v>6062.26708984375</v>
      </c>
      <c r="I32">
        <v>5304.03759765625</v>
      </c>
      <c r="J32">
        <v>4666.40087890625</v>
      </c>
      <c r="K32">
        <v>3214.718994140625</v>
      </c>
      <c r="L32">
        <v>2923.150146484375</v>
      </c>
      <c r="M32">
        <v>1597.3643798828125</v>
      </c>
      <c r="N32">
        <v>1126.2469482421875</v>
      </c>
      <c r="O32">
        <v>651.30523681640625</v>
      </c>
      <c r="P32">
        <v>1595.3597412109375</v>
      </c>
      <c r="Q32">
        <v>762.19464111328125</v>
      </c>
      <c r="R32">
        <v>1119.5582275390625</v>
      </c>
      <c r="S32">
        <v>924.2261962890625</v>
      </c>
      <c r="T32">
        <v>175.24079895019531</v>
      </c>
      <c r="U32">
        <v>312.15093994140625</v>
      </c>
      <c r="V32">
        <v>463.29092407226562</v>
      </c>
      <c r="W32">
        <v>419.0849609375</v>
      </c>
    </row>
    <row r="33" spans="1:23" x14ac:dyDescent="0.2">
      <c r="B33">
        <v>21</v>
      </c>
      <c r="C33">
        <v>23</v>
      </c>
      <c r="D33">
        <v>384.1861572265625</v>
      </c>
      <c r="E33">
        <v>345.31759643554688</v>
      </c>
      <c r="F33">
        <v>740.952880859375</v>
      </c>
      <c r="G33">
        <v>9516.6982421875</v>
      </c>
      <c r="H33">
        <v>6087.11474609375</v>
      </c>
      <c r="I33">
        <v>5476.21728515625</v>
      </c>
      <c r="J33">
        <v>4653.26904296875</v>
      </c>
      <c r="K33">
        <v>2972.95068359375</v>
      </c>
      <c r="L33">
        <v>2553.846435546875</v>
      </c>
      <c r="M33">
        <v>1698.1473388671875</v>
      </c>
      <c r="N33">
        <v>1009.3193359375</v>
      </c>
      <c r="O33">
        <v>659.4427490234375</v>
      </c>
      <c r="P33">
        <v>1234.23681640625</v>
      </c>
      <c r="Q33">
        <v>1361.414306640625</v>
      </c>
      <c r="R33">
        <v>973.46270751953125</v>
      </c>
      <c r="S33">
        <v>837.12420654296875</v>
      </c>
      <c r="T33">
        <v>471.855712890625</v>
      </c>
      <c r="U33">
        <v>207.1134033203125</v>
      </c>
      <c r="V33">
        <v>891.08831787109375</v>
      </c>
      <c r="W33">
        <v>662.95220947265625</v>
      </c>
    </row>
    <row r="34" spans="1:23" x14ac:dyDescent="0.2">
      <c r="B34">
        <v>21</v>
      </c>
      <c r="C34">
        <v>24</v>
      </c>
      <c r="D34">
        <v>234.02769470214844</v>
      </c>
      <c r="E34">
        <v>668.55279541015625</v>
      </c>
      <c r="F34">
        <v>582.64471435546875</v>
      </c>
      <c r="G34">
        <v>8089.9873046875</v>
      </c>
      <c r="H34">
        <v>5959.15576171875</v>
      </c>
      <c r="I34">
        <v>4916.5029296875</v>
      </c>
      <c r="J34">
        <v>3931.439697265625</v>
      </c>
      <c r="K34">
        <v>2580.582275390625</v>
      </c>
      <c r="L34">
        <v>1990.4093017578125</v>
      </c>
      <c r="M34">
        <v>2083.4287109375</v>
      </c>
      <c r="N34">
        <v>1583.0201416015625</v>
      </c>
      <c r="O34">
        <v>1072.5523681640625</v>
      </c>
      <c r="P34">
        <v>1133.7298583984375</v>
      </c>
      <c r="Q34">
        <v>1021.120361328125</v>
      </c>
      <c r="R34">
        <v>572.5531005859375</v>
      </c>
      <c r="S34">
        <v>617.44696044921875</v>
      </c>
      <c r="T34">
        <v>440.20809936523438</v>
      </c>
      <c r="U34">
        <v>651.38201904296875</v>
      </c>
      <c r="V34">
        <v>447.00128173828125</v>
      </c>
      <c r="W34">
        <v>742.9317626953125</v>
      </c>
    </row>
    <row r="35" spans="1:23" x14ac:dyDescent="0.2">
      <c r="B35">
        <v>22</v>
      </c>
      <c r="C35">
        <v>20</v>
      </c>
      <c r="D35">
        <v>822.74395751953125</v>
      </c>
      <c r="E35">
        <v>579.7567138671875</v>
      </c>
      <c r="F35">
        <v>50.859729766845703</v>
      </c>
      <c r="G35">
        <v>7490.56396484375</v>
      </c>
      <c r="H35">
        <v>6362.56396484375</v>
      </c>
      <c r="I35">
        <v>5355.93310546875</v>
      </c>
      <c r="J35">
        <v>4586.0615234375</v>
      </c>
      <c r="K35">
        <v>3011.549560546875</v>
      </c>
      <c r="L35">
        <v>1985.25537109375</v>
      </c>
      <c r="M35">
        <v>1902.601318359375</v>
      </c>
      <c r="N35">
        <v>1981.82177734375</v>
      </c>
      <c r="O35">
        <v>1461.0628662109375</v>
      </c>
      <c r="P35">
        <v>971.121826171875</v>
      </c>
      <c r="Q35">
        <v>1097.7884521484375</v>
      </c>
      <c r="R35">
        <v>144.18150329589844</v>
      </c>
      <c r="S35">
        <v>725.282958984375</v>
      </c>
      <c r="T35">
        <v>814.1611328125</v>
      </c>
      <c r="U35">
        <v>1072.731201171875</v>
      </c>
      <c r="V35">
        <v>729.2537841796875</v>
      </c>
      <c r="W35">
        <v>389.524169921875</v>
      </c>
    </row>
    <row r="36" spans="1:23" x14ac:dyDescent="0.2">
      <c r="B36">
        <v>22</v>
      </c>
      <c r="C36">
        <v>21</v>
      </c>
      <c r="D36">
        <v>665.521484375</v>
      </c>
      <c r="E36">
        <v>329.54397583007812</v>
      </c>
      <c r="F36">
        <v>644.11297607421875</v>
      </c>
      <c r="G36">
        <v>8394.6064453125</v>
      </c>
      <c r="H36">
        <v>6834.20703125</v>
      </c>
      <c r="I36">
        <v>5389.298828125</v>
      </c>
      <c r="J36">
        <v>4131.11962890625</v>
      </c>
      <c r="K36">
        <v>3385.57470703125</v>
      </c>
      <c r="L36">
        <v>2502.769287109375</v>
      </c>
      <c r="M36">
        <v>2092.1748046875</v>
      </c>
      <c r="N36">
        <v>1922.9119873046875</v>
      </c>
      <c r="O36">
        <v>1185.962646484375</v>
      </c>
      <c r="P36">
        <v>1267.3076171875</v>
      </c>
      <c r="Q36">
        <v>1057.3807373046875</v>
      </c>
      <c r="R36">
        <v>484.85992431640625</v>
      </c>
      <c r="S36">
        <v>385.58660888671875</v>
      </c>
      <c r="T36">
        <v>423.40045166015625</v>
      </c>
      <c r="U36">
        <v>430.7025146484375</v>
      </c>
      <c r="V36">
        <v>522.02142333984375</v>
      </c>
      <c r="W36">
        <v>312.7220458984375</v>
      </c>
    </row>
    <row r="37" spans="1:23" x14ac:dyDescent="0.2">
      <c r="B37">
        <v>22</v>
      </c>
      <c r="C37">
        <v>22</v>
      </c>
      <c r="D37">
        <v>199.60934448242188</v>
      </c>
      <c r="E37">
        <v>353.47760009765625</v>
      </c>
      <c r="F37">
        <v>545.84820556640625</v>
      </c>
      <c r="G37">
        <v>9499.8642578125</v>
      </c>
      <c r="H37">
        <v>6733.90869140625</v>
      </c>
      <c r="I37">
        <v>6108.68896484375</v>
      </c>
      <c r="J37">
        <v>4233.9609375</v>
      </c>
      <c r="K37">
        <v>3687.59326171875</v>
      </c>
      <c r="L37">
        <v>2835.384765625</v>
      </c>
      <c r="M37">
        <v>1980.333740234375</v>
      </c>
      <c r="N37">
        <v>1292.4559326171875</v>
      </c>
      <c r="O37">
        <v>614.25927734375</v>
      </c>
      <c r="P37">
        <v>1383.8370361328125</v>
      </c>
      <c r="Q37">
        <v>1035.1326904296875</v>
      </c>
      <c r="R37">
        <v>886.3192138671875</v>
      </c>
      <c r="S37">
        <v>323.06634521484375</v>
      </c>
      <c r="T37">
        <v>551.71575927734375</v>
      </c>
      <c r="U37">
        <v>618.5211181640625</v>
      </c>
      <c r="V37">
        <v>282.54644775390625</v>
      </c>
      <c r="W37">
        <v>152.62413024902344</v>
      </c>
    </row>
    <row r="38" spans="1:23" x14ac:dyDescent="0.2">
      <c r="B38">
        <v>22</v>
      </c>
      <c r="C38">
        <v>23</v>
      </c>
      <c r="D38">
        <v>622.15899658203125</v>
      </c>
      <c r="E38">
        <v>270.3048095703125</v>
      </c>
      <c r="F38">
        <v>120.88997650146484</v>
      </c>
      <c r="G38">
        <v>10659.8701171875</v>
      </c>
      <c r="H38">
        <v>7355.7939453125</v>
      </c>
      <c r="I38">
        <v>7060.97412109375</v>
      </c>
      <c r="J38">
        <v>4631.720703125</v>
      </c>
      <c r="K38">
        <v>3649.58056640625</v>
      </c>
      <c r="L38">
        <v>2912.4638671875</v>
      </c>
      <c r="M38">
        <v>2252.34326171875</v>
      </c>
      <c r="N38">
        <v>1317.1197509765625</v>
      </c>
      <c r="O38">
        <v>318.83990478515625</v>
      </c>
      <c r="P38">
        <v>1278.296630859375</v>
      </c>
      <c r="Q38">
        <v>980.403564453125</v>
      </c>
      <c r="R38">
        <v>1032.2642822265625</v>
      </c>
      <c r="S38">
        <v>655.39306640625</v>
      </c>
      <c r="T38">
        <v>538.91058349609375</v>
      </c>
      <c r="U38">
        <v>651.82830810546875</v>
      </c>
      <c r="V38">
        <v>686.979248046875</v>
      </c>
      <c r="W38">
        <v>482.88626098632812</v>
      </c>
    </row>
    <row r="39" spans="1:23" x14ac:dyDescent="0.2">
      <c r="B39">
        <v>22</v>
      </c>
      <c r="C39">
        <v>24</v>
      </c>
      <c r="D39">
        <v>329.350830078125</v>
      </c>
      <c r="E39">
        <v>791.98504638671875</v>
      </c>
      <c r="F39">
        <v>288.36614990234375</v>
      </c>
      <c r="G39">
        <v>10192.3037109375</v>
      </c>
      <c r="H39">
        <v>7586.81298828125</v>
      </c>
      <c r="I39">
        <v>6400.2216796875</v>
      </c>
      <c r="J39">
        <v>4304.38623046875</v>
      </c>
      <c r="K39">
        <v>3221.658447265625</v>
      </c>
      <c r="L39">
        <v>2835.8115234375</v>
      </c>
      <c r="M39">
        <v>2571.616943359375</v>
      </c>
      <c r="N39">
        <v>2018.9599609375</v>
      </c>
      <c r="O39">
        <v>772.38720703125</v>
      </c>
      <c r="P39">
        <v>1161.401123046875</v>
      </c>
      <c r="Q39">
        <v>1002.2066650390625</v>
      </c>
      <c r="R39">
        <v>900.99603271484375</v>
      </c>
      <c r="S39">
        <v>566.81451416015625</v>
      </c>
      <c r="T39">
        <v>662.54443359375</v>
      </c>
      <c r="U39">
        <v>982.58154296875</v>
      </c>
      <c r="V39">
        <v>503.17498779296875</v>
      </c>
      <c r="W39">
        <v>714.1259765625</v>
      </c>
    </row>
    <row r="40" spans="1:23" x14ac:dyDescent="0.2">
      <c r="B40">
        <v>23</v>
      </c>
      <c r="C40">
        <v>21</v>
      </c>
      <c r="D40">
        <v>445.33950805664062</v>
      </c>
      <c r="E40">
        <v>734.344482421875</v>
      </c>
      <c r="F40">
        <v>562.3731689453125</v>
      </c>
      <c r="G40">
        <v>9421.9609375</v>
      </c>
      <c r="H40">
        <v>8312.498046875</v>
      </c>
      <c r="I40">
        <v>6392.404296875</v>
      </c>
      <c r="J40">
        <v>4972.38720703125</v>
      </c>
      <c r="K40">
        <v>4504.23046875</v>
      </c>
      <c r="L40">
        <v>2799.86474609375</v>
      </c>
      <c r="M40">
        <v>2522.200927734375</v>
      </c>
      <c r="N40">
        <v>1814.349365234375</v>
      </c>
      <c r="O40">
        <v>1971.3372802734375</v>
      </c>
      <c r="P40">
        <v>902.56243896484375</v>
      </c>
      <c r="Q40">
        <v>1260.4779052734375</v>
      </c>
      <c r="R40">
        <v>459.82778930664062</v>
      </c>
      <c r="S40">
        <v>444.24960327148438</v>
      </c>
      <c r="T40">
        <v>734.9349365234375</v>
      </c>
      <c r="U40">
        <v>275.77975463867188</v>
      </c>
      <c r="V40">
        <v>480.19857788085938</v>
      </c>
      <c r="W40">
        <v>158.06214904785156</v>
      </c>
    </row>
    <row r="41" spans="1:23" x14ac:dyDescent="0.2">
      <c r="B41">
        <v>23</v>
      </c>
      <c r="C41">
        <v>22</v>
      </c>
      <c r="D41">
        <v>499.74676513671875</v>
      </c>
      <c r="E41">
        <v>514.703125</v>
      </c>
      <c r="F41">
        <v>552.98394775390625</v>
      </c>
      <c r="G41">
        <v>10961.64453125</v>
      </c>
      <c r="H41">
        <v>9050.986328125</v>
      </c>
      <c r="I41">
        <v>7726.69970703125</v>
      </c>
      <c r="J41">
        <v>5353.44482421875</v>
      </c>
      <c r="K41">
        <v>4928.5693359375</v>
      </c>
      <c r="L41">
        <v>3474.13525390625</v>
      </c>
      <c r="M41">
        <v>2798.2255859375</v>
      </c>
      <c r="N41">
        <v>2078.98046875</v>
      </c>
      <c r="O41">
        <v>1450.4244384765625</v>
      </c>
      <c r="P41">
        <v>1118.666259765625</v>
      </c>
      <c r="Q41">
        <v>1494.3243408203125</v>
      </c>
      <c r="R41">
        <v>617.70611572265625</v>
      </c>
      <c r="S41">
        <v>446.87069702148438</v>
      </c>
      <c r="T41">
        <v>801.3463134765625</v>
      </c>
      <c r="U41">
        <v>533.2724609375</v>
      </c>
      <c r="V41">
        <v>176.9486083984375</v>
      </c>
      <c r="W41">
        <v>249.94264221191406</v>
      </c>
    </row>
    <row r="42" spans="1:23" x14ac:dyDescent="0.2">
      <c r="B42">
        <v>23</v>
      </c>
      <c r="C42">
        <v>23</v>
      </c>
      <c r="D42">
        <v>752.0225830078125</v>
      </c>
      <c r="E42">
        <v>100.85641479492188</v>
      </c>
      <c r="F42">
        <v>489.49728393554688</v>
      </c>
      <c r="G42">
        <v>11279.3779296875</v>
      </c>
      <c r="H42">
        <v>8788.908203125</v>
      </c>
      <c r="I42">
        <v>7874.23388671875</v>
      </c>
      <c r="J42">
        <v>5371.44775390625</v>
      </c>
      <c r="K42">
        <v>4439.3203125</v>
      </c>
      <c r="L42">
        <v>3831.849853515625</v>
      </c>
      <c r="M42">
        <v>2760.26611328125</v>
      </c>
      <c r="N42">
        <v>1965.7891845703125</v>
      </c>
      <c r="O42">
        <v>733.38323974609375</v>
      </c>
      <c r="P42">
        <v>1428.6480712890625</v>
      </c>
      <c r="Q42">
        <v>1205.598388671875</v>
      </c>
      <c r="R42">
        <v>804.25994873046875</v>
      </c>
      <c r="S42">
        <v>524.7940673828125</v>
      </c>
      <c r="T42">
        <v>753.4195556640625</v>
      </c>
      <c r="U42">
        <v>624.74420166015625</v>
      </c>
      <c r="V42">
        <v>351.81564331054688</v>
      </c>
      <c r="W42">
        <v>561.82623291015625</v>
      </c>
    </row>
    <row r="43" spans="1:23" x14ac:dyDescent="0.2">
      <c r="A43" t="s">
        <v>26</v>
      </c>
      <c r="B43">
        <v>24</v>
      </c>
      <c r="C43">
        <v>28</v>
      </c>
      <c r="D43">
        <v>394.41604614257812</v>
      </c>
      <c r="E43">
        <v>237.31507873535156</v>
      </c>
      <c r="F43">
        <v>589.33502197265625</v>
      </c>
      <c r="G43">
        <v>1078.9222412109375</v>
      </c>
      <c r="H43">
        <v>584.80242919921875</v>
      </c>
      <c r="I43">
        <v>1109.666015625</v>
      </c>
      <c r="J43">
        <v>839.8216552734375</v>
      </c>
      <c r="K43">
        <v>472.43026733398438</v>
      </c>
      <c r="L43">
        <v>610.54071044921875</v>
      </c>
      <c r="M43">
        <v>940.57098388671875</v>
      </c>
      <c r="N43">
        <v>538.25164794921875</v>
      </c>
      <c r="O43">
        <v>126.58255004882812</v>
      </c>
      <c r="P43">
        <v>334.27096557617188</v>
      </c>
      <c r="Q43">
        <v>535.01251220703125</v>
      </c>
      <c r="R43">
        <v>594.8543701171875</v>
      </c>
      <c r="S43">
        <v>385.81143188476562</v>
      </c>
      <c r="T43">
        <v>537.6361083984375</v>
      </c>
      <c r="U43">
        <v>733.4571533203125</v>
      </c>
      <c r="V43">
        <v>380.04718017578125</v>
      </c>
      <c r="W43">
        <v>444.632568359375</v>
      </c>
    </row>
    <row r="44" spans="1:23" x14ac:dyDescent="0.2">
      <c r="B44">
        <v>25</v>
      </c>
      <c r="C44">
        <v>26</v>
      </c>
      <c r="D44">
        <v>474.91778564453125</v>
      </c>
      <c r="E44">
        <v>199.44523620605469</v>
      </c>
      <c r="F44">
        <v>451.92416381835938</v>
      </c>
      <c r="G44">
        <v>554.0589599609375</v>
      </c>
      <c r="H44">
        <v>474.209716796875</v>
      </c>
      <c r="I44">
        <v>310.2947998046875</v>
      </c>
      <c r="J44">
        <v>327.7862548828125</v>
      </c>
      <c r="K44">
        <v>366.58413696289062</v>
      </c>
      <c r="L44">
        <v>679.56781005859375</v>
      </c>
      <c r="M44">
        <v>238.05841064453125</v>
      </c>
      <c r="N44">
        <v>91.022117614746094</v>
      </c>
      <c r="O44">
        <v>777.300048828125</v>
      </c>
      <c r="P44">
        <v>533.1343994140625</v>
      </c>
      <c r="Q44">
        <v>388.37191772460938</v>
      </c>
      <c r="R44">
        <v>63.54486083984375</v>
      </c>
      <c r="S44">
        <v>547.57666015625</v>
      </c>
      <c r="T44">
        <v>502.07806396484375</v>
      </c>
      <c r="U44">
        <v>488.94137573242188</v>
      </c>
      <c r="V44">
        <v>872.0057373046875</v>
      </c>
      <c r="W44">
        <v>428.3992919921875</v>
      </c>
    </row>
    <row r="45" spans="1:23" x14ac:dyDescent="0.2">
      <c r="B45">
        <v>25</v>
      </c>
      <c r="C45">
        <v>27</v>
      </c>
      <c r="D45">
        <v>452.2137451171875</v>
      </c>
      <c r="E45">
        <v>120.60315704345703</v>
      </c>
      <c r="F45">
        <v>545.574951171875</v>
      </c>
      <c r="G45">
        <v>707.0599365234375</v>
      </c>
      <c r="H45">
        <v>272.95562744140625</v>
      </c>
      <c r="I45">
        <v>783.369140625</v>
      </c>
      <c r="J45">
        <v>705.82879638671875</v>
      </c>
      <c r="K45">
        <v>107.03936767578125</v>
      </c>
      <c r="L45">
        <v>396.84002685546875</v>
      </c>
      <c r="M45">
        <v>651.23272705078125</v>
      </c>
      <c r="N45">
        <v>481.10519409179688</v>
      </c>
      <c r="O45">
        <v>370.78933715820312</v>
      </c>
      <c r="P45">
        <v>465.37368774414062</v>
      </c>
      <c r="Q45">
        <v>71.081207275390625</v>
      </c>
      <c r="R45">
        <v>538.152099609375</v>
      </c>
      <c r="S45">
        <v>130.95594787597656</v>
      </c>
      <c r="T45">
        <v>333.71319580078125</v>
      </c>
      <c r="U45">
        <v>98.610893249511719</v>
      </c>
      <c r="V45">
        <v>577.89306640625</v>
      </c>
      <c r="W45">
        <v>402.60513305664062</v>
      </c>
    </row>
    <row r="46" spans="1:23" x14ac:dyDescent="0.2">
      <c r="B46">
        <v>25</v>
      </c>
      <c r="C46">
        <v>28</v>
      </c>
      <c r="D46">
        <v>375.760498046875</v>
      </c>
      <c r="E46">
        <v>140.94294738769531</v>
      </c>
      <c r="F46">
        <v>509.61050415039062</v>
      </c>
      <c r="G46">
        <v>1208.4886474609375</v>
      </c>
      <c r="H46">
        <v>712.599853515625</v>
      </c>
      <c r="I46">
        <v>1001.7847290039062</v>
      </c>
      <c r="J46">
        <v>735.126708984375</v>
      </c>
      <c r="K46">
        <v>296.60467529296875</v>
      </c>
      <c r="L46">
        <v>975.22442626953125</v>
      </c>
      <c r="M46">
        <v>794.5733642578125</v>
      </c>
      <c r="N46">
        <v>494.31817626953125</v>
      </c>
      <c r="O46">
        <v>399.43185424804688</v>
      </c>
      <c r="P46">
        <v>736.24517822265625</v>
      </c>
      <c r="Q46">
        <v>505.25604248046875</v>
      </c>
      <c r="R46">
        <v>497.33572387695312</v>
      </c>
      <c r="S46">
        <v>454.4920654296875</v>
      </c>
      <c r="T46">
        <v>624.9088134765625</v>
      </c>
      <c r="U46">
        <v>777.72308349609375</v>
      </c>
      <c r="V46">
        <v>391.93075561523438</v>
      </c>
      <c r="W46">
        <v>79.000015258789062</v>
      </c>
    </row>
    <row r="47" spans="1:23" x14ac:dyDescent="0.2">
      <c r="B47">
        <v>25</v>
      </c>
      <c r="C47">
        <v>29</v>
      </c>
      <c r="D47">
        <v>248.23948669433594</v>
      </c>
      <c r="E47">
        <v>263.41754150390625</v>
      </c>
      <c r="F47">
        <v>697.47491455078125</v>
      </c>
      <c r="G47">
        <v>1174.3876953125</v>
      </c>
      <c r="H47">
        <v>814.33892822265625</v>
      </c>
      <c r="I47">
        <v>819.46282958984375</v>
      </c>
      <c r="J47">
        <v>965.04644775390625</v>
      </c>
      <c r="K47">
        <v>453.10867309570312</v>
      </c>
      <c r="L47">
        <v>455.83001708984375</v>
      </c>
      <c r="M47">
        <v>373.82791137695312</v>
      </c>
      <c r="N47">
        <v>228.3494873046875</v>
      </c>
      <c r="O47">
        <v>440.80776977539062</v>
      </c>
      <c r="P47">
        <v>203.73849487304688</v>
      </c>
      <c r="Q47">
        <v>849.027587890625</v>
      </c>
      <c r="R47">
        <v>291.10543823242188</v>
      </c>
      <c r="S47">
        <v>572.01202392578125</v>
      </c>
      <c r="T47">
        <v>994.757080078125</v>
      </c>
      <c r="U47">
        <v>819.04217529296875</v>
      </c>
      <c r="V47">
        <v>618.90447998046875</v>
      </c>
      <c r="W47">
        <v>408.72976684570312</v>
      </c>
    </row>
    <row r="48" spans="1:23" x14ac:dyDescent="0.2">
      <c r="B48">
        <v>25</v>
      </c>
      <c r="C48">
        <v>30</v>
      </c>
      <c r="D48">
        <v>262.15899658203125</v>
      </c>
      <c r="E48">
        <v>414.72640991210938</v>
      </c>
      <c r="F48">
        <v>596.7816162109375</v>
      </c>
      <c r="G48">
        <v>104.99978637695312</v>
      </c>
      <c r="H48">
        <v>402.76953125</v>
      </c>
      <c r="I48">
        <v>152.58222961425781</v>
      </c>
      <c r="J48">
        <v>487.427734375</v>
      </c>
      <c r="K48">
        <v>634.65789794921875</v>
      </c>
      <c r="L48">
        <v>314.649169921875</v>
      </c>
      <c r="M48">
        <v>610.98681640625</v>
      </c>
      <c r="N48">
        <v>344.863525390625</v>
      </c>
      <c r="O48">
        <v>564.673828125</v>
      </c>
      <c r="P48">
        <v>556.33453369140625</v>
      </c>
      <c r="Q48">
        <v>890.369873046875</v>
      </c>
      <c r="R48">
        <v>916.61749267578125</v>
      </c>
      <c r="S48">
        <v>337.11956787109375</v>
      </c>
      <c r="T48">
        <v>831.5760498046875</v>
      </c>
      <c r="U48">
        <v>404.305908203125</v>
      </c>
      <c r="V48">
        <v>200.18333435058594</v>
      </c>
      <c r="W48">
        <v>531.30804443359375</v>
      </c>
    </row>
    <row r="49" spans="2:23" x14ac:dyDescent="0.2">
      <c r="B49">
        <v>26</v>
      </c>
      <c r="C49">
        <v>26</v>
      </c>
      <c r="D49">
        <v>325.99542236328125</v>
      </c>
      <c r="E49">
        <v>382.9664306640625</v>
      </c>
      <c r="F49">
        <v>256.227294921875</v>
      </c>
      <c r="G49">
        <v>288.29080200195312</v>
      </c>
      <c r="H49">
        <v>150.83419799804688</v>
      </c>
      <c r="I49">
        <v>334.82366943359375</v>
      </c>
      <c r="J49">
        <v>254.6944580078125</v>
      </c>
      <c r="K49">
        <v>512.9862060546875</v>
      </c>
      <c r="L49">
        <v>229.57456970214844</v>
      </c>
      <c r="M49">
        <v>505.43997192382812</v>
      </c>
      <c r="N49">
        <v>51.215812683105469</v>
      </c>
      <c r="O49">
        <v>1179.0303955078125</v>
      </c>
      <c r="P49">
        <v>744.323486328125</v>
      </c>
      <c r="Q49">
        <v>252.71208190917969</v>
      </c>
      <c r="R49">
        <v>80.253707885742188</v>
      </c>
      <c r="S49">
        <v>376.91299438476562</v>
      </c>
      <c r="T49">
        <v>378.12203979492188</v>
      </c>
      <c r="U49">
        <v>475.97775268554688</v>
      </c>
      <c r="V49">
        <v>500.67779541015625</v>
      </c>
      <c r="W49">
        <v>77.977790832519531</v>
      </c>
    </row>
    <row r="50" spans="2:23" x14ac:dyDescent="0.2">
      <c r="B50">
        <v>26</v>
      </c>
      <c r="C50">
        <v>27</v>
      </c>
      <c r="D50">
        <v>555.4969482421875</v>
      </c>
      <c r="E50">
        <v>301.68527221679688</v>
      </c>
      <c r="F50">
        <v>587.55706787109375</v>
      </c>
      <c r="G50">
        <v>487.20770263671875</v>
      </c>
      <c r="H50">
        <v>297.57754516601562</v>
      </c>
      <c r="I50">
        <v>660.02197265625</v>
      </c>
      <c r="J50">
        <v>847.0777587890625</v>
      </c>
      <c r="K50">
        <v>560.16864013671875</v>
      </c>
      <c r="L50">
        <v>494.91696166992188</v>
      </c>
      <c r="M50">
        <v>299.91162109375</v>
      </c>
      <c r="N50">
        <v>575.48345947265625</v>
      </c>
      <c r="O50">
        <v>321.17977905273438</v>
      </c>
      <c r="P50">
        <v>930.786376953125</v>
      </c>
      <c r="Q50">
        <v>100.78701782226562</v>
      </c>
      <c r="R50">
        <v>406.44412231445312</v>
      </c>
      <c r="S50">
        <v>319.6053466796875</v>
      </c>
      <c r="T50">
        <v>352.6451416015625</v>
      </c>
      <c r="U50">
        <v>581.99517822265625</v>
      </c>
      <c r="V50">
        <v>559.8817138671875</v>
      </c>
      <c r="W50">
        <v>542.8636474609375</v>
      </c>
    </row>
    <row r="51" spans="2:23" x14ac:dyDescent="0.2">
      <c r="B51">
        <v>26</v>
      </c>
      <c r="C51">
        <v>28</v>
      </c>
      <c r="D51">
        <v>637.30035400390625</v>
      </c>
      <c r="E51">
        <v>186.92529296875</v>
      </c>
      <c r="F51">
        <v>564.7010498046875</v>
      </c>
      <c r="G51">
        <v>861.3543701171875</v>
      </c>
      <c r="H51">
        <v>790.55120849609375</v>
      </c>
      <c r="I51">
        <v>585.55804443359375</v>
      </c>
      <c r="J51">
        <v>820.278564453125</v>
      </c>
      <c r="K51">
        <v>313.527587890625</v>
      </c>
      <c r="L51">
        <v>599.848876953125</v>
      </c>
      <c r="M51">
        <v>190.40396118164062</v>
      </c>
      <c r="N51">
        <v>564.34442138671875</v>
      </c>
      <c r="O51">
        <v>573.38055419921875</v>
      </c>
      <c r="P51">
        <v>1039.744873046875</v>
      </c>
      <c r="Q51">
        <v>106.68192291259766</v>
      </c>
      <c r="R51">
        <v>284.85791015625</v>
      </c>
      <c r="S51">
        <v>881.2454833984375</v>
      </c>
      <c r="T51">
        <v>553.19610595703125</v>
      </c>
      <c r="U51">
        <v>531.59954833984375</v>
      </c>
      <c r="V51">
        <v>727.72247314453125</v>
      </c>
      <c r="W51">
        <v>414.3111572265625</v>
      </c>
    </row>
    <row r="52" spans="2:23" x14ac:dyDescent="0.2">
      <c r="B52">
        <v>26</v>
      </c>
      <c r="C52">
        <v>29</v>
      </c>
      <c r="D52">
        <v>420.88934326171875</v>
      </c>
      <c r="E52">
        <v>261.96713256835938</v>
      </c>
      <c r="F52">
        <v>612.9354248046875</v>
      </c>
      <c r="G52">
        <v>979.24700927734375</v>
      </c>
      <c r="H52">
        <v>968.6094970703125</v>
      </c>
      <c r="I52">
        <v>327.00497436523438</v>
      </c>
      <c r="J52">
        <v>746.04583740234375</v>
      </c>
      <c r="K52">
        <v>750.48968505859375</v>
      </c>
      <c r="L52">
        <v>743.67694091796875</v>
      </c>
      <c r="M52">
        <v>124.92849731445312</v>
      </c>
      <c r="N52">
        <v>625.15899658203125</v>
      </c>
      <c r="O52">
        <v>629.8779296875</v>
      </c>
      <c r="P52">
        <v>479.98342895507812</v>
      </c>
      <c r="Q52">
        <v>307.5762939453125</v>
      </c>
      <c r="R52">
        <v>368.46435546875</v>
      </c>
      <c r="S52">
        <v>925.7320556640625</v>
      </c>
      <c r="T52">
        <v>663.54461669921875</v>
      </c>
      <c r="U52">
        <v>482.20114135742188</v>
      </c>
      <c r="V52">
        <v>533.36187744140625</v>
      </c>
      <c r="W52">
        <v>349.129150390625</v>
      </c>
    </row>
    <row r="53" spans="2:23" x14ac:dyDescent="0.2">
      <c r="B53">
        <v>26</v>
      </c>
      <c r="C53">
        <v>30</v>
      </c>
      <c r="D53">
        <v>213.54495239257812</v>
      </c>
      <c r="E53">
        <v>231.5162353515625</v>
      </c>
      <c r="F53">
        <v>552.81756591796875</v>
      </c>
      <c r="G53">
        <v>559.82177734375</v>
      </c>
      <c r="H53">
        <v>786.22039794921875</v>
      </c>
      <c r="I53">
        <v>340.75006103515625</v>
      </c>
      <c r="J53">
        <v>86.139892578125</v>
      </c>
      <c r="K53">
        <v>901.6170654296875</v>
      </c>
      <c r="L53">
        <v>841.441162109375</v>
      </c>
      <c r="M53">
        <v>313.23681640625</v>
      </c>
      <c r="N53">
        <v>133.98068237304688</v>
      </c>
      <c r="O53">
        <v>1176.689453125</v>
      </c>
      <c r="P53">
        <v>496.20455932617188</v>
      </c>
      <c r="Q53">
        <v>471.86282348632812</v>
      </c>
      <c r="R53">
        <v>589.0498046875</v>
      </c>
      <c r="S53">
        <v>477.11083984375</v>
      </c>
      <c r="T53">
        <v>389.59823608398438</v>
      </c>
      <c r="U53">
        <v>514.355224609375</v>
      </c>
      <c r="V53">
        <v>185.80755615234375</v>
      </c>
      <c r="W53">
        <v>840.00042724609375</v>
      </c>
    </row>
    <row r="54" spans="2:23" x14ac:dyDescent="0.2">
      <c r="B54">
        <v>27</v>
      </c>
      <c r="C54">
        <v>26</v>
      </c>
      <c r="D54">
        <v>217.81819152832031</v>
      </c>
      <c r="E54">
        <v>540.16058349609375</v>
      </c>
      <c r="F54">
        <v>273.19845581054688</v>
      </c>
      <c r="G54">
        <v>341.5882568359375</v>
      </c>
      <c r="H54">
        <v>444.74423217773438</v>
      </c>
      <c r="I54">
        <v>500.43658447265625</v>
      </c>
      <c r="J54">
        <v>279.97158813476562</v>
      </c>
      <c r="K54">
        <v>438.84283447265625</v>
      </c>
      <c r="L54">
        <v>293.37490844726562</v>
      </c>
      <c r="M54">
        <v>660.67083740234375</v>
      </c>
      <c r="N54">
        <v>115.88839721679688</v>
      </c>
      <c r="O54">
        <v>492.90585327148438</v>
      </c>
      <c r="P54">
        <v>572.222412109375</v>
      </c>
      <c r="Q54">
        <v>108.47922515869141</v>
      </c>
      <c r="R54">
        <v>262.14797973632812</v>
      </c>
      <c r="S54">
        <v>456.8150634765625</v>
      </c>
      <c r="T54">
        <v>511.46438598632812</v>
      </c>
      <c r="U54">
        <v>567.29168701171875</v>
      </c>
      <c r="V54">
        <v>288.31015014648438</v>
      </c>
      <c r="W54">
        <v>116.91017150878906</v>
      </c>
    </row>
    <row r="55" spans="2:23" x14ac:dyDescent="0.2">
      <c r="B55">
        <v>27</v>
      </c>
      <c r="C55">
        <v>27</v>
      </c>
      <c r="D55">
        <v>473.53781127929688</v>
      </c>
      <c r="E55">
        <v>68.369026184082031</v>
      </c>
      <c r="F55">
        <v>295.1951904296875</v>
      </c>
      <c r="G55">
        <v>98.245903015136719</v>
      </c>
      <c r="H55">
        <v>115.87154388427734</v>
      </c>
      <c r="I55">
        <v>199.66020202636719</v>
      </c>
      <c r="J55">
        <v>715.0654296875</v>
      </c>
      <c r="K55">
        <v>613.4857177734375</v>
      </c>
      <c r="L55">
        <v>130.79244995117188</v>
      </c>
      <c r="M55">
        <v>774.5924072265625</v>
      </c>
      <c r="N55">
        <v>401.00326538085938</v>
      </c>
      <c r="O55">
        <v>101.69548034667969</v>
      </c>
      <c r="P55">
        <v>695.03076171875</v>
      </c>
      <c r="Q55">
        <v>262.46783447265625</v>
      </c>
      <c r="R55">
        <v>453.84829711914062</v>
      </c>
      <c r="S55">
        <v>912.622802734375</v>
      </c>
      <c r="T55">
        <v>417.27548217773438</v>
      </c>
      <c r="U55">
        <v>510.4942626953125</v>
      </c>
      <c r="V55">
        <v>349.39190673828125</v>
      </c>
      <c r="W55">
        <v>155.84321594238281</v>
      </c>
    </row>
    <row r="56" spans="2:23" x14ac:dyDescent="0.2">
      <c r="B56">
        <v>27</v>
      </c>
      <c r="C56">
        <v>28</v>
      </c>
      <c r="D56">
        <v>383.35757446289062</v>
      </c>
      <c r="E56">
        <v>656.16937255859375</v>
      </c>
      <c r="F56">
        <v>531.42169189453125</v>
      </c>
      <c r="G56">
        <v>198.4913330078125</v>
      </c>
      <c r="H56">
        <v>566.57501220703125</v>
      </c>
      <c r="I56">
        <v>343.40328979492188</v>
      </c>
      <c r="J56">
        <v>976.95526123046875</v>
      </c>
      <c r="K56">
        <v>211.07597351074219</v>
      </c>
      <c r="L56">
        <v>298.77090454101562</v>
      </c>
      <c r="M56">
        <v>542.85943603515625</v>
      </c>
      <c r="N56">
        <v>465.16867065429688</v>
      </c>
      <c r="O56">
        <v>425.67108154296875</v>
      </c>
      <c r="P56">
        <v>649.6463623046875</v>
      </c>
      <c r="Q56">
        <v>580.4154052734375</v>
      </c>
      <c r="R56">
        <v>354.21200561523438</v>
      </c>
      <c r="S56">
        <v>954.48590087890625</v>
      </c>
      <c r="T56">
        <v>16.412502288818359</v>
      </c>
      <c r="U56">
        <v>224.98898315429688</v>
      </c>
      <c r="V56">
        <v>629.91705322265625</v>
      </c>
      <c r="W56">
        <v>31.828767776489258</v>
      </c>
    </row>
    <row r="57" spans="2:23" x14ac:dyDescent="0.2">
      <c r="B57">
        <v>27</v>
      </c>
      <c r="C57">
        <v>29</v>
      </c>
      <c r="D57">
        <v>141.117431640625</v>
      </c>
      <c r="E57">
        <v>596.5877685546875</v>
      </c>
      <c r="F57">
        <v>499.587890625</v>
      </c>
      <c r="G57">
        <v>443.89447021484375</v>
      </c>
      <c r="H57">
        <v>761.999755859375</v>
      </c>
      <c r="I57">
        <v>182.54815673828125</v>
      </c>
      <c r="J57">
        <v>776.636962890625</v>
      </c>
      <c r="K57">
        <v>710.51788330078125</v>
      </c>
      <c r="L57">
        <v>430.10540771484375</v>
      </c>
      <c r="M57">
        <v>259.13644409179688</v>
      </c>
      <c r="N57">
        <v>688.78045654296875</v>
      </c>
      <c r="O57">
        <v>314.35601806640625</v>
      </c>
      <c r="P57">
        <v>233.04151916503906</v>
      </c>
      <c r="Q57">
        <v>516.06170654296875</v>
      </c>
      <c r="R57">
        <v>223.71563720703125</v>
      </c>
      <c r="S57">
        <v>815.3314208984375</v>
      </c>
      <c r="T57">
        <v>205.32821655273438</v>
      </c>
      <c r="U57">
        <v>253.49867248535156</v>
      </c>
      <c r="V57">
        <v>337.7236328125</v>
      </c>
      <c r="W57">
        <v>218.23774719238281</v>
      </c>
    </row>
    <row r="58" spans="2:23" x14ac:dyDescent="0.2">
      <c r="B58">
        <v>27</v>
      </c>
      <c r="C58">
        <v>30</v>
      </c>
      <c r="D58">
        <v>423.115966796875</v>
      </c>
      <c r="E58">
        <v>126.23295593261719</v>
      </c>
      <c r="F58">
        <v>297.34454345703125</v>
      </c>
      <c r="G58">
        <v>521.14190673828125</v>
      </c>
      <c r="H58">
        <v>830.13177490234375</v>
      </c>
      <c r="I58">
        <v>325.18264770507812</v>
      </c>
      <c r="J58">
        <v>615.30487060546875</v>
      </c>
      <c r="K58">
        <v>798.8619384765625</v>
      </c>
      <c r="L58">
        <v>725.81622314453125</v>
      </c>
      <c r="M58">
        <v>131.29086303710938</v>
      </c>
      <c r="N58">
        <v>821.70269775390625</v>
      </c>
      <c r="O58">
        <v>862.10430908203125</v>
      </c>
      <c r="P58">
        <v>320.99722290039062</v>
      </c>
      <c r="Q58">
        <v>507.75442504882812</v>
      </c>
      <c r="R58">
        <v>529.7216796875</v>
      </c>
      <c r="S58">
        <v>485.4320068359375</v>
      </c>
      <c r="T58">
        <v>118.04216766357422</v>
      </c>
      <c r="U58">
        <v>626.99761962890625</v>
      </c>
      <c r="V58">
        <v>432.17117309570312</v>
      </c>
      <c r="W58">
        <v>419.70526123046875</v>
      </c>
    </row>
    <row r="59" spans="2:23" x14ac:dyDescent="0.2">
      <c r="B59">
        <v>28</v>
      </c>
      <c r="C59">
        <v>26</v>
      </c>
      <c r="D59">
        <v>276.59158325195312</v>
      </c>
      <c r="E59">
        <v>266.496826171875</v>
      </c>
      <c r="F59">
        <v>474.78042602539062</v>
      </c>
      <c r="G59">
        <v>499.76388549804688</v>
      </c>
      <c r="H59">
        <v>540.7449951171875</v>
      </c>
      <c r="I59">
        <v>398.72628784179688</v>
      </c>
      <c r="J59">
        <v>627.02874755859375</v>
      </c>
      <c r="K59">
        <v>322.72006225585938</v>
      </c>
      <c r="L59">
        <v>518.318359375</v>
      </c>
      <c r="M59">
        <v>330.90713500976562</v>
      </c>
      <c r="N59">
        <v>294.83294677734375</v>
      </c>
      <c r="O59">
        <v>555.330322265625</v>
      </c>
      <c r="P59">
        <v>115.3572998046875</v>
      </c>
      <c r="Q59">
        <v>399.63958740234375</v>
      </c>
      <c r="R59">
        <v>443.58010864257812</v>
      </c>
      <c r="S59">
        <v>1002.2461547851562</v>
      </c>
      <c r="T59">
        <v>1190.7843017578125</v>
      </c>
      <c r="U59">
        <v>169.63746643066406</v>
      </c>
      <c r="V59">
        <v>582.1903076171875</v>
      </c>
      <c r="W59">
        <v>270.42379760742188</v>
      </c>
    </row>
    <row r="60" spans="2:23" x14ac:dyDescent="0.2">
      <c r="B60">
        <v>28</v>
      </c>
      <c r="C60">
        <v>27</v>
      </c>
      <c r="D60">
        <v>510.69155883789062</v>
      </c>
      <c r="E60">
        <v>756.737548828125</v>
      </c>
      <c r="F60">
        <v>60.703910827636719</v>
      </c>
      <c r="G60">
        <v>338.18600463867188</v>
      </c>
      <c r="H60">
        <v>126.59372711181641</v>
      </c>
      <c r="I60">
        <v>466.2935791015625</v>
      </c>
      <c r="J60">
        <v>1079.7646484375</v>
      </c>
      <c r="K60">
        <v>721.56060791015625</v>
      </c>
      <c r="L60">
        <v>719.04681396484375</v>
      </c>
      <c r="M60">
        <v>116.82788848876953</v>
      </c>
      <c r="N60">
        <v>362.34799194335938</v>
      </c>
      <c r="O60">
        <v>340.85638427734375</v>
      </c>
      <c r="P60">
        <v>112.34675598144531</v>
      </c>
      <c r="Q60">
        <v>618.4384765625</v>
      </c>
      <c r="R60">
        <v>728.54425048828125</v>
      </c>
      <c r="S60">
        <v>976.34112548828125</v>
      </c>
      <c r="T60">
        <v>651.83837890625</v>
      </c>
      <c r="U60">
        <v>107.47415161132812</v>
      </c>
      <c r="V60">
        <v>378.19473266601562</v>
      </c>
      <c r="W60">
        <v>457.2545166015625</v>
      </c>
    </row>
    <row r="61" spans="2:23" x14ac:dyDescent="0.2">
      <c r="B61">
        <v>28</v>
      </c>
      <c r="C61">
        <v>28</v>
      </c>
      <c r="D61">
        <v>214.5572509765625</v>
      </c>
      <c r="E61">
        <v>994.12030029296875</v>
      </c>
      <c r="F61">
        <v>486.24951171875</v>
      </c>
      <c r="G61">
        <v>298.96719360351562</v>
      </c>
      <c r="H61">
        <v>465.5577392578125</v>
      </c>
      <c r="I61">
        <v>188.1181640625</v>
      </c>
      <c r="J61">
        <v>1086.5653076171875</v>
      </c>
      <c r="K61">
        <v>699.9964599609375</v>
      </c>
      <c r="L61">
        <v>720.50775146484375</v>
      </c>
      <c r="M61">
        <v>439.8714599609375</v>
      </c>
      <c r="N61">
        <v>488.2691650390625</v>
      </c>
      <c r="O61">
        <v>473.30780029296875</v>
      </c>
      <c r="P61">
        <v>139.5245361328125</v>
      </c>
      <c r="Q61">
        <v>833.96295166015625</v>
      </c>
      <c r="R61">
        <v>555.69854736328125</v>
      </c>
      <c r="S61">
        <v>481.89031982421875</v>
      </c>
      <c r="T61">
        <v>557.6187744140625</v>
      </c>
      <c r="U61">
        <v>296.31802368164062</v>
      </c>
      <c r="V61">
        <v>159.37628173828125</v>
      </c>
      <c r="W61">
        <v>640.76580810546875</v>
      </c>
    </row>
    <row r="62" spans="2:23" x14ac:dyDescent="0.2">
      <c r="B62">
        <v>28</v>
      </c>
      <c r="C62">
        <v>29</v>
      </c>
      <c r="D62">
        <v>421.00765991210938</v>
      </c>
      <c r="E62">
        <v>605.0262451171875</v>
      </c>
      <c r="F62">
        <v>512.4820556640625</v>
      </c>
      <c r="G62">
        <v>233.91769409179688</v>
      </c>
      <c r="H62">
        <v>449.11386108398438</v>
      </c>
      <c r="I62">
        <v>133.04940795898438</v>
      </c>
      <c r="J62">
        <v>824.5457763671875</v>
      </c>
      <c r="K62">
        <v>561.59808349609375</v>
      </c>
      <c r="L62">
        <v>323.66940307617188</v>
      </c>
      <c r="M62">
        <v>414.09893798828125</v>
      </c>
      <c r="N62">
        <v>711.8909912109375</v>
      </c>
      <c r="O62">
        <v>280.47015380859375</v>
      </c>
      <c r="P62">
        <v>392.60223388671875</v>
      </c>
      <c r="Q62">
        <v>388.17440795898438</v>
      </c>
      <c r="R62">
        <v>192.4359130859375</v>
      </c>
      <c r="S62">
        <v>409.76776123046875</v>
      </c>
      <c r="T62">
        <v>999.3272705078125</v>
      </c>
      <c r="U62">
        <v>254.39132690429688</v>
      </c>
      <c r="V62">
        <v>606.0028076171875</v>
      </c>
      <c r="W62">
        <v>238.37907409667969</v>
      </c>
    </row>
    <row r="63" spans="2:23" x14ac:dyDescent="0.2">
      <c r="B63">
        <v>28</v>
      </c>
      <c r="C63">
        <v>30</v>
      </c>
      <c r="D63">
        <v>395.44161987304688</v>
      </c>
      <c r="E63">
        <v>387.66180419921875</v>
      </c>
      <c r="F63">
        <v>143.81405639648438</v>
      </c>
      <c r="G63">
        <v>244.949462890625</v>
      </c>
      <c r="H63">
        <v>277.18734741210938</v>
      </c>
      <c r="I63">
        <v>261.80987548828125</v>
      </c>
      <c r="J63">
        <v>618.02557373046875</v>
      </c>
      <c r="K63">
        <v>475.39987182617188</v>
      </c>
      <c r="L63">
        <v>188.62699890136719</v>
      </c>
      <c r="M63">
        <v>102.3741455078125</v>
      </c>
      <c r="N63">
        <v>724.19342041015625</v>
      </c>
      <c r="O63">
        <v>235.93948364257812</v>
      </c>
      <c r="P63">
        <v>421.27178955078125</v>
      </c>
      <c r="Q63">
        <v>745.84814453125</v>
      </c>
      <c r="R63">
        <v>725.094970703125</v>
      </c>
      <c r="S63">
        <v>469.81045532226562</v>
      </c>
      <c r="T63">
        <v>536.17669677734375</v>
      </c>
      <c r="U63">
        <v>184.85533142089844</v>
      </c>
      <c r="V63">
        <v>626.60003662109375</v>
      </c>
      <c r="W63">
        <v>238.58096313476562</v>
      </c>
    </row>
    <row r="64" spans="2:23" x14ac:dyDescent="0.2">
      <c r="B64">
        <v>29</v>
      </c>
      <c r="C64">
        <v>27</v>
      </c>
      <c r="D64">
        <v>373.92333984375</v>
      </c>
      <c r="E64">
        <v>1050.7041015625</v>
      </c>
      <c r="F64">
        <v>261.63555908203125</v>
      </c>
      <c r="G64">
        <v>562.61285400390625</v>
      </c>
      <c r="H64">
        <v>276.09042358398438</v>
      </c>
      <c r="I64">
        <v>564.33050537109375</v>
      </c>
      <c r="J64">
        <v>572.22418212890625</v>
      </c>
      <c r="K64">
        <v>594.01434326171875</v>
      </c>
      <c r="L64">
        <v>668.00079345703125</v>
      </c>
      <c r="M64">
        <v>802.9354248046875</v>
      </c>
      <c r="N64">
        <v>290.97738647460938</v>
      </c>
      <c r="O64">
        <v>306.29592895507812</v>
      </c>
      <c r="P64">
        <v>514.88848876953125</v>
      </c>
      <c r="Q64">
        <v>684.14208984375</v>
      </c>
      <c r="R64">
        <v>734.77081298828125</v>
      </c>
      <c r="S64">
        <v>404.61920166015625</v>
      </c>
      <c r="T64">
        <v>610.74237060546875</v>
      </c>
      <c r="U64">
        <v>228.63871765136719</v>
      </c>
      <c r="V64">
        <v>443.1051025390625</v>
      </c>
      <c r="W64">
        <v>687.52569580078125</v>
      </c>
    </row>
    <row r="65" spans="2:23" x14ac:dyDescent="0.2">
      <c r="B65">
        <v>29</v>
      </c>
      <c r="C65">
        <v>28</v>
      </c>
      <c r="D65">
        <v>29.438655853271484</v>
      </c>
      <c r="E65">
        <v>1016.8009033203125</v>
      </c>
      <c r="F65">
        <v>245.4376220703125</v>
      </c>
      <c r="G65">
        <v>42.916580200195312</v>
      </c>
      <c r="H65">
        <v>438.44442749023438</v>
      </c>
      <c r="I65">
        <v>196.49928283691406</v>
      </c>
      <c r="J65">
        <v>503.75888061523438</v>
      </c>
      <c r="K65">
        <v>508.63861083984375</v>
      </c>
      <c r="L65">
        <v>474.6920166015625</v>
      </c>
      <c r="M65">
        <v>416.81048583984375</v>
      </c>
      <c r="N65">
        <v>578.423583984375</v>
      </c>
      <c r="O65">
        <v>204.6732177734375</v>
      </c>
      <c r="P65">
        <v>264.74581909179688</v>
      </c>
      <c r="Q65">
        <v>394.446533203125</v>
      </c>
      <c r="R65">
        <v>562.25860595703125</v>
      </c>
      <c r="S65">
        <v>259.38235473632812</v>
      </c>
      <c r="T65">
        <v>499.38275146484375</v>
      </c>
      <c r="U65">
        <v>268.3956298828125</v>
      </c>
      <c r="V65">
        <v>397.65386962890625</v>
      </c>
      <c r="W65">
        <v>709.084228515625</v>
      </c>
    </row>
    <row r="66" spans="2:23" x14ac:dyDescent="0.2">
      <c r="B66">
        <v>29</v>
      </c>
      <c r="C66">
        <v>29</v>
      </c>
      <c r="D66">
        <v>486.49472045898438</v>
      </c>
      <c r="E66">
        <v>699.70831298828125</v>
      </c>
      <c r="F66">
        <v>366.44790649414062</v>
      </c>
      <c r="G66">
        <v>234.16305541992188</v>
      </c>
      <c r="H66">
        <v>297.30816650390625</v>
      </c>
      <c r="I66">
        <v>204.98616027832031</v>
      </c>
      <c r="J66">
        <v>415.52243041992188</v>
      </c>
      <c r="K66">
        <v>325.91091918945312</v>
      </c>
      <c r="L66">
        <v>206.42535400390625</v>
      </c>
      <c r="M66">
        <v>536.3929443359375</v>
      </c>
      <c r="N66">
        <v>348.07916259765625</v>
      </c>
      <c r="O66">
        <v>278.7410888671875</v>
      </c>
      <c r="P66">
        <v>263.36468505859375</v>
      </c>
      <c r="Q66">
        <v>338.85888671875</v>
      </c>
      <c r="R66">
        <v>307.63381958007812</v>
      </c>
      <c r="S66">
        <v>467.0379638671875</v>
      </c>
      <c r="T66">
        <v>1086.0279541015625</v>
      </c>
      <c r="U66">
        <v>398.05792236328125</v>
      </c>
      <c r="V66">
        <v>806.03985595703125</v>
      </c>
      <c r="W66">
        <v>361.95297241210938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AO66"/>
  <sheetViews>
    <sheetView topLeftCell="S1" workbookViewId="0">
      <selection activeCell="Y22" sqref="Y22:AO22"/>
    </sheetView>
  </sheetViews>
  <sheetFormatPr baseColWidth="10" defaultColWidth="8.83203125" defaultRowHeight="15" x14ac:dyDescent="0.2"/>
  <sheetData>
    <row r="1" spans="1:41" x14ac:dyDescent="0.2">
      <c r="A1" t="s">
        <v>0</v>
      </c>
      <c r="B1">
        <v>0</v>
      </c>
    </row>
    <row r="2" spans="1:41" x14ac:dyDescent="0.2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  <c r="Q2" t="s">
        <v>17</v>
      </c>
      <c r="R2" t="s">
        <v>18</v>
      </c>
      <c r="S2" t="s">
        <v>19</v>
      </c>
      <c r="T2" t="s">
        <v>20</v>
      </c>
      <c r="U2" t="s">
        <v>21</v>
      </c>
      <c r="V2" t="s">
        <v>22</v>
      </c>
      <c r="W2" t="s">
        <v>23</v>
      </c>
    </row>
    <row r="3" spans="1:41" x14ac:dyDescent="0.2">
      <c r="A3" t="s">
        <v>24</v>
      </c>
      <c r="B3">
        <v>8</v>
      </c>
      <c r="C3">
        <v>17</v>
      </c>
      <c r="D3">
        <v>1000.5538940429688</v>
      </c>
      <c r="E3">
        <v>590.79705810546875</v>
      </c>
      <c r="F3">
        <v>334.55126953125</v>
      </c>
      <c r="G3">
        <v>1512.4681396484375</v>
      </c>
      <c r="H3">
        <v>1173.1180419921875</v>
      </c>
      <c r="I3">
        <v>743.4097900390625</v>
      </c>
      <c r="J3">
        <v>708.253173828125</v>
      </c>
      <c r="K3">
        <v>609.31512451171875</v>
      </c>
      <c r="L3">
        <v>960.47357177734375</v>
      </c>
      <c r="M3">
        <v>132.82591247558594</v>
      </c>
      <c r="N3">
        <v>333.6939697265625</v>
      </c>
      <c r="O3">
        <v>449.88516235351562</v>
      </c>
      <c r="P3">
        <v>319.65512084960938</v>
      </c>
      <c r="Q3">
        <v>557.81005859375</v>
      </c>
      <c r="R3">
        <v>1373.2100830078125</v>
      </c>
      <c r="S3">
        <v>316.39645385742188</v>
      </c>
      <c r="T3">
        <v>369.96231079101562</v>
      </c>
      <c r="U3">
        <v>151.02153015136719</v>
      </c>
      <c r="V3">
        <v>354.56967163085938</v>
      </c>
      <c r="W3">
        <v>142.03056335449219</v>
      </c>
      <c r="Y3" t="str">
        <f>IF(ISNUMBER('lactate '!Y3),pyruvate!G3,"")</f>
        <v/>
      </c>
      <c r="Z3" t="str">
        <f>IF(ISNUMBER('lactate '!Z3),pyruvate!H3,"")</f>
        <v/>
      </c>
      <c r="AA3" t="str">
        <f>IF(ISNUMBER('lactate '!AA3),pyruvate!I3,"")</f>
        <v/>
      </c>
      <c r="AB3" t="str">
        <f>IF(ISNUMBER('lactate '!AB3),pyruvate!J3,"")</f>
        <v/>
      </c>
      <c r="AC3" t="str">
        <f>IF(ISNUMBER('lactate '!AC3),pyruvate!K3,"")</f>
        <v/>
      </c>
      <c r="AD3" t="str">
        <f>IF(ISNUMBER('lactate '!AD3),pyruvate!L3,"")</f>
        <v/>
      </c>
      <c r="AE3" t="str">
        <f>IF(ISNUMBER('lactate '!AE3),pyruvate!M3,"")</f>
        <v/>
      </c>
      <c r="AF3" t="str">
        <f>IF(ISNUMBER('lactate '!AF3),pyruvate!N3,"")</f>
        <v/>
      </c>
      <c r="AG3" t="str">
        <f>IF(ISNUMBER('lactate '!AG3),pyruvate!O3,"")</f>
        <v/>
      </c>
      <c r="AH3" t="str">
        <f>IF(ISNUMBER('lactate '!AH3),pyruvate!P3,"")</f>
        <v/>
      </c>
      <c r="AI3" t="str">
        <f>IF(ISNUMBER('lactate '!AI3),pyruvate!Q3,"")</f>
        <v/>
      </c>
      <c r="AJ3" t="str">
        <f>IF(ISNUMBER('lactate '!AJ3),pyruvate!R3,"")</f>
        <v/>
      </c>
      <c r="AK3" t="str">
        <f>IF(ISNUMBER('lactate '!AK3),pyruvate!S3,"")</f>
        <v/>
      </c>
      <c r="AL3" t="str">
        <f>IF(ISNUMBER('lactate '!AL3),pyruvate!T3,"")</f>
        <v/>
      </c>
      <c r="AM3" t="str">
        <f>IF(ISNUMBER('lactate '!AM3),pyruvate!U3,"")</f>
        <v/>
      </c>
      <c r="AN3" t="str">
        <f>IF(ISNUMBER('lactate '!AN3),pyruvate!V3,"")</f>
        <v/>
      </c>
      <c r="AO3" t="str">
        <f>IF(ISNUMBER('lactate '!AO3),pyruvate!W3,"")</f>
        <v/>
      </c>
    </row>
    <row r="4" spans="1:41" x14ac:dyDescent="0.2">
      <c r="B4">
        <v>8</v>
      </c>
      <c r="C4">
        <v>18</v>
      </c>
      <c r="D4">
        <v>899.06048583984375</v>
      </c>
      <c r="E4">
        <v>1869.3394775390625</v>
      </c>
      <c r="F4">
        <v>1255.7125244140625</v>
      </c>
      <c r="G4">
        <v>2254.08203125</v>
      </c>
      <c r="H4">
        <v>1385.45361328125</v>
      </c>
      <c r="I4">
        <v>402.45391845703125</v>
      </c>
      <c r="J4">
        <v>607.451171875</v>
      </c>
      <c r="K4">
        <v>766.15997314453125</v>
      </c>
      <c r="L4">
        <v>611.1263427734375</v>
      </c>
      <c r="M4">
        <v>177.15414428710938</v>
      </c>
      <c r="N4">
        <v>671.67059326171875</v>
      </c>
      <c r="O4">
        <v>232.05731201171875</v>
      </c>
      <c r="P4">
        <v>404.91607666015625</v>
      </c>
      <c r="Q4">
        <v>368.89578247070312</v>
      </c>
      <c r="R4">
        <v>756.6434326171875</v>
      </c>
      <c r="S4">
        <v>690.60321044921875</v>
      </c>
      <c r="T4">
        <v>402.471435546875</v>
      </c>
      <c r="U4">
        <v>461.70492553710938</v>
      </c>
      <c r="V4">
        <v>93.581718444824219</v>
      </c>
      <c r="W4">
        <v>226.15206909179688</v>
      </c>
      <c r="Y4" t="str">
        <f>IF(ISNUMBER('lactate '!Y4),pyruvate!G4,"")</f>
        <v/>
      </c>
      <c r="Z4" t="str">
        <f>IF(ISNUMBER('lactate '!Z4),pyruvate!H4,"")</f>
        <v/>
      </c>
      <c r="AA4" t="str">
        <f>IF(ISNUMBER('lactate '!AA4),pyruvate!I4,"")</f>
        <v/>
      </c>
      <c r="AB4" t="str">
        <f>IF(ISNUMBER('lactate '!AB4),pyruvate!J4,"")</f>
        <v/>
      </c>
      <c r="AC4" t="str">
        <f>IF(ISNUMBER('lactate '!AC4),pyruvate!K4,"")</f>
        <v/>
      </c>
      <c r="AD4" t="str">
        <f>IF(ISNUMBER('lactate '!AD4),pyruvate!L4,"")</f>
        <v/>
      </c>
      <c r="AE4" t="str">
        <f>IF(ISNUMBER('lactate '!AE4),pyruvate!M4,"")</f>
        <v/>
      </c>
      <c r="AF4" t="str">
        <f>IF(ISNUMBER('lactate '!AF4),pyruvate!N4,"")</f>
        <v/>
      </c>
      <c r="AG4" t="str">
        <f>IF(ISNUMBER('lactate '!AG4),pyruvate!O4,"")</f>
        <v/>
      </c>
      <c r="AH4" t="str">
        <f>IF(ISNUMBER('lactate '!AH4),pyruvate!P4,"")</f>
        <v/>
      </c>
      <c r="AI4" t="str">
        <f>IF(ISNUMBER('lactate '!AI4),pyruvate!Q4,"")</f>
        <v/>
      </c>
      <c r="AJ4" t="str">
        <f>IF(ISNUMBER('lactate '!AJ4),pyruvate!R4,"")</f>
        <v/>
      </c>
      <c r="AK4" t="str">
        <f>IF(ISNUMBER('lactate '!AK4),pyruvate!S4,"")</f>
        <v/>
      </c>
      <c r="AL4" t="str">
        <f>IF(ISNUMBER('lactate '!AL4),pyruvate!T4,"")</f>
        <v/>
      </c>
      <c r="AM4" t="str">
        <f>IF(ISNUMBER('lactate '!AM4),pyruvate!U4,"")</f>
        <v/>
      </c>
      <c r="AN4" t="str">
        <f>IF(ISNUMBER('lactate '!AN4),pyruvate!V4,"")</f>
        <v/>
      </c>
      <c r="AO4" t="str">
        <f>IF(ISNUMBER('lactate '!AO4),pyruvate!W4,"")</f>
        <v/>
      </c>
    </row>
    <row r="5" spans="1:41" x14ac:dyDescent="0.2">
      <c r="B5">
        <v>8</v>
      </c>
      <c r="C5">
        <v>19</v>
      </c>
      <c r="D5">
        <v>807.50030517578125</v>
      </c>
      <c r="E5">
        <v>2707.18310546875</v>
      </c>
      <c r="F5">
        <v>2862.87255859375</v>
      </c>
      <c r="G5">
        <v>2823.934326171875</v>
      </c>
      <c r="H5">
        <v>1580.067626953125</v>
      </c>
      <c r="I5">
        <v>692.19342041015625</v>
      </c>
      <c r="J5">
        <v>702.0684814453125</v>
      </c>
      <c r="K5">
        <v>1120.0419921875</v>
      </c>
      <c r="L5">
        <v>325.37908935546875</v>
      </c>
      <c r="M5">
        <v>319.95547485351562</v>
      </c>
      <c r="N5">
        <v>763.42767333984375</v>
      </c>
      <c r="O5">
        <v>704.19781494140625</v>
      </c>
      <c r="P5">
        <v>408.7076416015625</v>
      </c>
      <c r="Q5">
        <v>21.394306182861328</v>
      </c>
      <c r="R5">
        <v>479.60394287109375</v>
      </c>
      <c r="S5">
        <v>770.1962890625</v>
      </c>
      <c r="T5">
        <v>143.45854187011719</v>
      </c>
      <c r="U5">
        <v>377.2088623046875</v>
      </c>
      <c r="V5">
        <v>338.3291015625</v>
      </c>
      <c r="W5">
        <v>231.25416564941406</v>
      </c>
      <c r="Y5">
        <f>IF(ISNUMBER('lactate '!Y5),pyruvate!G5,"")</f>
        <v>2823.934326171875</v>
      </c>
      <c r="Z5">
        <f>IF(ISNUMBER('lactate '!Z5),pyruvate!H5,"")</f>
        <v>1580.067626953125</v>
      </c>
      <c r="AA5">
        <f>IF(ISNUMBER('lactate '!AA5),pyruvate!I5,"")</f>
        <v>692.19342041015625</v>
      </c>
      <c r="AB5">
        <f>IF(ISNUMBER('lactate '!AB5),pyruvate!J5,"")</f>
        <v>702.0684814453125</v>
      </c>
      <c r="AC5">
        <f>IF(ISNUMBER('lactate '!AC5),pyruvate!K5,"")</f>
        <v>1120.0419921875</v>
      </c>
      <c r="AD5">
        <f>IF(ISNUMBER('lactate '!AD5),pyruvate!L5,"")</f>
        <v>325.37908935546875</v>
      </c>
      <c r="AE5">
        <f>IF(ISNUMBER('lactate '!AE5),pyruvate!M5,"")</f>
        <v>319.95547485351562</v>
      </c>
      <c r="AF5">
        <f>IF(ISNUMBER('lactate '!AF5),pyruvate!N5,"")</f>
        <v>763.42767333984375</v>
      </c>
      <c r="AG5">
        <f>IF(ISNUMBER('lactate '!AG5),pyruvate!O5,"")</f>
        <v>704.19781494140625</v>
      </c>
      <c r="AH5">
        <f>IF(ISNUMBER('lactate '!AH5),pyruvate!P5,"")</f>
        <v>408.7076416015625</v>
      </c>
      <c r="AI5">
        <f>IF(ISNUMBER('lactate '!AI5),pyruvate!Q5,"")</f>
        <v>21.394306182861328</v>
      </c>
      <c r="AJ5">
        <f>IF(ISNUMBER('lactate '!AJ5),pyruvate!R5,"")</f>
        <v>479.60394287109375</v>
      </c>
      <c r="AK5">
        <f>IF(ISNUMBER('lactate '!AK5),pyruvate!S5,"")</f>
        <v>770.1962890625</v>
      </c>
      <c r="AL5">
        <f>IF(ISNUMBER('lactate '!AL5),pyruvate!T5,"")</f>
        <v>143.45854187011719</v>
      </c>
      <c r="AM5">
        <f>IF(ISNUMBER('lactate '!AM5),pyruvate!U5,"")</f>
        <v>377.2088623046875</v>
      </c>
      <c r="AN5">
        <f>IF(ISNUMBER('lactate '!AN5),pyruvate!V5,"")</f>
        <v>338.3291015625</v>
      </c>
      <c r="AO5">
        <f>IF(ISNUMBER('lactate '!AO5),pyruvate!W5,"")</f>
        <v>231.25416564941406</v>
      </c>
    </row>
    <row r="6" spans="1:41" x14ac:dyDescent="0.2">
      <c r="B6">
        <v>9</v>
      </c>
      <c r="C6">
        <v>16</v>
      </c>
      <c r="D6">
        <v>952.07562255859375</v>
      </c>
      <c r="E6">
        <v>321.17611694335938</v>
      </c>
      <c r="F6">
        <v>982.08740234375</v>
      </c>
      <c r="G6">
        <v>1362.858154296875</v>
      </c>
      <c r="H6">
        <v>849.70111083984375</v>
      </c>
      <c r="I6">
        <v>1162.5478515625</v>
      </c>
      <c r="J6">
        <v>941.12884521484375</v>
      </c>
      <c r="K6">
        <v>974.61083984375</v>
      </c>
      <c r="L6">
        <v>465.92739868164062</v>
      </c>
      <c r="M6">
        <v>505.86276245117188</v>
      </c>
      <c r="N6">
        <v>1059.410888671875</v>
      </c>
      <c r="O6">
        <v>510.49395751953125</v>
      </c>
      <c r="P6">
        <v>207.80870056152344</v>
      </c>
      <c r="Q6">
        <v>179.20216369628906</v>
      </c>
      <c r="R6">
        <v>815.4532470703125</v>
      </c>
      <c r="S6">
        <v>911.78466796875</v>
      </c>
      <c r="T6">
        <v>789.2772216796875</v>
      </c>
      <c r="U6">
        <v>720.74298095703125</v>
      </c>
      <c r="V6">
        <v>438.84542846679688</v>
      </c>
      <c r="W6">
        <v>636.7491455078125</v>
      </c>
      <c r="Y6" t="str">
        <f>IF(ISNUMBER('lactate '!Y6),pyruvate!G6,"")</f>
        <v/>
      </c>
      <c r="Z6" t="str">
        <f>IF(ISNUMBER('lactate '!Z6),pyruvate!H6,"")</f>
        <v/>
      </c>
      <c r="AA6" t="str">
        <f>IF(ISNUMBER('lactate '!AA6),pyruvate!I6,"")</f>
        <v/>
      </c>
      <c r="AB6" t="str">
        <f>IF(ISNUMBER('lactate '!AB6),pyruvate!J6,"")</f>
        <v/>
      </c>
      <c r="AC6" t="str">
        <f>IF(ISNUMBER('lactate '!AC6),pyruvate!K6,"")</f>
        <v/>
      </c>
      <c r="AD6" t="str">
        <f>IF(ISNUMBER('lactate '!AD6),pyruvate!L6,"")</f>
        <v/>
      </c>
      <c r="AE6" t="str">
        <f>IF(ISNUMBER('lactate '!AE6),pyruvate!M6,"")</f>
        <v/>
      </c>
      <c r="AF6" t="str">
        <f>IF(ISNUMBER('lactate '!AF6),pyruvate!N6,"")</f>
        <v/>
      </c>
      <c r="AG6" t="str">
        <f>IF(ISNUMBER('lactate '!AG6),pyruvate!O6,"")</f>
        <v/>
      </c>
      <c r="AH6" t="str">
        <f>IF(ISNUMBER('lactate '!AH6),pyruvate!P6,"")</f>
        <v/>
      </c>
      <c r="AI6" t="str">
        <f>IF(ISNUMBER('lactate '!AI6),pyruvate!Q6,"")</f>
        <v/>
      </c>
      <c r="AJ6" t="str">
        <f>IF(ISNUMBER('lactate '!AJ6),pyruvate!R6,"")</f>
        <v/>
      </c>
      <c r="AK6" t="str">
        <f>IF(ISNUMBER('lactate '!AK6),pyruvate!S6,"")</f>
        <v/>
      </c>
      <c r="AL6" t="str">
        <f>IF(ISNUMBER('lactate '!AL6),pyruvate!T6,"")</f>
        <v/>
      </c>
      <c r="AM6" t="str">
        <f>IF(ISNUMBER('lactate '!AM6),pyruvate!U6,"")</f>
        <v/>
      </c>
      <c r="AN6" t="str">
        <f>IF(ISNUMBER('lactate '!AN6),pyruvate!V6,"")</f>
        <v/>
      </c>
      <c r="AO6" t="str">
        <f>IF(ISNUMBER('lactate '!AO6),pyruvate!W6,"")</f>
        <v/>
      </c>
    </row>
    <row r="7" spans="1:41" x14ac:dyDescent="0.2">
      <c r="B7">
        <v>9</v>
      </c>
      <c r="C7">
        <v>17</v>
      </c>
      <c r="D7">
        <v>1094.4483642578125</v>
      </c>
      <c r="E7">
        <v>796.4990234375</v>
      </c>
      <c r="F7">
        <v>1336.93603515625</v>
      </c>
      <c r="G7">
        <v>1960.4622802734375</v>
      </c>
      <c r="H7">
        <v>1355.41943359375</v>
      </c>
      <c r="I7">
        <v>771.89593505859375</v>
      </c>
      <c r="J7">
        <v>572.63323974609375</v>
      </c>
      <c r="K7">
        <v>1374.622802734375</v>
      </c>
      <c r="L7">
        <v>429.87765502929688</v>
      </c>
      <c r="M7">
        <v>99.097587585449219</v>
      </c>
      <c r="N7">
        <v>492.87860107421875</v>
      </c>
      <c r="O7">
        <v>230.77900695800781</v>
      </c>
      <c r="P7">
        <v>285.36874389648438</v>
      </c>
      <c r="Q7">
        <v>611.94091796875</v>
      </c>
      <c r="R7">
        <v>1194.8341064453125</v>
      </c>
      <c r="S7">
        <v>964.95806884765625</v>
      </c>
      <c r="T7">
        <v>489.00616455078125</v>
      </c>
      <c r="U7">
        <v>619.89910888671875</v>
      </c>
      <c r="V7">
        <v>391.580810546875</v>
      </c>
      <c r="W7">
        <v>560.38134765625</v>
      </c>
      <c r="Y7" t="str">
        <f>IF(ISNUMBER('lactate '!Y7),pyruvate!G7,"")</f>
        <v/>
      </c>
      <c r="Z7" t="str">
        <f>IF(ISNUMBER('lactate '!Z7),pyruvate!H7,"")</f>
        <v/>
      </c>
      <c r="AA7" t="str">
        <f>IF(ISNUMBER('lactate '!AA7),pyruvate!I7,"")</f>
        <v/>
      </c>
      <c r="AB7" t="str">
        <f>IF(ISNUMBER('lactate '!AB7),pyruvate!J7,"")</f>
        <v/>
      </c>
      <c r="AC7" t="str">
        <f>IF(ISNUMBER('lactate '!AC7),pyruvate!K7,"")</f>
        <v/>
      </c>
      <c r="AD7" t="str">
        <f>IF(ISNUMBER('lactate '!AD7),pyruvate!L7,"")</f>
        <v/>
      </c>
      <c r="AE7" t="str">
        <f>IF(ISNUMBER('lactate '!AE7),pyruvate!M7,"")</f>
        <v/>
      </c>
      <c r="AF7" t="str">
        <f>IF(ISNUMBER('lactate '!AF7),pyruvate!N7,"")</f>
        <v/>
      </c>
      <c r="AG7" t="str">
        <f>IF(ISNUMBER('lactate '!AG7),pyruvate!O7,"")</f>
        <v/>
      </c>
      <c r="AH7" t="str">
        <f>IF(ISNUMBER('lactate '!AH7),pyruvate!P7,"")</f>
        <v/>
      </c>
      <c r="AI7" t="str">
        <f>IF(ISNUMBER('lactate '!AI7),pyruvate!Q7,"")</f>
        <v/>
      </c>
      <c r="AJ7" t="str">
        <f>IF(ISNUMBER('lactate '!AJ7),pyruvate!R7,"")</f>
        <v/>
      </c>
      <c r="AK7" t="str">
        <f>IF(ISNUMBER('lactate '!AK7),pyruvate!S7,"")</f>
        <v/>
      </c>
      <c r="AL7" t="str">
        <f>IF(ISNUMBER('lactate '!AL7),pyruvate!T7,"")</f>
        <v/>
      </c>
      <c r="AM7" t="str">
        <f>IF(ISNUMBER('lactate '!AM7),pyruvate!U7,"")</f>
        <v/>
      </c>
      <c r="AN7" t="str">
        <f>IF(ISNUMBER('lactate '!AN7),pyruvate!V7,"")</f>
        <v/>
      </c>
      <c r="AO7" t="str">
        <f>IF(ISNUMBER('lactate '!AO7),pyruvate!W7,"")</f>
        <v/>
      </c>
    </row>
    <row r="8" spans="1:41" x14ac:dyDescent="0.2">
      <c r="B8">
        <v>9</v>
      </c>
      <c r="C8">
        <v>18</v>
      </c>
      <c r="D8">
        <v>1053.1376953125</v>
      </c>
      <c r="E8">
        <v>1711.1431884765625</v>
      </c>
      <c r="F8">
        <v>2015.3011474609375</v>
      </c>
      <c r="G8">
        <v>2274.5771484375</v>
      </c>
      <c r="H8">
        <v>1358.816650390625</v>
      </c>
      <c r="I8">
        <v>793.96563720703125</v>
      </c>
      <c r="J8">
        <v>960.18035888671875</v>
      </c>
      <c r="K8">
        <v>1290.8314208984375</v>
      </c>
      <c r="L8">
        <v>284.05233764648438</v>
      </c>
      <c r="M8">
        <v>228.17498779296875</v>
      </c>
      <c r="N8">
        <v>832.69287109375</v>
      </c>
      <c r="O8">
        <v>970.6749267578125</v>
      </c>
      <c r="P8">
        <v>587.080078125</v>
      </c>
      <c r="Q8">
        <v>691.028564453125</v>
      </c>
      <c r="R8">
        <v>605.79412841796875</v>
      </c>
      <c r="S8">
        <v>575.05914306640625</v>
      </c>
      <c r="T8">
        <v>376.51239013671875</v>
      </c>
      <c r="U8">
        <v>175.54156494140625</v>
      </c>
      <c r="V8">
        <v>251.35255432128906</v>
      </c>
      <c r="W8">
        <v>198.63906860351562</v>
      </c>
      <c r="Y8" t="str">
        <f>IF(ISNUMBER('lactate '!Y8),pyruvate!G8,"")</f>
        <v/>
      </c>
      <c r="Z8" t="str">
        <f>IF(ISNUMBER('lactate '!Z8),pyruvate!H8,"")</f>
        <v/>
      </c>
      <c r="AA8" t="str">
        <f>IF(ISNUMBER('lactate '!AA8),pyruvate!I8,"")</f>
        <v/>
      </c>
      <c r="AB8" t="str">
        <f>IF(ISNUMBER('lactate '!AB8),pyruvate!J8,"")</f>
        <v/>
      </c>
      <c r="AC8" t="str">
        <f>IF(ISNUMBER('lactate '!AC8),pyruvate!K8,"")</f>
        <v/>
      </c>
      <c r="AD8" t="str">
        <f>IF(ISNUMBER('lactate '!AD8),pyruvate!L8,"")</f>
        <v/>
      </c>
      <c r="AE8" t="str">
        <f>IF(ISNUMBER('lactate '!AE8),pyruvate!M8,"")</f>
        <v/>
      </c>
      <c r="AF8" t="str">
        <f>IF(ISNUMBER('lactate '!AF8),pyruvate!N8,"")</f>
        <v/>
      </c>
      <c r="AG8" t="str">
        <f>IF(ISNUMBER('lactate '!AG8),pyruvate!O8,"")</f>
        <v/>
      </c>
      <c r="AH8" t="str">
        <f>IF(ISNUMBER('lactate '!AH8),pyruvate!P8,"")</f>
        <v/>
      </c>
      <c r="AI8" t="str">
        <f>IF(ISNUMBER('lactate '!AI8),pyruvate!Q8,"")</f>
        <v/>
      </c>
      <c r="AJ8" t="str">
        <f>IF(ISNUMBER('lactate '!AJ8),pyruvate!R8,"")</f>
        <v/>
      </c>
      <c r="AK8" t="str">
        <f>IF(ISNUMBER('lactate '!AK8),pyruvate!S8,"")</f>
        <v/>
      </c>
      <c r="AL8" t="str">
        <f>IF(ISNUMBER('lactate '!AL8),pyruvate!T8,"")</f>
        <v/>
      </c>
      <c r="AM8" t="str">
        <f>IF(ISNUMBER('lactate '!AM8),pyruvate!U8,"")</f>
        <v/>
      </c>
      <c r="AN8" t="str">
        <f>IF(ISNUMBER('lactate '!AN8),pyruvate!V8,"")</f>
        <v/>
      </c>
      <c r="AO8" t="str">
        <f>IF(ISNUMBER('lactate '!AO8),pyruvate!W8,"")</f>
        <v/>
      </c>
    </row>
    <row r="9" spans="1:41" x14ac:dyDescent="0.2">
      <c r="B9">
        <v>9</v>
      </c>
      <c r="C9">
        <v>19</v>
      </c>
      <c r="D9">
        <v>1233.416748046875</v>
      </c>
      <c r="E9">
        <v>2313.0341796875</v>
      </c>
      <c r="F9">
        <v>2849.084228515625</v>
      </c>
      <c r="G9">
        <v>2536.201416015625</v>
      </c>
      <c r="H9">
        <v>1383.7703857421875</v>
      </c>
      <c r="I9">
        <v>892.89215087890625</v>
      </c>
      <c r="J9">
        <v>942.76715087890625</v>
      </c>
      <c r="K9">
        <v>1005.6754150390625</v>
      </c>
      <c r="L9">
        <v>423.19900512695312</v>
      </c>
      <c r="M9">
        <v>348.678955078125</v>
      </c>
      <c r="N9">
        <v>824.049560546875</v>
      </c>
      <c r="O9">
        <v>1229.2589111328125</v>
      </c>
      <c r="P9">
        <v>327.601318359375</v>
      </c>
      <c r="Q9">
        <v>189.79209899902344</v>
      </c>
      <c r="R9">
        <v>638.7393798828125</v>
      </c>
      <c r="S9">
        <v>263.22482299804688</v>
      </c>
      <c r="T9">
        <v>548.310546875</v>
      </c>
      <c r="U9">
        <v>699.00927734375</v>
      </c>
      <c r="V9">
        <v>353.89224243164062</v>
      </c>
      <c r="W9">
        <v>582.31903076171875</v>
      </c>
      <c r="Y9">
        <f>IF(ISNUMBER('lactate '!Y9),pyruvate!G9,"")</f>
        <v>2536.201416015625</v>
      </c>
      <c r="Z9">
        <f>IF(ISNUMBER('lactate '!Z9),pyruvate!H9,"")</f>
        <v>1383.7703857421875</v>
      </c>
      <c r="AA9">
        <f>IF(ISNUMBER('lactate '!AA9),pyruvate!I9,"")</f>
        <v>892.89215087890625</v>
      </c>
      <c r="AB9">
        <f>IF(ISNUMBER('lactate '!AB9),pyruvate!J9,"")</f>
        <v>942.76715087890625</v>
      </c>
      <c r="AC9">
        <f>IF(ISNUMBER('lactate '!AC9),pyruvate!K9,"")</f>
        <v>1005.6754150390625</v>
      </c>
      <c r="AD9">
        <f>IF(ISNUMBER('lactate '!AD9),pyruvate!L9,"")</f>
        <v>423.19900512695312</v>
      </c>
      <c r="AE9">
        <f>IF(ISNUMBER('lactate '!AE9),pyruvate!M9,"")</f>
        <v>348.678955078125</v>
      </c>
      <c r="AF9">
        <f>IF(ISNUMBER('lactate '!AF9),pyruvate!N9,"")</f>
        <v>824.049560546875</v>
      </c>
      <c r="AG9">
        <f>IF(ISNUMBER('lactate '!AG9),pyruvate!O9,"")</f>
        <v>1229.2589111328125</v>
      </c>
      <c r="AH9">
        <f>IF(ISNUMBER('lactate '!AH9),pyruvate!P9,"")</f>
        <v>327.601318359375</v>
      </c>
      <c r="AI9">
        <f>IF(ISNUMBER('lactate '!AI9),pyruvate!Q9,"")</f>
        <v>189.79209899902344</v>
      </c>
      <c r="AJ9">
        <f>IF(ISNUMBER('lactate '!AJ9),pyruvate!R9,"")</f>
        <v>638.7393798828125</v>
      </c>
      <c r="AK9">
        <f>IF(ISNUMBER('lactate '!AK9),pyruvate!S9,"")</f>
        <v>263.22482299804688</v>
      </c>
      <c r="AL9">
        <f>IF(ISNUMBER('lactate '!AL9),pyruvate!T9,"")</f>
        <v>548.310546875</v>
      </c>
      <c r="AM9">
        <f>IF(ISNUMBER('lactate '!AM9),pyruvate!U9,"")</f>
        <v>699.00927734375</v>
      </c>
      <c r="AN9">
        <f>IF(ISNUMBER('lactate '!AN9),pyruvate!V9,"")</f>
        <v>353.89224243164062</v>
      </c>
      <c r="AO9">
        <f>IF(ISNUMBER('lactate '!AO9),pyruvate!W9,"")</f>
        <v>582.31903076171875</v>
      </c>
    </row>
    <row r="10" spans="1:41" x14ac:dyDescent="0.2">
      <c r="B10">
        <v>10</v>
      </c>
      <c r="C10">
        <v>16</v>
      </c>
      <c r="D10">
        <v>820.69122314453125</v>
      </c>
      <c r="E10">
        <v>771.02899169921875</v>
      </c>
      <c r="F10">
        <v>1082.147705078125</v>
      </c>
      <c r="G10">
        <v>1453.6455078125</v>
      </c>
      <c r="H10">
        <v>1070.4169921875</v>
      </c>
      <c r="I10">
        <v>1100.7589111328125</v>
      </c>
      <c r="J10">
        <v>1498.9151611328125</v>
      </c>
      <c r="K10">
        <v>898.85101318359375</v>
      </c>
      <c r="L10">
        <v>332.35037231445312</v>
      </c>
      <c r="M10">
        <v>656.48663330078125</v>
      </c>
      <c r="N10">
        <v>840.51580810546875</v>
      </c>
      <c r="O10">
        <v>545.745361328125</v>
      </c>
      <c r="P10">
        <v>444.40280151367188</v>
      </c>
      <c r="Q10">
        <v>259.86978149414062</v>
      </c>
      <c r="R10">
        <v>497.86767578125</v>
      </c>
      <c r="S10">
        <v>730.5560302734375</v>
      </c>
      <c r="T10">
        <v>950.13037109375</v>
      </c>
      <c r="U10">
        <v>504.84786987304688</v>
      </c>
      <c r="V10">
        <v>292.31622314453125</v>
      </c>
      <c r="W10">
        <v>557.59442138671875</v>
      </c>
      <c r="Y10" t="str">
        <f>IF(ISNUMBER('lactate '!Y10),pyruvate!G10,"")</f>
        <v/>
      </c>
      <c r="Z10" t="str">
        <f>IF(ISNUMBER('lactate '!Z10),pyruvate!H10,"")</f>
        <v/>
      </c>
      <c r="AA10" t="str">
        <f>IF(ISNUMBER('lactate '!AA10),pyruvate!I10,"")</f>
        <v/>
      </c>
      <c r="AB10" t="str">
        <f>IF(ISNUMBER('lactate '!AB10),pyruvate!J10,"")</f>
        <v/>
      </c>
      <c r="AC10" t="str">
        <f>IF(ISNUMBER('lactate '!AC10),pyruvate!K10,"")</f>
        <v/>
      </c>
      <c r="AD10" t="str">
        <f>IF(ISNUMBER('lactate '!AD10),pyruvate!L10,"")</f>
        <v/>
      </c>
      <c r="AE10" t="str">
        <f>IF(ISNUMBER('lactate '!AE10),pyruvate!M10,"")</f>
        <v/>
      </c>
      <c r="AF10" t="str">
        <f>IF(ISNUMBER('lactate '!AF10),pyruvate!N10,"")</f>
        <v/>
      </c>
      <c r="AG10" t="str">
        <f>IF(ISNUMBER('lactate '!AG10),pyruvate!O10,"")</f>
        <v/>
      </c>
      <c r="AH10" t="str">
        <f>IF(ISNUMBER('lactate '!AH10),pyruvate!P10,"")</f>
        <v/>
      </c>
      <c r="AI10" t="str">
        <f>IF(ISNUMBER('lactate '!AI10),pyruvate!Q10,"")</f>
        <v/>
      </c>
      <c r="AJ10" t="str">
        <f>IF(ISNUMBER('lactate '!AJ10),pyruvate!R10,"")</f>
        <v/>
      </c>
      <c r="AK10" t="str">
        <f>IF(ISNUMBER('lactate '!AK10),pyruvate!S10,"")</f>
        <v/>
      </c>
      <c r="AL10" t="str">
        <f>IF(ISNUMBER('lactate '!AL10),pyruvate!T10,"")</f>
        <v/>
      </c>
      <c r="AM10" t="str">
        <f>IF(ISNUMBER('lactate '!AM10),pyruvate!U10,"")</f>
        <v/>
      </c>
      <c r="AN10" t="str">
        <f>IF(ISNUMBER('lactate '!AN10),pyruvate!V10,"")</f>
        <v/>
      </c>
      <c r="AO10" t="str">
        <f>IF(ISNUMBER('lactate '!AO10),pyruvate!W10,"")</f>
        <v/>
      </c>
    </row>
    <row r="11" spans="1:41" x14ac:dyDescent="0.2">
      <c r="B11">
        <v>10</v>
      </c>
      <c r="C11">
        <v>17</v>
      </c>
      <c r="D11">
        <v>796.275634765625</v>
      </c>
      <c r="E11">
        <v>1127.5408935546875</v>
      </c>
      <c r="F11">
        <v>2013.0438232421875</v>
      </c>
      <c r="G11">
        <v>2450.579345703125</v>
      </c>
      <c r="H11">
        <v>1717.516357421875</v>
      </c>
      <c r="I11">
        <v>992.763916015625</v>
      </c>
      <c r="J11">
        <v>940.57421875</v>
      </c>
      <c r="K11">
        <v>1369.5631103515625</v>
      </c>
      <c r="L11">
        <v>122.06097412109375</v>
      </c>
      <c r="M11">
        <v>447.15121459960938</v>
      </c>
      <c r="N11">
        <v>765.13043212890625</v>
      </c>
      <c r="O11">
        <v>606.92071533203125</v>
      </c>
      <c r="P11">
        <v>236.3599853515625</v>
      </c>
      <c r="Q11">
        <v>48.922836303710938</v>
      </c>
      <c r="R11">
        <v>487.66348266601562</v>
      </c>
      <c r="S11">
        <v>893.340576171875</v>
      </c>
      <c r="T11">
        <v>523.880126953125</v>
      </c>
      <c r="U11">
        <v>564.1251220703125</v>
      </c>
      <c r="V11">
        <v>379.16940307617188</v>
      </c>
      <c r="W11">
        <v>348.57781982421875</v>
      </c>
      <c r="Y11" t="str">
        <f>IF(ISNUMBER('lactate '!Y11),pyruvate!G11,"")</f>
        <v/>
      </c>
      <c r="Z11" t="str">
        <f>IF(ISNUMBER('lactate '!Z11),pyruvate!H11,"")</f>
        <v/>
      </c>
      <c r="AA11" t="str">
        <f>IF(ISNUMBER('lactate '!AA11),pyruvate!I11,"")</f>
        <v/>
      </c>
      <c r="AB11" t="str">
        <f>IF(ISNUMBER('lactate '!AB11),pyruvate!J11,"")</f>
        <v/>
      </c>
      <c r="AC11" t="str">
        <f>IF(ISNUMBER('lactate '!AC11),pyruvate!K11,"")</f>
        <v/>
      </c>
      <c r="AD11" t="str">
        <f>IF(ISNUMBER('lactate '!AD11),pyruvate!L11,"")</f>
        <v/>
      </c>
      <c r="AE11" t="str">
        <f>IF(ISNUMBER('lactate '!AE11),pyruvate!M11,"")</f>
        <v/>
      </c>
      <c r="AF11" t="str">
        <f>IF(ISNUMBER('lactate '!AF11),pyruvate!N11,"")</f>
        <v/>
      </c>
      <c r="AG11" t="str">
        <f>IF(ISNUMBER('lactate '!AG11),pyruvate!O11,"")</f>
        <v/>
      </c>
      <c r="AH11" t="str">
        <f>IF(ISNUMBER('lactate '!AH11),pyruvate!P11,"")</f>
        <v/>
      </c>
      <c r="AI11" t="str">
        <f>IF(ISNUMBER('lactate '!AI11),pyruvate!Q11,"")</f>
        <v/>
      </c>
      <c r="AJ11" t="str">
        <f>IF(ISNUMBER('lactate '!AJ11),pyruvate!R11,"")</f>
        <v/>
      </c>
      <c r="AK11" t="str">
        <f>IF(ISNUMBER('lactate '!AK11),pyruvate!S11,"")</f>
        <v/>
      </c>
      <c r="AL11" t="str">
        <f>IF(ISNUMBER('lactate '!AL11),pyruvate!T11,"")</f>
        <v/>
      </c>
      <c r="AM11" t="str">
        <f>IF(ISNUMBER('lactate '!AM11),pyruvate!U11,"")</f>
        <v/>
      </c>
      <c r="AN11" t="str">
        <f>IF(ISNUMBER('lactate '!AN11),pyruvate!V11,"")</f>
        <v/>
      </c>
      <c r="AO11" t="str">
        <f>IF(ISNUMBER('lactate '!AO11),pyruvate!W11,"")</f>
        <v/>
      </c>
    </row>
    <row r="12" spans="1:41" x14ac:dyDescent="0.2">
      <c r="B12">
        <v>10</v>
      </c>
      <c r="C12">
        <v>18</v>
      </c>
      <c r="D12">
        <v>480.37628173828125</v>
      </c>
      <c r="E12">
        <v>1262.734130859375</v>
      </c>
      <c r="F12">
        <v>2606.615478515625</v>
      </c>
      <c r="G12">
        <v>2800.5751953125</v>
      </c>
      <c r="H12">
        <v>1761.47802734375</v>
      </c>
      <c r="I12">
        <v>1538.5255126953125</v>
      </c>
      <c r="J12">
        <v>938.64892578125</v>
      </c>
      <c r="K12">
        <v>1186.4779052734375</v>
      </c>
      <c r="L12">
        <v>87.574127197265625</v>
      </c>
      <c r="M12">
        <v>329.90872192382812</v>
      </c>
      <c r="N12">
        <v>827.73321533203125</v>
      </c>
      <c r="O12">
        <v>923.8787841796875</v>
      </c>
      <c r="P12">
        <v>316.65036010742188</v>
      </c>
      <c r="Q12">
        <v>283.78326416015625</v>
      </c>
      <c r="R12">
        <v>51.804401397705078</v>
      </c>
      <c r="S12">
        <v>792.0721435546875</v>
      </c>
      <c r="T12">
        <v>552.79583740234375</v>
      </c>
      <c r="U12">
        <v>582.72503662109375</v>
      </c>
      <c r="V12">
        <v>223.36737060546875</v>
      </c>
      <c r="W12">
        <v>248.02592468261719</v>
      </c>
      <c r="Y12">
        <f>IF(ISNUMBER('lactate '!Y12),pyruvate!G12,"")</f>
        <v>2800.5751953125</v>
      </c>
      <c r="Z12">
        <f>IF(ISNUMBER('lactate '!Z12),pyruvate!H12,"")</f>
        <v>1761.47802734375</v>
      </c>
      <c r="AA12">
        <f>IF(ISNUMBER('lactate '!AA12),pyruvate!I12,"")</f>
        <v>1538.5255126953125</v>
      </c>
      <c r="AB12">
        <f>IF(ISNUMBER('lactate '!AB12),pyruvate!J12,"")</f>
        <v>938.64892578125</v>
      </c>
      <c r="AC12">
        <f>IF(ISNUMBER('lactate '!AC12),pyruvate!K12,"")</f>
        <v>1186.4779052734375</v>
      </c>
      <c r="AD12">
        <f>IF(ISNUMBER('lactate '!AD12),pyruvate!L12,"")</f>
        <v>87.574127197265625</v>
      </c>
      <c r="AE12">
        <f>IF(ISNUMBER('lactate '!AE12),pyruvate!M12,"")</f>
        <v>329.90872192382812</v>
      </c>
      <c r="AF12">
        <f>IF(ISNUMBER('lactate '!AF12),pyruvate!N12,"")</f>
        <v>827.73321533203125</v>
      </c>
      <c r="AG12">
        <f>IF(ISNUMBER('lactate '!AG12),pyruvate!O12,"")</f>
        <v>923.8787841796875</v>
      </c>
      <c r="AH12">
        <f>IF(ISNUMBER('lactate '!AH12),pyruvate!P12,"")</f>
        <v>316.65036010742188</v>
      </c>
      <c r="AI12">
        <f>IF(ISNUMBER('lactate '!AI12),pyruvate!Q12,"")</f>
        <v>283.78326416015625</v>
      </c>
      <c r="AJ12">
        <f>IF(ISNUMBER('lactate '!AJ12),pyruvate!R12,"")</f>
        <v>51.804401397705078</v>
      </c>
      <c r="AK12">
        <f>IF(ISNUMBER('lactate '!AK12),pyruvate!S12,"")</f>
        <v>792.0721435546875</v>
      </c>
      <c r="AL12">
        <f>IF(ISNUMBER('lactate '!AL12),pyruvate!T12,"")</f>
        <v>552.79583740234375</v>
      </c>
      <c r="AM12">
        <f>IF(ISNUMBER('lactate '!AM12),pyruvate!U12,"")</f>
        <v>582.72503662109375</v>
      </c>
      <c r="AN12">
        <f>IF(ISNUMBER('lactate '!AN12),pyruvate!V12,"")</f>
        <v>223.36737060546875</v>
      </c>
      <c r="AO12">
        <f>IF(ISNUMBER('lactate '!AO12),pyruvate!W12,"")</f>
        <v>248.02592468261719</v>
      </c>
    </row>
    <row r="13" spans="1:41" x14ac:dyDescent="0.2">
      <c r="B13">
        <v>10</v>
      </c>
      <c r="C13">
        <v>19</v>
      </c>
      <c r="D13">
        <v>711.98370361328125</v>
      </c>
      <c r="E13">
        <v>1677.1990966796875</v>
      </c>
      <c r="F13">
        <v>2804.151123046875</v>
      </c>
      <c r="G13">
        <v>2919.83056640625</v>
      </c>
      <c r="H13">
        <v>1718.908935546875</v>
      </c>
      <c r="I13">
        <v>1943.6885986328125</v>
      </c>
      <c r="J13">
        <v>908.17901611328125</v>
      </c>
      <c r="K13">
        <v>700.1463623046875</v>
      </c>
      <c r="L13">
        <v>277.5928955078125</v>
      </c>
      <c r="M13">
        <v>565.74884033203125</v>
      </c>
      <c r="N13">
        <v>463.2554931640625</v>
      </c>
      <c r="O13">
        <v>727.1463623046875</v>
      </c>
      <c r="P13">
        <v>190.13468933105469</v>
      </c>
      <c r="Q13">
        <v>425.94766235351562</v>
      </c>
      <c r="R13">
        <v>364.3721923828125</v>
      </c>
      <c r="S13">
        <v>224.17755126953125</v>
      </c>
      <c r="T13">
        <v>799.53985595703125</v>
      </c>
      <c r="U13">
        <v>935.1572265625</v>
      </c>
      <c r="V13">
        <v>368.09707641601562</v>
      </c>
      <c r="W13">
        <v>652.5780029296875</v>
      </c>
      <c r="Y13">
        <f>IF(ISNUMBER('lactate '!Y13),pyruvate!G13,"")</f>
        <v>2919.83056640625</v>
      </c>
      <c r="Z13">
        <f>IF(ISNUMBER('lactate '!Z13),pyruvate!H13,"")</f>
        <v>1718.908935546875</v>
      </c>
      <c r="AA13">
        <f>IF(ISNUMBER('lactate '!AA13),pyruvate!I13,"")</f>
        <v>1943.6885986328125</v>
      </c>
      <c r="AB13">
        <f>IF(ISNUMBER('lactate '!AB13),pyruvate!J13,"")</f>
        <v>908.17901611328125</v>
      </c>
      <c r="AC13">
        <f>IF(ISNUMBER('lactate '!AC13),pyruvate!K13,"")</f>
        <v>700.1463623046875</v>
      </c>
      <c r="AD13">
        <f>IF(ISNUMBER('lactate '!AD13),pyruvate!L13,"")</f>
        <v>277.5928955078125</v>
      </c>
      <c r="AE13">
        <f>IF(ISNUMBER('lactate '!AE13),pyruvate!M13,"")</f>
        <v>565.74884033203125</v>
      </c>
      <c r="AF13">
        <f>IF(ISNUMBER('lactate '!AF13),pyruvate!N13,"")</f>
        <v>463.2554931640625</v>
      </c>
      <c r="AG13">
        <f>IF(ISNUMBER('lactate '!AG13),pyruvate!O13,"")</f>
        <v>727.1463623046875</v>
      </c>
      <c r="AH13">
        <f>IF(ISNUMBER('lactate '!AH13),pyruvate!P13,"")</f>
        <v>190.13468933105469</v>
      </c>
      <c r="AI13">
        <f>IF(ISNUMBER('lactate '!AI13),pyruvate!Q13,"")</f>
        <v>425.94766235351562</v>
      </c>
      <c r="AJ13">
        <f>IF(ISNUMBER('lactate '!AJ13),pyruvate!R13,"")</f>
        <v>364.3721923828125</v>
      </c>
      <c r="AK13">
        <f>IF(ISNUMBER('lactate '!AK13),pyruvate!S13,"")</f>
        <v>224.17755126953125</v>
      </c>
      <c r="AL13">
        <f>IF(ISNUMBER('lactate '!AL13),pyruvate!T13,"")</f>
        <v>799.53985595703125</v>
      </c>
      <c r="AM13">
        <f>IF(ISNUMBER('lactate '!AM13),pyruvate!U13,"")</f>
        <v>935.1572265625</v>
      </c>
      <c r="AN13">
        <f>IF(ISNUMBER('lactate '!AN13),pyruvate!V13,"")</f>
        <v>368.09707641601562</v>
      </c>
      <c r="AO13">
        <f>IF(ISNUMBER('lactate '!AO13),pyruvate!W13,"")</f>
        <v>652.5780029296875</v>
      </c>
    </row>
    <row r="14" spans="1:41" x14ac:dyDescent="0.2">
      <c r="B14">
        <v>11</v>
      </c>
      <c r="C14">
        <v>16</v>
      </c>
      <c r="D14">
        <v>473.1075439453125</v>
      </c>
      <c r="E14">
        <v>571.19830322265625</v>
      </c>
      <c r="F14">
        <v>877.31988525390625</v>
      </c>
      <c r="G14">
        <v>1033.1336669921875</v>
      </c>
      <c r="H14">
        <v>1019.1349487304688</v>
      </c>
      <c r="I14">
        <v>962.3521728515625</v>
      </c>
      <c r="J14">
        <v>1103.392822265625</v>
      </c>
      <c r="K14">
        <v>609.6153564453125</v>
      </c>
      <c r="L14">
        <v>274.6248779296875</v>
      </c>
      <c r="M14">
        <v>192.06997680664062</v>
      </c>
      <c r="N14">
        <v>832.94512939453125</v>
      </c>
      <c r="O14">
        <v>253.54676818847656</v>
      </c>
      <c r="P14">
        <v>219.35113525390625</v>
      </c>
      <c r="Q14">
        <v>206.73086547851562</v>
      </c>
      <c r="R14">
        <v>588.275634765625</v>
      </c>
      <c r="S14">
        <v>949.4459228515625</v>
      </c>
      <c r="T14">
        <v>373.00820922851562</v>
      </c>
      <c r="U14">
        <v>554.4683837890625</v>
      </c>
      <c r="V14">
        <v>430.4300537109375</v>
      </c>
      <c r="W14">
        <v>265.50863647460938</v>
      </c>
      <c r="Y14" t="str">
        <f>IF(ISNUMBER('lactate '!Y14),pyruvate!G14,"")</f>
        <v/>
      </c>
      <c r="Z14" t="str">
        <f>IF(ISNUMBER('lactate '!Z14),pyruvate!H14,"")</f>
        <v/>
      </c>
      <c r="AA14" t="str">
        <f>IF(ISNUMBER('lactate '!AA14),pyruvate!I14,"")</f>
        <v/>
      </c>
      <c r="AB14" t="str">
        <f>IF(ISNUMBER('lactate '!AB14),pyruvate!J14,"")</f>
        <v/>
      </c>
      <c r="AC14" t="str">
        <f>IF(ISNUMBER('lactate '!AC14),pyruvate!K14,"")</f>
        <v/>
      </c>
      <c r="AD14" t="str">
        <f>IF(ISNUMBER('lactate '!AD14),pyruvate!L14,"")</f>
        <v/>
      </c>
      <c r="AE14" t="str">
        <f>IF(ISNUMBER('lactate '!AE14),pyruvate!M14,"")</f>
        <v/>
      </c>
      <c r="AF14" t="str">
        <f>IF(ISNUMBER('lactate '!AF14),pyruvate!N14,"")</f>
        <v/>
      </c>
      <c r="AG14" t="str">
        <f>IF(ISNUMBER('lactate '!AG14),pyruvate!O14,"")</f>
        <v/>
      </c>
      <c r="AH14" t="str">
        <f>IF(ISNUMBER('lactate '!AH14),pyruvate!P14,"")</f>
        <v/>
      </c>
      <c r="AI14" t="str">
        <f>IF(ISNUMBER('lactate '!AI14),pyruvate!Q14,"")</f>
        <v/>
      </c>
      <c r="AJ14" t="str">
        <f>IF(ISNUMBER('lactate '!AJ14),pyruvate!R14,"")</f>
        <v/>
      </c>
      <c r="AK14" t="str">
        <f>IF(ISNUMBER('lactate '!AK14),pyruvate!S14,"")</f>
        <v/>
      </c>
      <c r="AL14" t="str">
        <f>IF(ISNUMBER('lactate '!AL14),pyruvate!T14,"")</f>
        <v/>
      </c>
      <c r="AM14" t="str">
        <f>IF(ISNUMBER('lactate '!AM14),pyruvate!U14,"")</f>
        <v/>
      </c>
      <c r="AN14" t="str">
        <f>IF(ISNUMBER('lactate '!AN14),pyruvate!V14,"")</f>
        <v/>
      </c>
      <c r="AO14" t="str">
        <f>IF(ISNUMBER('lactate '!AO14),pyruvate!W14,"")</f>
        <v/>
      </c>
    </row>
    <row r="15" spans="1:41" x14ac:dyDescent="0.2">
      <c r="B15">
        <v>11</v>
      </c>
      <c r="C15">
        <v>17</v>
      </c>
      <c r="D15">
        <v>644.01763916015625</v>
      </c>
      <c r="E15">
        <v>1116.4599609375</v>
      </c>
      <c r="F15">
        <v>1516.960205078125</v>
      </c>
      <c r="G15">
        <v>2128.105224609375</v>
      </c>
      <c r="H15">
        <v>1856.2900390625</v>
      </c>
      <c r="I15">
        <v>1153.6099853515625</v>
      </c>
      <c r="J15">
        <v>995.06756591796875</v>
      </c>
      <c r="K15">
        <v>909.25250244140625</v>
      </c>
      <c r="L15">
        <v>488.8450927734375</v>
      </c>
      <c r="M15">
        <v>534.4249267578125</v>
      </c>
      <c r="N15">
        <v>471.07073974609375</v>
      </c>
      <c r="O15">
        <v>297.88427734375</v>
      </c>
      <c r="P15">
        <v>198.67935180664062</v>
      </c>
      <c r="Q15">
        <v>739.26739501953125</v>
      </c>
      <c r="R15">
        <v>654.3482666015625</v>
      </c>
      <c r="S15">
        <v>199.73289489746094</v>
      </c>
      <c r="T15">
        <v>544.29571533203125</v>
      </c>
      <c r="U15">
        <v>393.7344970703125</v>
      </c>
      <c r="V15">
        <v>365.83200073242188</v>
      </c>
      <c r="W15">
        <v>534.8841552734375</v>
      </c>
      <c r="Y15" t="str">
        <f>IF(ISNUMBER('lactate '!Y15),pyruvate!G15,"")</f>
        <v/>
      </c>
      <c r="Z15" t="str">
        <f>IF(ISNUMBER('lactate '!Z15),pyruvate!H15,"")</f>
        <v/>
      </c>
      <c r="AA15" t="str">
        <f>IF(ISNUMBER('lactate '!AA15),pyruvate!I15,"")</f>
        <v/>
      </c>
      <c r="AB15" t="str">
        <f>IF(ISNUMBER('lactate '!AB15),pyruvate!J15,"")</f>
        <v/>
      </c>
      <c r="AC15" t="str">
        <f>IF(ISNUMBER('lactate '!AC15),pyruvate!K15,"")</f>
        <v/>
      </c>
      <c r="AD15" t="str">
        <f>IF(ISNUMBER('lactate '!AD15),pyruvate!L15,"")</f>
        <v/>
      </c>
      <c r="AE15" t="str">
        <f>IF(ISNUMBER('lactate '!AE15),pyruvate!M15,"")</f>
        <v/>
      </c>
      <c r="AF15" t="str">
        <f>IF(ISNUMBER('lactate '!AF15),pyruvate!N15,"")</f>
        <v/>
      </c>
      <c r="AG15" t="str">
        <f>IF(ISNUMBER('lactate '!AG15),pyruvate!O15,"")</f>
        <v/>
      </c>
      <c r="AH15" t="str">
        <f>IF(ISNUMBER('lactate '!AH15),pyruvate!P15,"")</f>
        <v/>
      </c>
      <c r="AI15" t="str">
        <f>IF(ISNUMBER('lactate '!AI15),pyruvate!Q15,"")</f>
        <v/>
      </c>
      <c r="AJ15" t="str">
        <f>IF(ISNUMBER('lactate '!AJ15),pyruvate!R15,"")</f>
        <v/>
      </c>
      <c r="AK15" t="str">
        <f>IF(ISNUMBER('lactate '!AK15),pyruvate!S15,"")</f>
        <v/>
      </c>
      <c r="AL15" t="str">
        <f>IF(ISNUMBER('lactate '!AL15),pyruvate!T15,"")</f>
        <v/>
      </c>
      <c r="AM15" t="str">
        <f>IF(ISNUMBER('lactate '!AM15),pyruvate!U15,"")</f>
        <v/>
      </c>
      <c r="AN15" t="str">
        <f>IF(ISNUMBER('lactate '!AN15),pyruvate!V15,"")</f>
        <v/>
      </c>
      <c r="AO15" t="str">
        <f>IF(ISNUMBER('lactate '!AO15),pyruvate!W15,"")</f>
        <v/>
      </c>
    </row>
    <row r="16" spans="1:41" x14ac:dyDescent="0.2">
      <c r="B16">
        <v>11</v>
      </c>
      <c r="C16">
        <v>18</v>
      </c>
      <c r="D16">
        <v>705.81121826171875</v>
      </c>
      <c r="E16">
        <v>1225.733642578125</v>
      </c>
      <c r="F16">
        <v>2484.456787109375</v>
      </c>
      <c r="G16">
        <v>3067.277587890625</v>
      </c>
      <c r="H16">
        <v>1980.9949951171875</v>
      </c>
      <c r="I16">
        <v>1498.4744873046875</v>
      </c>
      <c r="J16">
        <v>729.34320068359375</v>
      </c>
      <c r="K16">
        <v>941.57568359375</v>
      </c>
      <c r="L16">
        <v>779.6844482421875</v>
      </c>
      <c r="M16">
        <v>689.96124267578125</v>
      </c>
      <c r="N16">
        <v>616.6282958984375</v>
      </c>
      <c r="O16">
        <v>145.13664245605469</v>
      </c>
      <c r="P16">
        <v>153.30535888671875</v>
      </c>
      <c r="Q16">
        <v>759.3179931640625</v>
      </c>
      <c r="R16">
        <v>634.70172119140625</v>
      </c>
      <c r="S16">
        <v>394.30899047851562</v>
      </c>
      <c r="T16">
        <v>790.23553466796875</v>
      </c>
      <c r="U16">
        <v>717.092529296875</v>
      </c>
      <c r="V16">
        <v>241.23329162597656</v>
      </c>
      <c r="W16">
        <v>335.85781860351562</v>
      </c>
      <c r="Y16" t="str">
        <f>IF(ISNUMBER('lactate '!Y16),pyruvate!G16,"")</f>
        <v/>
      </c>
      <c r="Z16" t="str">
        <f>IF(ISNUMBER('lactate '!Z16),pyruvate!H16,"")</f>
        <v/>
      </c>
      <c r="AA16" t="str">
        <f>IF(ISNUMBER('lactate '!AA16),pyruvate!I16,"")</f>
        <v/>
      </c>
      <c r="AB16" t="str">
        <f>IF(ISNUMBER('lactate '!AB16),pyruvate!J16,"")</f>
        <v/>
      </c>
      <c r="AC16" t="str">
        <f>IF(ISNUMBER('lactate '!AC16),pyruvate!K16,"")</f>
        <v/>
      </c>
      <c r="AD16" t="str">
        <f>IF(ISNUMBER('lactate '!AD16),pyruvate!L16,"")</f>
        <v/>
      </c>
      <c r="AE16" t="str">
        <f>IF(ISNUMBER('lactate '!AE16),pyruvate!M16,"")</f>
        <v/>
      </c>
      <c r="AF16" t="str">
        <f>IF(ISNUMBER('lactate '!AF16),pyruvate!N16,"")</f>
        <v/>
      </c>
      <c r="AG16" t="str">
        <f>IF(ISNUMBER('lactate '!AG16),pyruvate!O16,"")</f>
        <v/>
      </c>
      <c r="AH16" t="str">
        <f>IF(ISNUMBER('lactate '!AH16),pyruvate!P16,"")</f>
        <v/>
      </c>
      <c r="AI16" t="str">
        <f>IF(ISNUMBER('lactate '!AI16),pyruvate!Q16,"")</f>
        <v/>
      </c>
      <c r="AJ16" t="str">
        <f>IF(ISNUMBER('lactate '!AJ16),pyruvate!R16,"")</f>
        <v/>
      </c>
      <c r="AK16" t="str">
        <f>IF(ISNUMBER('lactate '!AK16),pyruvate!S16,"")</f>
        <v/>
      </c>
      <c r="AL16" t="str">
        <f>IF(ISNUMBER('lactate '!AL16),pyruvate!T16,"")</f>
        <v/>
      </c>
      <c r="AM16" t="str">
        <f>IF(ISNUMBER('lactate '!AM16),pyruvate!U16,"")</f>
        <v/>
      </c>
      <c r="AN16" t="str">
        <f>IF(ISNUMBER('lactate '!AN16),pyruvate!V16,"")</f>
        <v/>
      </c>
      <c r="AO16" t="str">
        <f>IF(ISNUMBER('lactate '!AO16),pyruvate!W16,"")</f>
        <v/>
      </c>
    </row>
    <row r="17" spans="1:41" x14ac:dyDescent="0.2">
      <c r="B17">
        <v>11</v>
      </c>
      <c r="C17">
        <v>19</v>
      </c>
      <c r="D17">
        <v>736.09747314453125</v>
      </c>
      <c r="E17">
        <v>1832.98291015625</v>
      </c>
      <c r="F17">
        <v>3358.83447265625</v>
      </c>
      <c r="G17">
        <v>3432.160400390625</v>
      </c>
      <c r="H17">
        <v>1691.3724365234375</v>
      </c>
      <c r="I17">
        <v>2092.39306640625</v>
      </c>
      <c r="J17">
        <v>685.78594970703125</v>
      </c>
      <c r="K17">
        <v>581.4429931640625</v>
      </c>
      <c r="L17">
        <v>576.0732421875</v>
      </c>
      <c r="M17">
        <v>746.2412109375</v>
      </c>
      <c r="N17">
        <v>348.82638549804688</v>
      </c>
      <c r="O17">
        <v>330.0936279296875</v>
      </c>
      <c r="P17">
        <v>688.9105224609375</v>
      </c>
      <c r="Q17">
        <v>787.42999267578125</v>
      </c>
      <c r="R17">
        <v>617.24212646484375</v>
      </c>
      <c r="S17">
        <v>647.42742919921875</v>
      </c>
      <c r="T17">
        <v>729.69390869140625</v>
      </c>
      <c r="U17">
        <v>662.53759765625</v>
      </c>
      <c r="V17">
        <v>348.2891845703125</v>
      </c>
      <c r="W17">
        <v>309.19076538085938</v>
      </c>
      <c r="Y17">
        <f>IF(ISNUMBER('lactate '!Y17),pyruvate!G17,"")</f>
        <v>3432.160400390625</v>
      </c>
      <c r="Z17">
        <f>IF(ISNUMBER('lactate '!Z17),pyruvate!H17,"")</f>
        <v>1691.3724365234375</v>
      </c>
      <c r="AA17">
        <f>IF(ISNUMBER('lactate '!AA17),pyruvate!I17,"")</f>
        <v>2092.39306640625</v>
      </c>
      <c r="AB17">
        <f>IF(ISNUMBER('lactate '!AB17),pyruvate!J17,"")</f>
        <v>685.78594970703125</v>
      </c>
      <c r="AC17">
        <f>IF(ISNUMBER('lactate '!AC17),pyruvate!K17,"")</f>
        <v>581.4429931640625</v>
      </c>
      <c r="AD17">
        <f>IF(ISNUMBER('lactate '!AD17),pyruvate!L17,"")</f>
        <v>576.0732421875</v>
      </c>
      <c r="AE17">
        <f>IF(ISNUMBER('lactate '!AE17),pyruvate!M17,"")</f>
        <v>746.2412109375</v>
      </c>
      <c r="AF17">
        <f>IF(ISNUMBER('lactate '!AF17),pyruvate!N17,"")</f>
        <v>348.82638549804688</v>
      </c>
      <c r="AG17">
        <f>IF(ISNUMBER('lactate '!AG17),pyruvate!O17,"")</f>
        <v>330.0936279296875</v>
      </c>
      <c r="AH17">
        <f>IF(ISNUMBER('lactate '!AH17),pyruvate!P17,"")</f>
        <v>688.9105224609375</v>
      </c>
      <c r="AI17">
        <f>IF(ISNUMBER('lactate '!AI17),pyruvate!Q17,"")</f>
        <v>787.42999267578125</v>
      </c>
      <c r="AJ17">
        <f>IF(ISNUMBER('lactate '!AJ17),pyruvate!R17,"")</f>
        <v>617.24212646484375</v>
      </c>
      <c r="AK17">
        <f>IF(ISNUMBER('lactate '!AK17),pyruvate!S17,"")</f>
        <v>647.42742919921875</v>
      </c>
      <c r="AL17">
        <f>IF(ISNUMBER('lactate '!AL17),pyruvate!T17,"")</f>
        <v>729.69390869140625</v>
      </c>
      <c r="AM17">
        <f>IF(ISNUMBER('lactate '!AM17),pyruvate!U17,"")</f>
        <v>662.53759765625</v>
      </c>
      <c r="AN17">
        <f>IF(ISNUMBER('lactate '!AN17),pyruvate!V17,"")</f>
        <v>348.2891845703125</v>
      </c>
      <c r="AO17">
        <f>IF(ISNUMBER('lactate '!AO17),pyruvate!W17,"")</f>
        <v>309.19076538085938</v>
      </c>
    </row>
    <row r="18" spans="1:41" x14ac:dyDescent="0.2">
      <c r="B18">
        <v>12</v>
      </c>
      <c r="C18">
        <v>16</v>
      </c>
      <c r="D18">
        <v>324.30029296875</v>
      </c>
      <c r="E18">
        <v>746.9425048828125</v>
      </c>
      <c r="F18">
        <v>536.62200927734375</v>
      </c>
      <c r="G18">
        <v>618.62310791015625</v>
      </c>
      <c r="H18">
        <v>1106.5390625</v>
      </c>
      <c r="I18">
        <v>732.6575927734375</v>
      </c>
      <c r="J18">
        <v>264.09768676757812</v>
      </c>
      <c r="K18">
        <v>339.69772338867188</v>
      </c>
      <c r="L18">
        <v>266.27001953125</v>
      </c>
      <c r="M18">
        <v>601.8013916015625</v>
      </c>
      <c r="N18">
        <v>655.38702392578125</v>
      </c>
      <c r="O18">
        <v>316.06369018554688</v>
      </c>
      <c r="P18">
        <v>120.41765594482422</v>
      </c>
      <c r="Q18">
        <v>93.638626098632812</v>
      </c>
      <c r="R18">
        <v>597.176025390625</v>
      </c>
      <c r="S18">
        <v>902.989501953125</v>
      </c>
      <c r="T18">
        <v>388.775390625</v>
      </c>
      <c r="U18">
        <v>718.65740966796875</v>
      </c>
      <c r="V18">
        <v>442.9305419921875</v>
      </c>
      <c r="W18">
        <v>274.89950561523438</v>
      </c>
      <c r="Y18" t="str">
        <f>IF(ISNUMBER('lactate '!Y18),pyruvate!G18,"")</f>
        <v/>
      </c>
      <c r="Z18" t="str">
        <f>IF(ISNUMBER('lactate '!Z18),pyruvate!H18,"")</f>
        <v/>
      </c>
      <c r="AA18" t="str">
        <f>IF(ISNUMBER('lactate '!AA18),pyruvate!I18,"")</f>
        <v/>
      </c>
      <c r="AB18" t="str">
        <f>IF(ISNUMBER('lactate '!AB18),pyruvate!J18,"")</f>
        <v/>
      </c>
      <c r="AC18" t="str">
        <f>IF(ISNUMBER('lactate '!AC18),pyruvate!K18,"")</f>
        <v/>
      </c>
      <c r="AD18" t="str">
        <f>IF(ISNUMBER('lactate '!AD18),pyruvate!L18,"")</f>
        <v/>
      </c>
      <c r="AE18" t="str">
        <f>IF(ISNUMBER('lactate '!AE18),pyruvate!M18,"")</f>
        <v/>
      </c>
      <c r="AF18" t="str">
        <f>IF(ISNUMBER('lactate '!AF18),pyruvate!N18,"")</f>
        <v/>
      </c>
      <c r="AG18" t="str">
        <f>IF(ISNUMBER('lactate '!AG18),pyruvate!O18,"")</f>
        <v/>
      </c>
      <c r="AH18" t="str">
        <f>IF(ISNUMBER('lactate '!AH18),pyruvate!P18,"")</f>
        <v/>
      </c>
      <c r="AI18" t="str">
        <f>IF(ISNUMBER('lactate '!AI18),pyruvate!Q18,"")</f>
        <v/>
      </c>
      <c r="AJ18" t="str">
        <f>IF(ISNUMBER('lactate '!AJ18),pyruvate!R18,"")</f>
        <v/>
      </c>
      <c r="AK18" t="str">
        <f>IF(ISNUMBER('lactate '!AK18),pyruvate!S18,"")</f>
        <v/>
      </c>
      <c r="AL18" t="str">
        <f>IF(ISNUMBER('lactate '!AL18),pyruvate!T18,"")</f>
        <v/>
      </c>
      <c r="AM18" t="str">
        <f>IF(ISNUMBER('lactate '!AM18),pyruvate!U18,"")</f>
        <v/>
      </c>
      <c r="AN18" t="str">
        <f>IF(ISNUMBER('lactate '!AN18),pyruvate!V18,"")</f>
        <v/>
      </c>
      <c r="AO18" t="str">
        <f>IF(ISNUMBER('lactate '!AO18),pyruvate!W18,"")</f>
        <v/>
      </c>
    </row>
    <row r="19" spans="1:41" x14ac:dyDescent="0.2">
      <c r="B19">
        <v>12</v>
      </c>
      <c r="C19">
        <v>17</v>
      </c>
      <c r="D19">
        <v>677.5806884765625</v>
      </c>
      <c r="E19">
        <v>980.26568603515625</v>
      </c>
      <c r="F19">
        <v>650.27508544921875</v>
      </c>
      <c r="G19">
        <v>1176.652587890625</v>
      </c>
      <c r="H19">
        <v>1477.73291015625</v>
      </c>
      <c r="I19">
        <v>910.189453125</v>
      </c>
      <c r="J19">
        <v>317.95440673828125</v>
      </c>
      <c r="K19">
        <v>256.98995971679688</v>
      </c>
      <c r="L19">
        <v>784.614013671875</v>
      </c>
      <c r="M19">
        <v>414.917236328125</v>
      </c>
      <c r="N19">
        <v>429.91934204101562</v>
      </c>
      <c r="O19">
        <v>153.60456848144531</v>
      </c>
      <c r="P19">
        <v>182.92106628417969</v>
      </c>
      <c r="Q19">
        <v>601.28485107421875</v>
      </c>
      <c r="R19">
        <v>697.20123291015625</v>
      </c>
      <c r="S19">
        <v>940.28533935546875</v>
      </c>
      <c r="T19">
        <v>154.43321228027344</v>
      </c>
      <c r="U19">
        <v>927.99786376953125</v>
      </c>
      <c r="V19">
        <v>308.36087036132812</v>
      </c>
      <c r="W19">
        <v>487.920654296875</v>
      </c>
      <c r="Y19" t="str">
        <f>IF(ISNUMBER('lactate '!Y19),pyruvate!G19,"")</f>
        <v/>
      </c>
      <c r="Z19" t="str">
        <f>IF(ISNUMBER('lactate '!Z19),pyruvate!H19,"")</f>
        <v/>
      </c>
      <c r="AA19" t="str">
        <f>IF(ISNUMBER('lactate '!AA19),pyruvate!I19,"")</f>
        <v/>
      </c>
      <c r="AB19" t="str">
        <f>IF(ISNUMBER('lactate '!AB19),pyruvate!J19,"")</f>
        <v/>
      </c>
      <c r="AC19" t="str">
        <f>IF(ISNUMBER('lactate '!AC19),pyruvate!K19,"")</f>
        <v/>
      </c>
      <c r="AD19" t="str">
        <f>IF(ISNUMBER('lactate '!AD19),pyruvate!L19,"")</f>
        <v/>
      </c>
      <c r="AE19" t="str">
        <f>IF(ISNUMBER('lactate '!AE19),pyruvate!M19,"")</f>
        <v/>
      </c>
      <c r="AF19" t="str">
        <f>IF(ISNUMBER('lactate '!AF19),pyruvate!N19,"")</f>
        <v/>
      </c>
      <c r="AG19" t="str">
        <f>IF(ISNUMBER('lactate '!AG19),pyruvate!O19,"")</f>
        <v/>
      </c>
      <c r="AH19" t="str">
        <f>IF(ISNUMBER('lactate '!AH19),pyruvate!P19,"")</f>
        <v/>
      </c>
      <c r="AI19" t="str">
        <f>IF(ISNUMBER('lactate '!AI19),pyruvate!Q19,"")</f>
        <v/>
      </c>
      <c r="AJ19" t="str">
        <f>IF(ISNUMBER('lactate '!AJ19),pyruvate!R19,"")</f>
        <v/>
      </c>
      <c r="AK19" t="str">
        <f>IF(ISNUMBER('lactate '!AK19),pyruvate!S19,"")</f>
        <v/>
      </c>
      <c r="AL19" t="str">
        <f>IF(ISNUMBER('lactate '!AL19),pyruvate!T19,"")</f>
        <v/>
      </c>
      <c r="AM19" t="str">
        <f>IF(ISNUMBER('lactate '!AM19),pyruvate!U19,"")</f>
        <v/>
      </c>
      <c r="AN19" t="str">
        <f>IF(ISNUMBER('lactate '!AN19),pyruvate!V19,"")</f>
        <v/>
      </c>
      <c r="AO19" t="str">
        <f>IF(ISNUMBER('lactate '!AO19),pyruvate!W19,"")</f>
        <v/>
      </c>
    </row>
    <row r="20" spans="1:41" x14ac:dyDescent="0.2">
      <c r="B20">
        <v>12</v>
      </c>
      <c r="C20">
        <v>18</v>
      </c>
      <c r="D20">
        <v>626.0675048828125</v>
      </c>
      <c r="E20">
        <v>1278.322265625</v>
      </c>
      <c r="F20">
        <v>1906.0145263671875</v>
      </c>
      <c r="G20">
        <v>2582.427978515625</v>
      </c>
      <c r="H20">
        <v>1201.12646484375</v>
      </c>
      <c r="I20">
        <v>669.00018310546875</v>
      </c>
      <c r="J20">
        <v>749.82037353515625</v>
      </c>
      <c r="K20">
        <v>583.4378662109375</v>
      </c>
      <c r="L20">
        <v>903.518310546875</v>
      </c>
      <c r="M20">
        <v>582.7542724609375</v>
      </c>
      <c r="N20">
        <v>632.3369140625</v>
      </c>
      <c r="O20">
        <v>593.86322021484375</v>
      </c>
      <c r="P20">
        <v>262.03564453125</v>
      </c>
      <c r="Q20">
        <v>661.8353271484375</v>
      </c>
      <c r="R20">
        <v>510.24664306640625</v>
      </c>
      <c r="S20">
        <v>334.82363891601562</v>
      </c>
      <c r="T20">
        <v>495.10812377929688</v>
      </c>
      <c r="U20">
        <v>451.1827392578125</v>
      </c>
      <c r="V20">
        <v>539.3848876953125</v>
      </c>
      <c r="W20">
        <v>446.83462524414062</v>
      </c>
      <c r="Y20" t="str">
        <f>IF(ISNUMBER('lactate '!Y20),pyruvate!G20,"")</f>
        <v/>
      </c>
      <c r="Z20" t="str">
        <f>IF(ISNUMBER('lactate '!Z20),pyruvate!H20,"")</f>
        <v/>
      </c>
      <c r="AA20" t="str">
        <f>IF(ISNUMBER('lactate '!AA20),pyruvate!I20,"")</f>
        <v/>
      </c>
      <c r="AB20" t="str">
        <f>IF(ISNUMBER('lactate '!AB20),pyruvate!J20,"")</f>
        <v/>
      </c>
      <c r="AC20" t="str">
        <f>IF(ISNUMBER('lactate '!AC20),pyruvate!K20,"")</f>
        <v/>
      </c>
      <c r="AD20" t="str">
        <f>IF(ISNUMBER('lactate '!AD20),pyruvate!L20,"")</f>
        <v/>
      </c>
      <c r="AE20" t="str">
        <f>IF(ISNUMBER('lactate '!AE20),pyruvate!M20,"")</f>
        <v/>
      </c>
      <c r="AF20" t="str">
        <f>IF(ISNUMBER('lactate '!AF20),pyruvate!N20,"")</f>
        <v/>
      </c>
      <c r="AG20" t="str">
        <f>IF(ISNUMBER('lactate '!AG20),pyruvate!O20,"")</f>
        <v/>
      </c>
      <c r="AH20" t="str">
        <f>IF(ISNUMBER('lactate '!AH20),pyruvate!P20,"")</f>
        <v/>
      </c>
      <c r="AI20" t="str">
        <f>IF(ISNUMBER('lactate '!AI20),pyruvate!Q20,"")</f>
        <v/>
      </c>
      <c r="AJ20" t="str">
        <f>IF(ISNUMBER('lactate '!AJ20),pyruvate!R20,"")</f>
        <v/>
      </c>
      <c r="AK20" t="str">
        <f>IF(ISNUMBER('lactate '!AK20),pyruvate!S20,"")</f>
        <v/>
      </c>
      <c r="AL20" t="str">
        <f>IF(ISNUMBER('lactate '!AL20),pyruvate!T20,"")</f>
        <v/>
      </c>
      <c r="AM20" t="str">
        <f>IF(ISNUMBER('lactate '!AM20),pyruvate!U20,"")</f>
        <v/>
      </c>
      <c r="AN20" t="str">
        <f>IF(ISNUMBER('lactate '!AN20),pyruvate!V20,"")</f>
        <v/>
      </c>
      <c r="AO20" t="str">
        <f>IF(ISNUMBER('lactate '!AO20),pyruvate!W20,"")</f>
        <v/>
      </c>
    </row>
    <row r="21" spans="1:41" x14ac:dyDescent="0.2">
      <c r="B21">
        <v>13</v>
      </c>
      <c r="C21">
        <v>18</v>
      </c>
      <c r="D21">
        <v>619.60992431640625</v>
      </c>
      <c r="E21">
        <v>1057.2308349609375</v>
      </c>
      <c r="F21">
        <v>2043.08251953125</v>
      </c>
      <c r="G21">
        <v>1985.0301513671875</v>
      </c>
      <c r="H21">
        <v>439.17791748046875</v>
      </c>
      <c r="I21">
        <v>537.5850830078125</v>
      </c>
      <c r="J21">
        <v>511.40383911132812</v>
      </c>
      <c r="K21">
        <v>333.80007934570312</v>
      </c>
      <c r="L21">
        <v>508.91778564453125</v>
      </c>
      <c r="M21">
        <v>296.53408813476562</v>
      </c>
      <c r="N21">
        <v>48.773567199707031</v>
      </c>
      <c r="O21">
        <v>568.65167236328125</v>
      </c>
      <c r="P21">
        <v>494.47262573242188</v>
      </c>
      <c r="Q21">
        <v>560.47003173828125</v>
      </c>
      <c r="R21">
        <v>182.04348754882812</v>
      </c>
      <c r="S21">
        <v>606.1544189453125</v>
      </c>
      <c r="T21">
        <v>761.00732421875</v>
      </c>
      <c r="U21">
        <v>334.39987182617188</v>
      </c>
      <c r="V21">
        <v>619.29119873046875</v>
      </c>
      <c r="W21">
        <v>524.78692626953125</v>
      </c>
      <c r="Y21" t="str">
        <f>IF(ISNUMBER('lactate '!Y21),pyruvate!G21,"")</f>
        <v/>
      </c>
      <c r="Z21" t="str">
        <f>IF(ISNUMBER('lactate '!Z21),pyruvate!H21,"")</f>
        <v/>
      </c>
      <c r="AA21" t="str">
        <f>IF(ISNUMBER('lactate '!AA21),pyruvate!I21,"")</f>
        <v/>
      </c>
      <c r="AB21" t="str">
        <f>IF(ISNUMBER('lactate '!AB21),pyruvate!J21,"")</f>
        <v/>
      </c>
      <c r="AC21" t="str">
        <f>IF(ISNUMBER('lactate '!AC21),pyruvate!K21,"")</f>
        <v/>
      </c>
      <c r="AD21" t="str">
        <f>IF(ISNUMBER('lactate '!AD21),pyruvate!L21,"")</f>
        <v/>
      </c>
      <c r="AE21" t="str">
        <f>IF(ISNUMBER('lactate '!AE21),pyruvate!M21,"")</f>
        <v/>
      </c>
      <c r="AF21" t="str">
        <f>IF(ISNUMBER('lactate '!AF21),pyruvate!N21,"")</f>
        <v/>
      </c>
      <c r="AG21" t="str">
        <f>IF(ISNUMBER('lactate '!AG21),pyruvate!O21,"")</f>
        <v/>
      </c>
      <c r="AH21" t="str">
        <f>IF(ISNUMBER('lactate '!AH21),pyruvate!P21,"")</f>
        <v/>
      </c>
      <c r="AI21" t="str">
        <f>IF(ISNUMBER('lactate '!AI21),pyruvate!Q21,"")</f>
        <v/>
      </c>
      <c r="AJ21" t="str">
        <f>IF(ISNUMBER('lactate '!AJ21),pyruvate!R21,"")</f>
        <v/>
      </c>
      <c r="AK21" t="str">
        <f>IF(ISNUMBER('lactate '!AK21),pyruvate!S21,"")</f>
        <v/>
      </c>
      <c r="AL21" t="str">
        <f>IF(ISNUMBER('lactate '!AL21),pyruvate!T21,"")</f>
        <v/>
      </c>
      <c r="AM21" t="str">
        <f>IF(ISNUMBER('lactate '!AM21),pyruvate!U21,"")</f>
        <v/>
      </c>
      <c r="AN21" t="str">
        <f>IF(ISNUMBER('lactate '!AN21),pyruvate!V21,"")</f>
        <v/>
      </c>
      <c r="AO21" t="str">
        <f>IF(ISNUMBER('lactate '!AO21),pyruvate!W21,"")</f>
        <v/>
      </c>
    </row>
    <row r="22" spans="1:41" x14ac:dyDescent="0.2">
      <c r="Y22">
        <f>AVERAGE(Y3:Y21)</f>
        <v>2902.5403808593751</v>
      </c>
      <c r="Z22">
        <f t="shared" ref="Z22:AO22" si="0">AVERAGE(Z3:Z21)</f>
        <v>1627.1194824218751</v>
      </c>
      <c r="AA22">
        <f t="shared" si="0"/>
        <v>1431.9385498046875</v>
      </c>
      <c r="AB22">
        <f t="shared" si="0"/>
        <v>835.48990478515623</v>
      </c>
      <c r="AC22">
        <f t="shared" si="0"/>
        <v>918.75693359374998</v>
      </c>
      <c r="AD22">
        <f t="shared" si="0"/>
        <v>337.96367187499999</v>
      </c>
      <c r="AE22">
        <f t="shared" si="0"/>
        <v>462.10664062500001</v>
      </c>
      <c r="AF22">
        <f t="shared" si="0"/>
        <v>645.45846557617188</v>
      </c>
      <c r="AG22">
        <f t="shared" si="0"/>
        <v>782.91510009765625</v>
      </c>
      <c r="AH22">
        <f t="shared" si="0"/>
        <v>386.40090637207032</v>
      </c>
      <c r="AI22">
        <f t="shared" si="0"/>
        <v>341.66946487426759</v>
      </c>
      <c r="AJ22">
        <f t="shared" si="0"/>
        <v>430.3524085998535</v>
      </c>
      <c r="AK22">
        <f t="shared" si="0"/>
        <v>539.41964721679688</v>
      </c>
      <c r="AL22">
        <f t="shared" si="0"/>
        <v>554.75973815917973</v>
      </c>
      <c r="AM22">
        <f t="shared" si="0"/>
        <v>651.32760009765627</v>
      </c>
      <c r="AN22">
        <f t="shared" si="0"/>
        <v>326.39499511718748</v>
      </c>
      <c r="AO22">
        <f t="shared" si="0"/>
        <v>404.6735778808594</v>
      </c>
    </row>
    <row r="23" spans="1:41" x14ac:dyDescent="0.2">
      <c r="A23" t="s">
        <v>25</v>
      </c>
      <c r="B23">
        <v>19</v>
      </c>
      <c r="C23">
        <v>22</v>
      </c>
      <c r="D23">
        <v>630.39300537109375</v>
      </c>
      <c r="E23">
        <v>934.81561279296875</v>
      </c>
      <c r="F23">
        <v>777.34332275390625</v>
      </c>
      <c r="G23">
        <v>1786.2105712890625</v>
      </c>
      <c r="H23">
        <v>1653.674560546875</v>
      </c>
      <c r="I23">
        <v>963.4168701171875</v>
      </c>
      <c r="J23">
        <v>427.08090209960938</v>
      </c>
      <c r="K23">
        <v>857.76910400390625</v>
      </c>
      <c r="L23">
        <v>718.27020263671875</v>
      </c>
      <c r="M23">
        <v>842.84014892578125</v>
      </c>
      <c r="N23">
        <v>110.68130493164062</v>
      </c>
      <c r="O23">
        <v>670.380859375</v>
      </c>
      <c r="P23">
        <v>920.10980224609375</v>
      </c>
      <c r="Q23">
        <v>980.58453369140625</v>
      </c>
      <c r="R23">
        <v>406.97164916992188</v>
      </c>
      <c r="S23">
        <v>633.544921875</v>
      </c>
      <c r="T23">
        <v>681.7496337890625</v>
      </c>
      <c r="U23">
        <v>390.04818725585938</v>
      </c>
      <c r="V23">
        <v>194.25540161132812</v>
      </c>
      <c r="W23">
        <v>547.3883056640625</v>
      </c>
    </row>
    <row r="24" spans="1:41" x14ac:dyDescent="0.2">
      <c r="B24">
        <v>19</v>
      </c>
      <c r="C24">
        <v>23</v>
      </c>
      <c r="D24">
        <v>778.3905029296875</v>
      </c>
      <c r="E24">
        <v>936.05413818359375</v>
      </c>
      <c r="F24">
        <v>947.37860107421875</v>
      </c>
      <c r="G24">
        <v>1573.0521240234375</v>
      </c>
      <c r="H24">
        <v>1680.0777587890625</v>
      </c>
      <c r="I24">
        <v>1939.8258056640625</v>
      </c>
      <c r="J24">
        <v>1148.88818359375</v>
      </c>
      <c r="K24">
        <v>2027.041015625</v>
      </c>
      <c r="L24">
        <v>2043.9178466796875</v>
      </c>
      <c r="M24">
        <v>1436.3836669921875</v>
      </c>
      <c r="N24">
        <v>1722.7061767578125</v>
      </c>
      <c r="O24">
        <v>1474.5450439453125</v>
      </c>
      <c r="P24">
        <v>1167.5068359375</v>
      </c>
      <c r="Q24">
        <v>1897.0482177734375</v>
      </c>
      <c r="R24">
        <v>1895.0863037109375</v>
      </c>
      <c r="S24">
        <v>1839.7222900390625</v>
      </c>
      <c r="T24">
        <v>1588.75</v>
      </c>
      <c r="U24">
        <v>581.24530029296875</v>
      </c>
      <c r="V24">
        <v>996.54254150390625</v>
      </c>
      <c r="W24">
        <v>1429.4239501953125</v>
      </c>
    </row>
    <row r="25" spans="1:41" x14ac:dyDescent="0.2">
      <c r="B25">
        <v>20</v>
      </c>
      <c r="C25">
        <v>20</v>
      </c>
      <c r="D25">
        <v>2154.07080078125</v>
      </c>
      <c r="E25">
        <v>2730.619140625</v>
      </c>
      <c r="F25">
        <v>4001.334228515625</v>
      </c>
      <c r="G25">
        <v>3185.137451171875</v>
      </c>
      <c r="H25">
        <v>2471.44287109375</v>
      </c>
      <c r="I25">
        <v>1133.6082763671875</v>
      </c>
      <c r="J25">
        <v>970.05816650390625</v>
      </c>
      <c r="K25">
        <v>714.525634765625</v>
      </c>
      <c r="L25">
        <v>1118.3843994140625</v>
      </c>
      <c r="M25">
        <v>819.3345947265625</v>
      </c>
      <c r="N25">
        <v>778.04559326171875</v>
      </c>
      <c r="O25">
        <v>555.5897216796875</v>
      </c>
      <c r="P25">
        <v>880.06427001953125</v>
      </c>
      <c r="Q25">
        <v>1139.9251708984375</v>
      </c>
      <c r="R25">
        <v>644.3658447265625</v>
      </c>
      <c r="S25">
        <v>220.32643127441406</v>
      </c>
      <c r="T25">
        <v>369.07379150390625</v>
      </c>
      <c r="U25">
        <v>544.0894775390625</v>
      </c>
      <c r="V25">
        <v>843.265625</v>
      </c>
      <c r="W25">
        <v>315.65316772460938</v>
      </c>
    </row>
    <row r="26" spans="1:41" x14ac:dyDescent="0.2">
      <c r="B26">
        <v>20</v>
      </c>
      <c r="C26">
        <v>21</v>
      </c>
      <c r="D26">
        <v>981.37542724609375</v>
      </c>
      <c r="E26">
        <v>2403.75634765625</v>
      </c>
      <c r="F26">
        <v>3096.568603515625</v>
      </c>
      <c r="G26">
        <v>2900.5908203125</v>
      </c>
      <c r="H26">
        <v>2476.928466796875</v>
      </c>
      <c r="I26">
        <v>1527.19921875</v>
      </c>
      <c r="J26">
        <v>1104.1759033203125</v>
      </c>
      <c r="K26">
        <v>531.42462158203125</v>
      </c>
      <c r="L26">
        <v>678.88238525390625</v>
      </c>
      <c r="M26">
        <v>1243.6190185546875</v>
      </c>
      <c r="N26">
        <v>455.94338989257812</v>
      </c>
      <c r="O26">
        <v>153.26980590820312</v>
      </c>
      <c r="P26">
        <v>1236.2061767578125</v>
      </c>
      <c r="Q26">
        <v>198.63479614257812</v>
      </c>
      <c r="R26">
        <v>1059.1461181640625</v>
      </c>
      <c r="S26">
        <v>286.10195922851562</v>
      </c>
      <c r="T26">
        <v>278.905517578125</v>
      </c>
      <c r="U26">
        <v>306.49832153320312</v>
      </c>
      <c r="V26">
        <v>948.74359130859375</v>
      </c>
      <c r="W26">
        <v>487.728515625</v>
      </c>
    </row>
    <row r="27" spans="1:41" x14ac:dyDescent="0.2">
      <c r="B27">
        <v>20</v>
      </c>
      <c r="C27">
        <v>22</v>
      </c>
      <c r="D27">
        <v>808.0194091796875</v>
      </c>
      <c r="E27">
        <v>1550.87890625</v>
      </c>
      <c r="F27">
        <v>1924.4288330078125</v>
      </c>
      <c r="G27">
        <v>2458.803955078125</v>
      </c>
      <c r="H27">
        <v>2194.873046875</v>
      </c>
      <c r="I27">
        <v>1755.865234375</v>
      </c>
      <c r="J27">
        <v>776.85430908203125</v>
      </c>
      <c r="K27">
        <v>852.14019775390625</v>
      </c>
      <c r="L27">
        <v>587.522216796875</v>
      </c>
      <c r="M27">
        <v>1279.6207275390625</v>
      </c>
      <c r="N27">
        <v>120.56690216064453</v>
      </c>
      <c r="O27">
        <v>266.73800659179688</v>
      </c>
      <c r="P27">
        <v>504.93008422851562</v>
      </c>
      <c r="Q27">
        <v>1013.51220703125</v>
      </c>
      <c r="R27">
        <v>678.65771484375</v>
      </c>
      <c r="S27">
        <v>434.857177734375</v>
      </c>
      <c r="T27">
        <v>985.17041015625</v>
      </c>
      <c r="U27">
        <v>363.55047607421875</v>
      </c>
      <c r="V27">
        <v>355.0799560546875</v>
      </c>
      <c r="W27">
        <v>553.13092041015625</v>
      </c>
    </row>
    <row r="28" spans="1:41" x14ac:dyDescent="0.2">
      <c r="B28">
        <v>20</v>
      </c>
      <c r="C28">
        <v>23</v>
      </c>
      <c r="D28">
        <v>1381.5738525390625</v>
      </c>
      <c r="E28">
        <v>685.9586181640625</v>
      </c>
      <c r="F28">
        <v>1688.4202880859375</v>
      </c>
      <c r="G28">
        <v>2390.232666015625</v>
      </c>
      <c r="H28">
        <v>2319.05419921875</v>
      </c>
      <c r="I28">
        <v>1886.3326416015625</v>
      </c>
      <c r="J28">
        <v>376.3807373046875</v>
      </c>
      <c r="K28">
        <v>1528.1768798828125</v>
      </c>
      <c r="L28">
        <v>1101.714111328125</v>
      </c>
      <c r="M28">
        <v>1776.2830810546875</v>
      </c>
      <c r="N28">
        <v>890.45208740234375</v>
      </c>
      <c r="O28">
        <v>591.0521240234375</v>
      </c>
      <c r="P28">
        <v>769.65740966796875</v>
      </c>
      <c r="Q28">
        <v>1164.9306640625</v>
      </c>
      <c r="R28">
        <v>715.70745849609375</v>
      </c>
      <c r="S28">
        <v>927.43316650390625</v>
      </c>
      <c r="T28">
        <v>963.0986328125</v>
      </c>
      <c r="U28">
        <v>421.424560546875</v>
      </c>
      <c r="V28">
        <v>610.90435791015625</v>
      </c>
      <c r="W28">
        <v>505.970947265625</v>
      </c>
    </row>
    <row r="29" spans="1:41" x14ac:dyDescent="0.2">
      <c r="B29">
        <v>20</v>
      </c>
      <c r="C29">
        <v>24</v>
      </c>
      <c r="D29">
        <v>1999.76953125</v>
      </c>
      <c r="E29">
        <v>765.33465576171875</v>
      </c>
      <c r="F29">
        <v>2133.340087890625</v>
      </c>
      <c r="G29">
        <v>2285.576171875</v>
      </c>
      <c r="H29">
        <v>2068.38818359375</v>
      </c>
      <c r="I29">
        <v>1484.0201416015625</v>
      </c>
      <c r="J29">
        <v>1407.4434814453125</v>
      </c>
      <c r="K29">
        <v>1983.678955078125</v>
      </c>
      <c r="L29">
        <v>1609.871826171875</v>
      </c>
      <c r="M29">
        <v>1830.6158447265625</v>
      </c>
      <c r="N29">
        <v>1733.2310791015625</v>
      </c>
      <c r="O29">
        <v>1174.12451171875</v>
      </c>
      <c r="P29">
        <v>956.1192626953125</v>
      </c>
      <c r="Q29">
        <v>973.53570556640625</v>
      </c>
      <c r="R29">
        <v>1281.3583984375</v>
      </c>
      <c r="S29">
        <v>1186.2325439453125</v>
      </c>
      <c r="T29">
        <v>491.78955078125</v>
      </c>
      <c r="U29">
        <v>456.779052734375</v>
      </c>
      <c r="V29">
        <v>1194.6492919921875</v>
      </c>
      <c r="W29">
        <v>1528.0035400390625</v>
      </c>
    </row>
    <row r="30" spans="1:41" x14ac:dyDescent="0.2">
      <c r="B30">
        <v>21</v>
      </c>
      <c r="C30">
        <v>20</v>
      </c>
      <c r="D30">
        <v>640.16937255859375</v>
      </c>
      <c r="E30">
        <v>1435.5711669921875</v>
      </c>
      <c r="F30">
        <v>1973.09814453125</v>
      </c>
      <c r="G30">
        <v>3002.060546875</v>
      </c>
      <c r="H30">
        <v>1737.4718017578125</v>
      </c>
      <c r="I30">
        <v>1226.7174072265625</v>
      </c>
      <c r="J30">
        <v>726.551513671875</v>
      </c>
      <c r="K30">
        <v>1046.800537109375</v>
      </c>
      <c r="L30">
        <v>937.173828125</v>
      </c>
      <c r="M30">
        <v>812.4827880859375</v>
      </c>
      <c r="N30">
        <v>1037.60498046875</v>
      </c>
      <c r="O30">
        <v>347.6455078125</v>
      </c>
      <c r="P30">
        <v>518.70050048828125</v>
      </c>
      <c r="Q30">
        <v>735.0098876953125</v>
      </c>
      <c r="R30">
        <v>170.13410949707031</v>
      </c>
      <c r="S30">
        <v>320.20803833007812</v>
      </c>
      <c r="T30">
        <v>352.63937377929688</v>
      </c>
      <c r="U30">
        <v>899.0731201171875</v>
      </c>
      <c r="V30">
        <v>384.53765869140625</v>
      </c>
      <c r="W30">
        <v>93.343879699707031</v>
      </c>
    </row>
    <row r="31" spans="1:41" x14ac:dyDescent="0.2">
      <c r="B31">
        <v>21</v>
      </c>
      <c r="C31">
        <v>21</v>
      </c>
      <c r="D31">
        <v>312.88742065429688</v>
      </c>
      <c r="E31">
        <v>1566.5968017578125</v>
      </c>
      <c r="F31">
        <v>2534.71240234375</v>
      </c>
      <c r="G31">
        <v>2664.2939453125</v>
      </c>
      <c r="H31">
        <v>1822.9962158203125</v>
      </c>
      <c r="I31">
        <v>1876.1207275390625</v>
      </c>
      <c r="J31">
        <v>938.92327880859375</v>
      </c>
      <c r="K31">
        <v>888.80255126953125</v>
      </c>
      <c r="L31">
        <v>538.2601318359375</v>
      </c>
      <c r="M31">
        <v>892.49383544921875</v>
      </c>
      <c r="N31">
        <v>493.30670166015625</v>
      </c>
      <c r="O31">
        <v>196.36105346679688</v>
      </c>
      <c r="P31">
        <v>400.80123901367188</v>
      </c>
      <c r="Q31">
        <v>274.90472412109375</v>
      </c>
      <c r="R31">
        <v>382.61691284179688</v>
      </c>
      <c r="S31">
        <v>548.834228515625</v>
      </c>
      <c r="T31">
        <v>513.37896728515625</v>
      </c>
      <c r="U31">
        <v>373.31814575195312</v>
      </c>
      <c r="V31">
        <v>663.51361083984375</v>
      </c>
      <c r="W31">
        <v>487.31732177734375</v>
      </c>
    </row>
    <row r="32" spans="1:41" x14ac:dyDescent="0.2">
      <c r="B32">
        <v>21</v>
      </c>
      <c r="C32">
        <v>22</v>
      </c>
      <c r="D32">
        <v>561.15863037109375</v>
      </c>
      <c r="E32">
        <v>1502.05517578125</v>
      </c>
      <c r="F32">
        <v>1977.492431640625</v>
      </c>
      <c r="G32">
        <v>2556.322509765625</v>
      </c>
      <c r="H32">
        <v>2248.220458984375</v>
      </c>
      <c r="I32">
        <v>2296.8037109375</v>
      </c>
      <c r="J32">
        <v>1123.598876953125</v>
      </c>
      <c r="K32">
        <v>760.94061279296875</v>
      </c>
      <c r="L32">
        <v>547.50433349609375</v>
      </c>
      <c r="M32">
        <v>1020.8587646484375</v>
      </c>
      <c r="N32">
        <v>290.83535766601562</v>
      </c>
      <c r="O32">
        <v>279.0494384765625</v>
      </c>
      <c r="P32">
        <v>323.36093139648438</v>
      </c>
      <c r="Q32">
        <v>602.18927001953125</v>
      </c>
      <c r="R32">
        <v>481.12152099609375</v>
      </c>
      <c r="S32">
        <v>184.45390319824219</v>
      </c>
      <c r="T32">
        <v>542.97662353515625</v>
      </c>
      <c r="U32">
        <v>329.718994140625</v>
      </c>
      <c r="V32">
        <v>417.1153564453125</v>
      </c>
      <c r="W32">
        <v>892.81451416015625</v>
      </c>
    </row>
    <row r="33" spans="1:23" x14ac:dyDescent="0.2">
      <c r="B33">
        <v>21</v>
      </c>
      <c r="C33">
        <v>23</v>
      </c>
      <c r="D33">
        <v>1334.40771484375</v>
      </c>
      <c r="E33">
        <v>1825.63330078125</v>
      </c>
      <c r="F33">
        <v>1658.6239013671875</v>
      </c>
      <c r="G33">
        <v>2557.894287109375</v>
      </c>
      <c r="H33">
        <v>2728.689697265625</v>
      </c>
      <c r="I33">
        <v>1866.2462158203125</v>
      </c>
      <c r="J33">
        <v>1144.1021728515625</v>
      </c>
      <c r="K33">
        <v>576.814453125</v>
      </c>
      <c r="L33">
        <v>563.67071533203125</v>
      </c>
      <c r="M33">
        <v>1132.2747802734375</v>
      </c>
      <c r="N33">
        <v>311.65652465820312</v>
      </c>
      <c r="O33">
        <v>510.80697631835938</v>
      </c>
      <c r="P33">
        <v>505.00131225585938</v>
      </c>
      <c r="Q33">
        <v>383.1903076171875</v>
      </c>
      <c r="R33">
        <v>546.14666748046875</v>
      </c>
      <c r="S33">
        <v>374.49224853515625</v>
      </c>
      <c r="T33">
        <v>91.841522216796875</v>
      </c>
      <c r="U33">
        <v>91.200119018554688</v>
      </c>
      <c r="V33">
        <v>216.72235107421875</v>
      </c>
      <c r="W33">
        <v>785.02587890625</v>
      </c>
    </row>
    <row r="34" spans="1:23" x14ac:dyDescent="0.2">
      <c r="B34">
        <v>21</v>
      </c>
      <c r="C34">
        <v>24</v>
      </c>
      <c r="D34">
        <v>1834.52880859375</v>
      </c>
      <c r="E34">
        <v>1920.583740234375</v>
      </c>
      <c r="F34">
        <v>2263.537353515625</v>
      </c>
      <c r="G34">
        <v>2564.54345703125</v>
      </c>
      <c r="H34">
        <v>2579.985107421875</v>
      </c>
      <c r="I34">
        <v>1138.0028076171875</v>
      </c>
      <c r="J34">
        <v>898.6854248046875</v>
      </c>
      <c r="K34">
        <v>825.83416748046875</v>
      </c>
      <c r="L34">
        <v>630.1214599609375</v>
      </c>
      <c r="M34">
        <v>971.9638671875</v>
      </c>
      <c r="N34">
        <v>403.75381469726562</v>
      </c>
      <c r="O34">
        <v>382.48703002929688</v>
      </c>
      <c r="P34">
        <v>247.10104370117188</v>
      </c>
      <c r="Q34">
        <v>303.68978881835938</v>
      </c>
      <c r="R34">
        <v>555.0469970703125</v>
      </c>
      <c r="S34">
        <v>305.255615234375</v>
      </c>
      <c r="T34">
        <v>647.19232177734375</v>
      </c>
      <c r="U34">
        <v>429.50973510742188</v>
      </c>
      <c r="V34">
        <v>107.54152679443359</v>
      </c>
      <c r="W34">
        <v>283.97201538085938</v>
      </c>
    </row>
    <row r="35" spans="1:23" x14ac:dyDescent="0.2">
      <c r="B35">
        <v>22</v>
      </c>
      <c r="C35">
        <v>20</v>
      </c>
      <c r="D35">
        <v>800.158935546875</v>
      </c>
      <c r="E35">
        <v>1956.1639404296875</v>
      </c>
      <c r="F35">
        <v>2418.67529296875</v>
      </c>
      <c r="G35">
        <v>2505.463134765625</v>
      </c>
      <c r="H35">
        <v>1374.21337890625</v>
      </c>
      <c r="I35">
        <v>1516.49853515625</v>
      </c>
      <c r="J35">
        <v>957.08758544921875</v>
      </c>
      <c r="K35">
        <v>1036.2996826171875</v>
      </c>
      <c r="L35">
        <v>492.17233276367188</v>
      </c>
      <c r="M35">
        <v>537.87042236328125</v>
      </c>
      <c r="N35">
        <v>999.9288330078125</v>
      </c>
      <c r="O35">
        <v>543.91986083984375</v>
      </c>
      <c r="P35">
        <v>209.51213073730469</v>
      </c>
      <c r="Q35">
        <v>592.14019775390625</v>
      </c>
      <c r="R35">
        <v>87.429023742675781</v>
      </c>
      <c r="S35">
        <v>139.52098083496094</v>
      </c>
      <c r="T35">
        <v>535.050537109375</v>
      </c>
      <c r="U35">
        <v>258.9891357421875</v>
      </c>
      <c r="V35">
        <v>489.34002685546875</v>
      </c>
      <c r="W35">
        <v>101.94684600830078</v>
      </c>
    </row>
    <row r="36" spans="1:23" x14ac:dyDescent="0.2">
      <c r="B36">
        <v>22</v>
      </c>
      <c r="C36">
        <v>21</v>
      </c>
      <c r="D36">
        <v>477.83969116210938</v>
      </c>
      <c r="E36">
        <v>1645.1871337890625</v>
      </c>
      <c r="F36">
        <v>2698.92724609375</v>
      </c>
      <c r="G36">
        <v>2771.271240234375</v>
      </c>
      <c r="H36">
        <v>1694.959716796875</v>
      </c>
      <c r="I36">
        <v>2096.42236328125</v>
      </c>
      <c r="J36">
        <v>1103.107177734375</v>
      </c>
      <c r="K36">
        <v>1208.7777099609375</v>
      </c>
      <c r="L36">
        <v>393.54995727539062</v>
      </c>
      <c r="M36">
        <v>777.787109375</v>
      </c>
      <c r="N36">
        <v>629.19403076171875</v>
      </c>
      <c r="O36">
        <v>880.4031982421875</v>
      </c>
      <c r="P36">
        <v>388.43209838867188</v>
      </c>
      <c r="Q36">
        <v>564.7520751953125</v>
      </c>
      <c r="R36">
        <v>348.20108032226562</v>
      </c>
      <c r="S36">
        <v>458.641357421875</v>
      </c>
      <c r="T36">
        <v>239.31369018554688</v>
      </c>
      <c r="U36">
        <v>345.57778930664062</v>
      </c>
      <c r="V36">
        <v>87.17071533203125</v>
      </c>
      <c r="W36">
        <v>477.39898681640625</v>
      </c>
    </row>
    <row r="37" spans="1:23" x14ac:dyDescent="0.2">
      <c r="B37">
        <v>22</v>
      </c>
      <c r="C37">
        <v>22</v>
      </c>
      <c r="D37">
        <v>400.3699951171875</v>
      </c>
      <c r="E37">
        <v>1660.6495361328125</v>
      </c>
      <c r="F37">
        <v>2070.150634765625</v>
      </c>
      <c r="G37">
        <v>3100.148193359375</v>
      </c>
      <c r="H37">
        <v>2320.316162109375</v>
      </c>
      <c r="I37">
        <v>2442.591552734375</v>
      </c>
      <c r="J37">
        <v>1357.372314453125</v>
      </c>
      <c r="K37">
        <v>801.2664794921875</v>
      </c>
      <c r="L37">
        <v>795.6214599609375</v>
      </c>
      <c r="M37">
        <v>486.53546142578125</v>
      </c>
      <c r="N37">
        <v>389.234130859375</v>
      </c>
      <c r="O37">
        <v>363.44479370117188</v>
      </c>
      <c r="P37">
        <v>612.46954345703125</v>
      </c>
      <c r="Q37">
        <v>433.83267211914062</v>
      </c>
      <c r="R37">
        <v>91.094802856445312</v>
      </c>
      <c r="S37">
        <v>64.009025573730469</v>
      </c>
      <c r="T37">
        <v>366.74697875976562</v>
      </c>
      <c r="U37">
        <v>464.00424194335938</v>
      </c>
      <c r="V37">
        <v>440.357177734375</v>
      </c>
      <c r="W37">
        <v>799.60528564453125</v>
      </c>
    </row>
    <row r="38" spans="1:23" x14ac:dyDescent="0.2">
      <c r="B38">
        <v>22</v>
      </c>
      <c r="C38">
        <v>23</v>
      </c>
      <c r="D38">
        <v>1166.075927734375</v>
      </c>
      <c r="E38">
        <v>2044.0367431640625</v>
      </c>
      <c r="F38">
        <v>1773.6424560546875</v>
      </c>
      <c r="G38">
        <v>3101.217041015625</v>
      </c>
      <c r="H38">
        <v>2458.41796875</v>
      </c>
      <c r="I38">
        <v>2370.410888671875</v>
      </c>
      <c r="J38">
        <v>1643.5252685546875</v>
      </c>
      <c r="K38">
        <v>308.0137939453125</v>
      </c>
      <c r="L38">
        <v>1258.8544921875</v>
      </c>
      <c r="M38">
        <v>496.57403564453125</v>
      </c>
      <c r="N38">
        <v>562.06103515625</v>
      </c>
      <c r="O38">
        <v>905.55340576171875</v>
      </c>
      <c r="P38">
        <v>643.740478515625</v>
      </c>
      <c r="Q38">
        <v>570.80108642578125</v>
      </c>
      <c r="R38">
        <v>438.10659790039062</v>
      </c>
      <c r="S38">
        <v>764.5616455078125</v>
      </c>
      <c r="T38">
        <v>576.8150634765625</v>
      </c>
      <c r="U38">
        <v>427.86422729492188</v>
      </c>
      <c r="V38">
        <v>383.39093017578125</v>
      </c>
      <c r="W38">
        <v>696.62078857421875</v>
      </c>
    </row>
    <row r="39" spans="1:23" x14ac:dyDescent="0.2">
      <c r="B39">
        <v>22</v>
      </c>
      <c r="C39">
        <v>24</v>
      </c>
      <c r="D39">
        <v>1638.7940673828125</v>
      </c>
      <c r="E39">
        <v>2114.135498046875</v>
      </c>
      <c r="F39">
        <v>2302.5546875</v>
      </c>
      <c r="G39">
        <v>2565.751708984375</v>
      </c>
      <c r="H39">
        <v>2308.607177734375</v>
      </c>
      <c r="I39">
        <v>1777.90771484375</v>
      </c>
      <c r="J39">
        <v>1516.77197265625</v>
      </c>
      <c r="K39">
        <v>348.0279541015625</v>
      </c>
      <c r="L39">
        <v>1280.9913330078125</v>
      </c>
      <c r="M39">
        <v>652.8729248046875</v>
      </c>
      <c r="N39">
        <v>758.66778564453125</v>
      </c>
      <c r="O39">
        <v>925.5244140625</v>
      </c>
      <c r="P39">
        <v>537.50384521484375</v>
      </c>
      <c r="Q39">
        <v>689.340576171875</v>
      </c>
      <c r="R39">
        <v>797.42547607421875</v>
      </c>
      <c r="S39">
        <v>599.558837890625</v>
      </c>
      <c r="T39">
        <v>563.4132080078125</v>
      </c>
      <c r="U39">
        <v>562.65850830078125</v>
      </c>
      <c r="V39">
        <v>860.1446533203125</v>
      </c>
      <c r="W39">
        <v>608.5325927734375</v>
      </c>
    </row>
    <row r="40" spans="1:23" x14ac:dyDescent="0.2">
      <c r="B40">
        <v>23</v>
      </c>
      <c r="C40">
        <v>21</v>
      </c>
      <c r="D40">
        <v>1041.1563720703125</v>
      </c>
      <c r="E40">
        <v>2099.17333984375</v>
      </c>
      <c r="F40">
        <v>2930.52685546875</v>
      </c>
      <c r="G40">
        <v>3151.653564453125</v>
      </c>
      <c r="H40">
        <v>2468.142333984375</v>
      </c>
      <c r="I40">
        <v>2261.4951171875</v>
      </c>
      <c r="J40">
        <v>1367.2171630859375</v>
      </c>
      <c r="K40">
        <v>1451.34033203125</v>
      </c>
      <c r="L40">
        <v>654.64990234375</v>
      </c>
      <c r="M40">
        <v>883.37164306640625</v>
      </c>
      <c r="N40">
        <v>381.84164428710938</v>
      </c>
      <c r="O40">
        <v>1095.8729248046875</v>
      </c>
      <c r="P40">
        <v>464.23187255859375</v>
      </c>
      <c r="Q40">
        <v>653.67803955078125</v>
      </c>
      <c r="R40">
        <v>268.88388061523438</v>
      </c>
      <c r="S40">
        <v>470.6328125</v>
      </c>
      <c r="T40">
        <v>357.05075073242188</v>
      </c>
      <c r="U40">
        <v>61.518196105957031</v>
      </c>
      <c r="V40">
        <v>316.41107177734375</v>
      </c>
      <c r="W40">
        <v>490.50070190429688</v>
      </c>
    </row>
    <row r="41" spans="1:23" x14ac:dyDescent="0.2">
      <c r="B41">
        <v>23</v>
      </c>
      <c r="C41">
        <v>22</v>
      </c>
      <c r="D41">
        <v>703.139892578125</v>
      </c>
      <c r="E41">
        <v>1985.4586181640625</v>
      </c>
      <c r="F41">
        <v>2704.26171875</v>
      </c>
      <c r="G41">
        <v>3490.162109375</v>
      </c>
      <c r="H41">
        <v>2584.3388671875</v>
      </c>
      <c r="I41">
        <v>2612.53515625</v>
      </c>
      <c r="J41">
        <v>1221.856201171875</v>
      </c>
      <c r="K41">
        <v>775.4407958984375</v>
      </c>
      <c r="L41">
        <v>618.843017578125</v>
      </c>
      <c r="M41">
        <v>275.89926147460938</v>
      </c>
      <c r="N41">
        <v>135.57489013671875</v>
      </c>
      <c r="O41">
        <v>209.97006225585938</v>
      </c>
      <c r="P41">
        <v>683.72845458984375</v>
      </c>
      <c r="Q41">
        <v>1014.6220703125</v>
      </c>
      <c r="R41">
        <v>300.85104370117188</v>
      </c>
      <c r="S41">
        <v>270.47988891601562</v>
      </c>
      <c r="T41">
        <v>713.1285400390625</v>
      </c>
      <c r="U41">
        <v>365.65805053710938</v>
      </c>
      <c r="V41">
        <v>292.292236328125</v>
      </c>
      <c r="W41">
        <v>548.4910888671875</v>
      </c>
    </row>
    <row r="42" spans="1:23" x14ac:dyDescent="0.2">
      <c r="B42">
        <v>23</v>
      </c>
      <c r="C42">
        <v>23</v>
      </c>
      <c r="D42">
        <v>960.7318115234375</v>
      </c>
      <c r="E42">
        <v>1641.2154541015625</v>
      </c>
      <c r="F42">
        <v>2481.517578125</v>
      </c>
      <c r="G42">
        <v>3424.830322265625</v>
      </c>
      <c r="H42">
        <v>2114.13720703125</v>
      </c>
      <c r="I42">
        <v>2424.5361328125</v>
      </c>
      <c r="J42">
        <v>1299.6187744140625</v>
      </c>
      <c r="K42">
        <v>438.67276000976562</v>
      </c>
      <c r="L42">
        <v>883.5513916015625</v>
      </c>
      <c r="M42">
        <v>411.70816040039062</v>
      </c>
      <c r="N42">
        <v>226.02658081054688</v>
      </c>
      <c r="O42">
        <v>957.7984619140625</v>
      </c>
      <c r="P42">
        <v>839.54254150390625</v>
      </c>
      <c r="Q42">
        <v>67.539749145507812</v>
      </c>
      <c r="R42">
        <v>382.20245361328125</v>
      </c>
      <c r="S42">
        <v>294.9034423828125</v>
      </c>
      <c r="T42">
        <v>675.00982666015625</v>
      </c>
      <c r="U42">
        <v>578.2745361328125</v>
      </c>
      <c r="V42">
        <v>374.765869140625</v>
      </c>
      <c r="W42">
        <v>684.82806396484375</v>
      </c>
    </row>
    <row r="43" spans="1:23" x14ac:dyDescent="0.2">
      <c r="A43" t="s">
        <v>26</v>
      </c>
      <c r="B43">
        <v>24</v>
      </c>
      <c r="C43">
        <v>28</v>
      </c>
      <c r="D43">
        <v>433.81558227539062</v>
      </c>
      <c r="E43">
        <v>359.91302490234375</v>
      </c>
      <c r="F43">
        <v>750.04010009765625</v>
      </c>
      <c r="G43">
        <v>481.97506713867188</v>
      </c>
      <c r="H43">
        <v>422.54922485351562</v>
      </c>
      <c r="I43">
        <v>315.71047973632812</v>
      </c>
      <c r="J43">
        <v>451.30078125</v>
      </c>
      <c r="K43">
        <v>110.54444885253906</v>
      </c>
      <c r="L43">
        <v>354.56088256835938</v>
      </c>
      <c r="M43">
        <v>424.98492431640625</v>
      </c>
      <c r="N43">
        <v>320.38671875</v>
      </c>
      <c r="O43">
        <v>364.93154907226562</v>
      </c>
      <c r="P43">
        <v>137.34242248535156</v>
      </c>
      <c r="Q43">
        <v>102.69278717041016</v>
      </c>
      <c r="R43">
        <v>534.81488037109375</v>
      </c>
      <c r="S43">
        <v>844.53271484375</v>
      </c>
      <c r="T43">
        <v>136.14559936523438</v>
      </c>
      <c r="U43">
        <v>391.60223388671875</v>
      </c>
      <c r="V43">
        <v>191.49006652832031</v>
      </c>
      <c r="W43">
        <v>544.74798583984375</v>
      </c>
    </row>
    <row r="44" spans="1:23" x14ac:dyDescent="0.2">
      <c r="B44">
        <v>25</v>
      </c>
      <c r="C44">
        <v>26</v>
      </c>
      <c r="D44">
        <v>624.09820556640625</v>
      </c>
      <c r="E44">
        <v>335.32186889648438</v>
      </c>
      <c r="F44">
        <v>458.22744750976562</v>
      </c>
      <c r="G44">
        <v>652.0716552734375</v>
      </c>
      <c r="H44">
        <v>854.71405029296875</v>
      </c>
      <c r="I44">
        <v>228.79161071777344</v>
      </c>
      <c r="J44">
        <v>826.90765380859375</v>
      </c>
      <c r="K44">
        <v>358.6937255859375</v>
      </c>
      <c r="L44">
        <v>219.22012329101562</v>
      </c>
      <c r="M44">
        <v>222.30836486816406</v>
      </c>
      <c r="N44">
        <v>507.82034301757812</v>
      </c>
      <c r="O44">
        <v>457.97335815429688</v>
      </c>
      <c r="P44">
        <v>524.689453125</v>
      </c>
      <c r="Q44">
        <v>779.76806640625</v>
      </c>
      <c r="R44">
        <v>177.80096435546875</v>
      </c>
      <c r="S44">
        <v>548.7066650390625</v>
      </c>
      <c r="T44">
        <v>370.06057739257812</v>
      </c>
      <c r="U44">
        <v>448.88671875</v>
      </c>
      <c r="V44">
        <v>793.46868896484375</v>
      </c>
      <c r="W44">
        <v>424.31344604492188</v>
      </c>
    </row>
    <row r="45" spans="1:23" x14ac:dyDescent="0.2">
      <c r="B45">
        <v>25</v>
      </c>
      <c r="C45">
        <v>27</v>
      </c>
      <c r="D45">
        <v>206.25767517089844</v>
      </c>
      <c r="E45">
        <v>445.66888427734375</v>
      </c>
      <c r="F45">
        <v>876.62957763671875</v>
      </c>
      <c r="G45">
        <v>257.99261474609375</v>
      </c>
      <c r="H45">
        <v>326.36376953125</v>
      </c>
      <c r="I45">
        <v>784.47601318359375</v>
      </c>
      <c r="J45">
        <v>753.4033203125</v>
      </c>
      <c r="K45">
        <v>270.9107666015625</v>
      </c>
      <c r="L45">
        <v>608.40594482421875</v>
      </c>
      <c r="M45">
        <v>227.37539672851562</v>
      </c>
      <c r="N45">
        <v>66.795028686523438</v>
      </c>
      <c r="O45">
        <v>108.888916015625</v>
      </c>
      <c r="P45">
        <v>500.86483764648438</v>
      </c>
      <c r="Q45">
        <v>287.630615234375</v>
      </c>
      <c r="R45">
        <v>752.5023193359375</v>
      </c>
      <c r="S45">
        <v>728.1431884765625</v>
      </c>
      <c r="T45">
        <v>311.179443359375</v>
      </c>
      <c r="U45">
        <v>244.35708618164062</v>
      </c>
      <c r="V45">
        <v>619.3931884765625</v>
      </c>
      <c r="W45">
        <v>653.12188720703125</v>
      </c>
    </row>
    <row r="46" spans="1:23" x14ac:dyDescent="0.2">
      <c r="B46">
        <v>25</v>
      </c>
      <c r="C46">
        <v>28</v>
      </c>
      <c r="D46">
        <v>392.66900634765625</v>
      </c>
      <c r="E46">
        <v>879.6700439453125</v>
      </c>
      <c r="F46">
        <v>917.48065185546875</v>
      </c>
      <c r="G46">
        <v>364.65850830078125</v>
      </c>
      <c r="H46">
        <v>466.21121215820312</v>
      </c>
      <c r="I46">
        <v>920.5299072265625</v>
      </c>
      <c r="J46">
        <v>613.9090576171875</v>
      </c>
      <c r="K46">
        <v>198.45948791503906</v>
      </c>
      <c r="L46">
        <v>418.10263061523438</v>
      </c>
      <c r="M46">
        <v>279.62969970703125</v>
      </c>
      <c r="N46">
        <v>421.90744018554688</v>
      </c>
      <c r="O46">
        <v>373.44522094726562</v>
      </c>
      <c r="P46">
        <v>338.70773315429688</v>
      </c>
      <c r="Q46">
        <v>177.01898193359375</v>
      </c>
      <c r="R46">
        <v>627.1968994140625</v>
      </c>
      <c r="S46">
        <v>382.98977661132812</v>
      </c>
      <c r="T46">
        <v>252.19264221191406</v>
      </c>
      <c r="U46">
        <v>191.15144348144531</v>
      </c>
      <c r="V46">
        <v>380.99658203125</v>
      </c>
      <c r="W46">
        <v>707.48199462890625</v>
      </c>
    </row>
    <row r="47" spans="1:23" x14ac:dyDescent="0.2">
      <c r="B47">
        <v>25</v>
      </c>
      <c r="C47">
        <v>29</v>
      </c>
      <c r="D47">
        <v>374.24456787109375</v>
      </c>
      <c r="E47">
        <v>872.38348388671875</v>
      </c>
      <c r="F47">
        <v>364.59332275390625</v>
      </c>
      <c r="G47">
        <v>977.93243408203125</v>
      </c>
      <c r="H47">
        <v>197.23361206054688</v>
      </c>
      <c r="I47">
        <v>512.2364501953125</v>
      </c>
      <c r="J47">
        <v>421.3587646484375</v>
      </c>
      <c r="K47">
        <v>104.06105041503906</v>
      </c>
      <c r="L47">
        <v>443.91366577148438</v>
      </c>
      <c r="M47">
        <v>471.113037109375</v>
      </c>
      <c r="N47">
        <v>261.69049072265625</v>
      </c>
      <c r="O47">
        <v>738.34210205078125</v>
      </c>
      <c r="P47">
        <v>571.04351806640625</v>
      </c>
      <c r="Q47">
        <v>125.21907806396484</v>
      </c>
      <c r="R47">
        <v>445.55624389648438</v>
      </c>
      <c r="S47">
        <v>137.8900146484375</v>
      </c>
      <c r="T47">
        <v>143.53535461425781</v>
      </c>
      <c r="U47">
        <v>268.62744140625</v>
      </c>
      <c r="V47">
        <v>30.254934310913086</v>
      </c>
      <c r="W47">
        <v>264.0916748046875</v>
      </c>
    </row>
    <row r="48" spans="1:23" x14ac:dyDescent="0.2">
      <c r="B48">
        <v>25</v>
      </c>
      <c r="C48">
        <v>30</v>
      </c>
      <c r="D48">
        <v>653.829833984375</v>
      </c>
      <c r="E48">
        <v>401.92193603515625</v>
      </c>
      <c r="F48">
        <v>211.46272277832031</v>
      </c>
      <c r="G48">
        <v>1279.1405029296875</v>
      </c>
      <c r="H48">
        <v>689.940673828125</v>
      </c>
      <c r="I48">
        <v>483.404296875</v>
      </c>
      <c r="J48">
        <v>417.52471923828125</v>
      </c>
      <c r="K48">
        <v>87.224601745605469</v>
      </c>
      <c r="L48">
        <v>556.6824951171875</v>
      </c>
      <c r="M48">
        <v>434.62338256835938</v>
      </c>
      <c r="N48">
        <v>445.47305297851562</v>
      </c>
      <c r="O48">
        <v>946.92681884765625</v>
      </c>
      <c r="P48">
        <v>790.97369384765625</v>
      </c>
      <c r="Q48">
        <v>258.35000610351562</v>
      </c>
      <c r="R48">
        <v>802.89013671875</v>
      </c>
      <c r="S48">
        <v>601.99591064453125</v>
      </c>
      <c r="T48">
        <v>171.81344604492188</v>
      </c>
      <c r="U48">
        <v>278.72177124023438</v>
      </c>
      <c r="V48">
        <v>230.040283203125</v>
      </c>
      <c r="W48">
        <v>315.18179321289062</v>
      </c>
    </row>
    <row r="49" spans="2:23" x14ac:dyDescent="0.2">
      <c r="B49">
        <v>26</v>
      </c>
      <c r="C49">
        <v>26</v>
      </c>
      <c r="D49">
        <v>833.95684814453125</v>
      </c>
      <c r="E49">
        <v>479.17138671875</v>
      </c>
      <c r="F49">
        <v>201.853271484375</v>
      </c>
      <c r="G49">
        <v>230.34184265136719</v>
      </c>
      <c r="H49">
        <v>670.81170654296875</v>
      </c>
      <c r="I49">
        <v>484.639404296875</v>
      </c>
      <c r="J49">
        <v>617.23468017578125</v>
      </c>
      <c r="K49">
        <v>378.9112548828125</v>
      </c>
      <c r="L49">
        <v>332.8226318359375</v>
      </c>
      <c r="M49">
        <v>153.87098693847656</v>
      </c>
      <c r="N49">
        <v>335.39697265625</v>
      </c>
      <c r="O49">
        <v>531.4697265625</v>
      </c>
      <c r="P49">
        <v>782.0233154296875</v>
      </c>
      <c r="Q49">
        <v>617.1900634765625</v>
      </c>
      <c r="R49">
        <v>607.63702392578125</v>
      </c>
      <c r="S49">
        <v>360.35244750976562</v>
      </c>
      <c r="T49">
        <v>385.60345458984375</v>
      </c>
      <c r="U49">
        <v>194.71156311035156</v>
      </c>
      <c r="V49">
        <v>208.35470581054688</v>
      </c>
      <c r="W49">
        <v>488.15087890625</v>
      </c>
    </row>
    <row r="50" spans="2:23" x14ac:dyDescent="0.2">
      <c r="B50">
        <v>26</v>
      </c>
      <c r="C50">
        <v>27</v>
      </c>
      <c r="D50">
        <v>235.66908264160156</v>
      </c>
      <c r="E50">
        <v>172.72857666015625</v>
      </c>
      <c r="F50">
        <v>633.38470458984375</v>
      </c>
      <c r="G50">
        <v>105.67532348632812</v>
      </c>
      <c r="H50">
        <v>182.21937561035156</v>
      </c>
      <c r="I50">
        <v>1060.0556640625</v>
      </c>
      <c r="J50">
        <v>1125.0115966796875</v>
      </c>
      <c r="K50">
        <v>346.66897583007812</v>
      </c>
      <c r="L50">
        <v>473.36495971679688</v>
      </c>
      <c r="M50">
        <v>658.03692626953125</v>
      </c>
      <c r="N50">
        <v>397.8974609375</v>
      </c>
      <c r="O50">
        <v>370.10409545898438</v>
      </c>
      <c r="P50">
        <v>463.42706298828125</v>
      </c>
      <c r="Q50">
        <v>313.88946533203125</v>
      </c>
      <c r="R50">
        <v>489.11843872070312</v>
      </c>
      <c r="S50">
        <v>346.67453002929688</v>
      </c>
      <c r="T50">
        <v>495.49685668945312</v>
      </c>
      <c r="U50">
        <v>478.45004272460938</v>
      </c>
      <c r="V50">
        <v>666.77392578125</v>
      </c>
      <c r="W50">
        <v>400.05545043945312</v>
      </c>
    </row>
    <row r="51" spans="2:23" x14ac:dyDescent="0.2">
      <c r="B51">
        <v>26</v>
      </c>
      <c r="C51">
        <v>28</v>
      </c>
      <c r="D51">
        <v>749.84625244140625</v>
      </c>
      <c r="E51">
        <v>512.197265625</v>
      </c>
      <c r="F51">
        <v>348.90478515625</v>
      </c>
      <c r="G51">
        <v>771.35174560546875</v>
      </c>
      <c r="H51">
        <v>61.664913177490234</v>
      </c>
      <c r="I51">
        <v>1021.177490234375</v>
      </c>
      <c r="J51">
        <v>827.33837890625</v>
      </c>
      <c r="K51">
        <v>586.85614013671875</v>
      </c>
      <c r="L51">
        <v>729.62799072265625</v>
      </c>
      <c r="M51">
        <v>605.21124267578125</v>
      </c>
      <c r="N51">
        <v>466.247802734375</v>
      </c>
      <c r="O51">
        <v>182.906005859375</v>
      </c>
      <c r="P51">
        <v>415.92739868164062</v>
      </c>
      <c r="Q51">
        <v>432.17742919921875</v>
      </c>
      <c r="R51">
        <v>281.75494384765625</v>
      </c>
      <c r="S51">
        <v>372.66107177734375</v>
      </c>
      <c r="T51">
        <v>531.23541259765625</v>
      </c>
      <c r="U51">
        <v>356.61965942382812</v>
      </c>
      <c r="V51">
        <v>429.81112670898438</v>
      </c>
      <c r="W51">
        <v>657.2213134765625</v>
      </c>
    </row>
    <row r="52" spans="2:23" x14ac:dyDescent="0.2">
      <c r="B52">
        <v>26</v>
      </c>
      <c r="C52">
        <v>29</v>
      </c>
      <c r="D52">
        <v>619.9627685546875</v>
      </c>
      <c r="E52">
        <v>494.95547485351562</v>
      </c>
      <c r="F52">
        <v>392.231201171875</v>
      </c>
      <c r="G52">
        <v>1174.9219970703125</v>
      </c>
      <c r="H52">
        <v>293.26495361328125</v>
      </c>
      <c r="I52">
        <v>492.4541015625</v>
      </c>
      <c r="J52">
        <v>433.8203125</v>
      </c>
      <c r="K52">
        <v>402.55233764648438</v>
      </c>
      <c r="L52">
        <v>487.75192260742188</v>
      </c>
      <c r="M52">
        <v>382.99990844726562</v>
      </c>
      <c r="N52">
        <v>158.05140686035156</v>
      </c>
      <c r="O52">
        <v>306.75021362304688</v>
      </c>
      <c r="P52">
        <v>701.301513671875</v>
      </c>
      <c r="Q52">
        <v>337.94161987304688</v>
      </c>
      <c r="R52">
        <v>359.31561279296875</v>
      </c>
      <c r="S52">
        <v>196.06547546386719</v>
      </c>
      <c r="T52">
        <v>111.76555633544922</v>
      </c>
      <c r="U52">
        <v>421.48501586914062</v>
      </c>
      <c r="V52">
        <v>312.84103393554688</v>
      </c>
      <c r="W52">
        <v>649.04248046875</v>
      </c>
    </row>
    <row r="53" spans="2:23" x14ac:dyDescent="0.2">
      <c r="B53">
        <v>26</v>
      </c>
      <c r="C53">
        <v>30</v>
      </c>
      <c r="D53">
        <v>572.2100830078125</v>
      </c>
      <c r="E53">
        <v>485.0889892578125</v>
      </c>
      <c r="F53">
        <v>500.20095825195312</v>
      </c>
      <c r="G53">
        <v>1038.26416015625</v>
      </c>
      <c r="H53">
        <v>446.05548095703125</v>
      </c>
      <c r="I53">
        <v>418.73614501953125</v>
      </c>
      <c r="J53">
        <v>496.03985595703125</v>
      </c>
      <c r="K53">
        <v>414.60433959960938</v>
      </c>
      <c r="L53">
        <v>456.93023681640625</v>
      </c>
      <c r="M53">
        <v>567.94970703125</v>
      </c>
      <c r="N53">
        <v>356.15594482421875</v>
      </c>
      <c r="O53">
        <v>328.92745971679688</v>
      </c>
      <c r="P53">
        <v>637.2652587890625</v>
      </c>
      <c r="Q53">
        <v>98.550437927246094</v>
      </c>
      <c r="R53">
        <v>933.55291748046875</v>
      </c>
      <c r="S53">
        <v>440.62933349609375</v>
      </c>
      <c r="T53">
        <v>366.49679565429688</v>
      </c>
      <c r="U53">
        <v>581.8349609375</v>
      </c>
      <c r="V53">
        <v>503.76431274414062</v>
      </c>
      <c r="W53">
        <v>226.09898376464844</v>
      </c>
    </row>
    <row r="54" spans="2:23" x14ac:dyDescent="0.2">
      <c r="B54">
        <v>27</v>
      </c>
      <c r="C54">
        <v>26</v>
      </c>
      <c r="D54">
        <v>591.4346923828125</v>
      </c>
      <c r="E54">
        <v>655.45599365234375</v>
      </c>
      <c r="F54">
        <v>351.79879760742188</v>
      </c>
      <c r="G54">
        <v>421.42440795898438</v>
      </c>
      <c r="H54">
        <v>439.84796142578125</v>
      </c>
      <c r="I54">
        <v>828.67333984375</v>
      </c>
      <c r="J54">
        <v>222.45649719238281</v>
      </c>
      <c r="K54">
        <v>159.73150634765625</v>
      </c>
      <c r="L54">
        <v>435.91510009765625</v>
      </c>
      <c r="M54">
        <v>278.31121826171875</v>
      </c>
      <c r="N54">
        <v>108.19982147216797</v>
      </c>
      <c r="O54">
        <v>786.51904296875</v>
      </c>
      <c r="P54">
        <v>500.16143798828125</v>
      </c>
      <c r="Q54">
        <v>535.7408447265625</v>
      </c>
      <c r="R54">
        <v>614.52362060546875</v>
      </c>
      <c r="S54">
        <v>297.92428588867188</v>
      </c>
      <c r="T54">
        <v>178.63691711425781</v>
      </c>
      <c r="U54">
        <v>736.810302734375</v>
      </c>
      <c r="V54">
        <v>573.77935791015625</v>
      </c>
      <c r="W54">
        <v>303.88577270507812</v>
      </c>
    </row>
    <row r="55" spans="2:23" x14ac:dyDescent="0.2">
      <c r="B55">
        <v>27</v>
      </c>
      <c r="C55">
        <v>27</v>
      </c>
      <c r="D55">
        <v>154.91848754882812</v>
      </c>
      <c r="E55">
        <v>435.7745361328125</v>
      </c>
      <c r="F55">
        <v>281.7298583984375</v>
      </c>
      <c r="G55">
        <v>113.85396575927734</v>
      </c>
      <c r="H55">
        <v>623.96734619140625</v>
      </c>
      <c r="I55">
        <v>1149.7799072265625</v>
      </c>
      <c r="J55">
        <v>445.18408203125</v>
      </c>
      <c r="K55">
        <v>792.1597900390625</v>
      </c>
      <c r="L55">
        <v>252.866455078125</v>
      </c>
      <c r="M55">
        <v>591.07366943359375</v>
      </c>
      <c r="N55">
        <v>58.357887268066406</v>
      </c>
      <c r="O55">
        <v>454.0953369140625</v>
      </c>
      <c r="P55">
        <v>237.70991516113281</v>
      </c>
      <c r="Q55">
        <v>562.18377685546875</v>
      </c>
      <c r="R55">
        <v>727.20025634765625</v>
      </c>
      <c r="S55">
        <v>350.35379028320312</v>
      </c>
      <c r="T55">
        <v>211.30953979492188</v>
      </c>
      <c r="U55">
        <v>629.28472900390625</v>
      </c>
      <c r="V55">
        <v>142.6624755859375</v>
      </c>
      <c r="W55">
        <v>78.038505554199219</v>
      </c>
    </row>
    <row r="56" spans="2:23" x14ac:dyDescent="0.2">
      <c r="B56">
        <v>27</v>
      </c>
      <c r="C56">
        <v>28</v>
      </c>
      <c r="D56">
        <v>605.1514892578125</v>
      </c>
      <c r="E56">
        <v>264.2193603515625</v>
      </c>
      <c r="F56">
        <v>184.19065856933594</v>
      </c>
      <c r="G56">
        <v>337.74127197265625</v>
      </c>
      <c r="H56">
        <v>631.62677001953125</v>
      </c>
      <c r="I56">
        <v>859.58026123046875</v>
      </c>
      <c r="J56">
        <v>643.41339111328125</v>
      </c>
      <c r="K56">
        <v>763.48895263671875</v>
      </c>
      <c r="L56">
        <v>682.1849365234375</v>
      </c>
      <c r="M56">
        <v>342.49908447265625</v>
      </c>
      <c r="N56">
        <v>194.192626953125</v>
      </c>
      <c r="O56">
        <v>193.25405883789062</v>
      </c>
      <c r="P56">
        <v>795.57080078125</v>
      </c>
      <c r="Q56">
        <v>521.720703125</v>
      </c>
      <c r="R56">
        <v>275.70559692382812</v>
      </c>
      <c r="S56">
        <v>429.7891845703125</v>
      </c>
      <c r="T56">
        <v>602.570556640625</v>
      </c>
      <c r="U56">
        <v>21.509614944458008</v>
      </c>
      <c r="V56">
        <v>310.81723022460938</v>
      </c>
      <c r="W56">
        <v>337.95266723632812</v>
      </c>
    </row>
    <row r="57" spans="2:23" x14ac:dyDescent="0.2">
      <c r="B57">
        <v>27</v>
      </c>
      <c r="C57">
        <v>29</v>
      </c>
      <c r="D57">
        <v>218.11831665039062</v>
      </c>
      <c r="E57">
        <v>128.62408447265625</v>
      </c>
      <c r="F57">
        <v>511.56494140625</v>
      </c>
      <c r="G57">
        <v>258.43060302734375</v>
      </c>
      <c r="H57">
        <v>357.08172607421875</v>
      </c>
      <c r="I57">
        <v>906.9959716796875</v>
      </c>
      <c r="J57">
        <v>282.43466186523438</v>
      </c>
      <c r="K57">
        <v>376.13626098632812</v>
      </c>
      <c r="L57">
        <v>618.18780517578125</v>
      </c>
      <c r="M57">
        <v>242.88258361816406</v>
      </c>
      <c r="N57">
        <v>254.08718872070312</v>
      </c>
      <c r="O57">
        <v>608.62567138671875</v>
      </c>
      <c r="P57">
        <v>523.2108154296875</v>
      </c>
      <c r="Q57">
        <v>625.24420166015625</v>
      </c>
      <c r="R57">
        <v>850.56201171875</v>
      </c>
      <c r="S57">
        <v>253.27696228027344</v>
      </c>
      <c r="T57">
        <v>543.174072265625</v>
      </c>
      <c r="U57">
        <v>642.42608642578125</v>
      </c>
      <c r="V57">
        <v>412.24569702148438</v>
      </c>
      <c r="W57">
        <v>653.81640625</v>
      </c>
    </row>
    <row r="58" spans="2:23" x14ac:dyDescent="0.2">
      <c r="B58">
        <v>27</v>
      </c>
      <c r="C58">
        <v>30</v>
      </c>
      <c r="D58">
        <v>291.57516479492188</v>
      </c>
      <c r="E58">
        <v>161.23977661132812</v>
      </c>
      <c r="F58">
        <v>581.43426513671875</v>
      </c>
      <c r="G58">
        <v>170.11042785644531</v>
      </c>
      <c r="H58">
        <v>597.7872314453125</v>
      </c>
      <c r="I58">
        <v>700.1053466796875</v>
      </c>
      <c r="J58">
        <v>569.91156005859375</v>
      </c>
      <c r="K58">
        <v>541.4683837890625</v>
      </c>
      <c r="L58">
        <v>227.32203674316406</v>
      </c>
      <c r="M58">
        <v>378.164794921875</v>
      </c>
      <c r="N58">
        <v>172.21711730957031</v>
      </c>
      <c r="O58">
        <v>704.35052490234375</v>
      </c>
      <c r="P58">
        <v>235.07069396972656</v>
      </c>
      <c r="Q58">
        <v>572.28515625</v>
      </c>
      <c r="R58">
        <v>1037.0360107421875</v>
      </c>
      <c r="S58">
        <v>319.56356811523438</v>
      </c>
      <c r="T58">
        <v>27.67677116394043</v>
      </c>
      <c r="U58">
        <v>602.89306640625</v>
      </c>
      <c r="V58">
        <v>1022.962890625</v>
      </c>
      <c r="W58">
        <v>445.68701171875</v>
      </c>
    </row>
    <row r="59" spans="2:23" x14ac:dyDescent="0.2">
      <c r="B59">
        <v>28</v>
      </c>
      <c r="C59">
        <v>26</v>
      </c>
      <c r="D59">
        <v>181.89022827148438</v>
      </c>
      <c r="E59">
        <v>505.36688232421875</v>
      </c>
      <c r="F59">
        <v>574.21112060546875</v>
      </c>
      <c r="G59">
        <v>380.752197265625</v>
      </c>
      <c r="H59">
        <v>285.27685546875</v>
      </c>
      <c r="I59">
        <v>597.87225341796875</v>
      </c>
      <c r="J59">
        <v>409.01171875</v>
      </c>
      <c r="K59">
        <v>383.77090454101562</v>
      </c>
      <c r="L59">
        <v>378.48617553710938</v>
      </c>
      <c r="M59">
        <v>85.881134033203125</v>
      </c>
      <c r="N59">
        <v>363.10372924804688</v>
      </c>
      <c r="O59">
        <v>521.7337646484375</v>
      </c>
      <c r="P59">
        <v>375.26007080078125</v>
      </c>
      <c r="Q59">
        <v>606.293701171875</v>
      </c>
      <c r="R59">
        <v>310.80068969726562</v>
      </c>
      <c r="S59">
        <v>260.562744140625</v>
      </c>
      <c r="T59">
        <v>188.07820129394531</v>
      </c>
      <c r="U59">
        <v>960.3262939453125</v>
      </c>
      <c r="V59">
        <v>742.76873779296875</v>
      </c>
      <c r="W59">
        <v>448.75091552734375</v>
      </c>
    </row>
    <row r="60" spans="2:23" x14ac:dyDescent="0.2">
      <c r="B60">
        <v>28</v>
      </c>
      <c r="C60">
        <v>27</v>
      </c>
      <c r="D60">
        <v>138.24867248535156</v>
      </c>
      <c r="E60">
        <v>579.28570556640625</v>
      </c>
      <c r="F60">
        <v>818.72674560546875</v>
      </c>
      <c r="G60">
        <v>36.252353668212891</v>
      </c>
      <c r="H60">
        <v>807.348876953125</v>
      </c>
      <c r="I60">
        <v>810.36724853515625</v>
      </c>
      <c r="J60">
        <v>643.23626708984375</v>
      </c>
      <c r="K60">
        <v>735.92950439453125</v>
      </c>
      <c r="L60">
        <v>568.1258544921875</v>
      </c>
      <c r="M60">
        <v>159.38670349121094</v>
      </c>
      <c r="N60">
        <v>362.36074829101562</v>
      </c>
      <c r="O60">
        <v>688.031494140625</v>
      </c>
      <c r="P60">
        <v>793.3861083984375</v>
      </c>
      <c r="Q60">
        <v>592.52227783203125</v>
      </c>
      <c r="R60">
        <v>691.95343017578125</v>
      </c>
      <c r="S60">
        <v>249.12347412109375</v>
      </c>
      <c r="T60">
        <v>552.92596435546875</v>
      </c>
      <c r="U60">
        <v>484.90753173828125</v>
      </c>
      <c r="V60">
        <v>619.85577392578125</v>
      </c>
      <c r="W60">
        <v>473.90353393554688</v>
      </c>
    </row>
    <row r="61" spans="2:23" x14ac:dyDescent="0.2">
      <c r="B61">
        <v>28</v>
      </c>
      <c r="C61">
        <v>28</v>
      </c>
      <c r="D61">
        <v>467.89059448242188</v>
      </c>
      <c r="E61">
        <v>359.06927490234375</v>
      </c>
      <c r="F61">
        <v>341.84848022460938</v>
      </c>
      <c r="G61">
        <v>457.75994873046875</v>
      </c>
      <c r="H61">
        <v>808.66265869140625</v>
      </c>
      <c r="I61">
        <v>512.77447509765625</v>
      </c>
      <c r="J61">
        <v>1071.552978515625</v>
      </c>
      <c r="K61">
        <v>611.5897216796875</v>
      </c>
      <c r="L61">
        <v>865.752685546875</v>
      </c>
      <c r="M61">
        <v>184.64735412597656</v>
      </c>
      <c r="N61">
        <v>481.7882080078125</v>
      </c>
      <c r="O61">
        <v>360.90182495117188</v>
      </c>
      <c r="P61">
        <v>777.34918212890625</v>
      </c>
      <c r="Q61">
        <v>412.01620483398438</v>
      </c>
      <c r="R61">
        <v>572.2933349609375</v>
      </c>
      <c r="S61">
        <v>686.95465087890625</v>
      </c>
      <c r="T61">
        <v>798.177001953125</v>
      </c>
      <c r="U61">
        <v>489.68133544921875</v>
      </c>
      <c r="V61">
        <v>281.2403564453125</v>
      </c>
      <c r="W61">
        <v>468.71273803710938</v>
      </c>
    </row>
    <row r="62" spans="2:23" x14ac:dyDescent="0.2">
      <c r="B62">
        <v>28</v>
      </c>
      <c r="C62">
        <v>29</v>
      </c>
      <c r="D62">
        <v>600.53363037109375</v>
      </c>
      <c r="E62">
        <v>401.30032348632812</v>
      </c>
      <c r="F62">
        <v>62.907737731933594</v>
      </c>
      <c r="G62">
        <v>1018.8607788085938</v>
      </c>
      <c r="H62">
        <v>80.055465698242188</v>
      </c>
      <c r="I62">
        <v>794.52960205078125</v>
      </c>
      <c r="J62">
        <v>714.20233154296875</v>
      </c>
      <c r="K62">
        <v>163.621337890625</v>
      </c>
      <c r="L62">
        <v>505.94793701171875</v>
      </c>
      <c r="M62">
        <v>533.99810791015625</v>
      </c>
      <c r="N62">
        <v>247.51011657714844</v>
      </c>
      <c r="O62">
        <v>441.18032836914062</v>
      </c>
      <c r="P62">
        <v>268.18124389648438</v>
      </c>
      <c r="Q62">
        <v>642.13421630859375</v>
      </c>
      <c r="R62">
        <v>702.3486328125</v>
      </c>
      <c r="S62">
        <v>597.6551513671875</v>
      </c>
      <c r="T62">
        <v>670.7271728515625</v>
      </c>
      <c r="U62">
        <v>644.1468505859375</v>
      </c>
      <c r="V62">
        <v>278.90072631835938</v>
      </c>
      <c r="W62">
        <v>466.28643798828125</v>
      </c>
    </row>
    <row r="63" spans="2:23" x14ac:dyDescent="0.2">
      <c r="B63">
        <v>28</v>
      </c>
      <c r="C63">
        <v>30</v>
      </c>
      <c r="D63">
        <v>464.14071655273438</v>
      </c>
      <c r="E63">
        <v>634.92657470703125</v>
      </c>
      <c r="F63">
        <v>175.44125366210938</v>
      </c>
      <c r="G63">
        <v>797.3604736328125</v>
      </c>
      <c r="H63">
        <v>338.89859008789062</v>
      </c>
      <c r="I63">
        <v>511.94802856445312</v>
      </c>
      <c r="J63">
        <v>576.3790283203125</v>
      </c>
      <c r="K63">
        <v>183.79405212402344</v>
      </c>
      <c r="L63">
        <v>417.60052490234375</v>
      </c>
      <c r="M63">
        <v>227.40859985351562</v>
      </c>
      <c r="N63">
        <v>309.38565063476562</v>
      </c>
      <c r="O63">
        <v>678.0728759765625</v>
      </c>
      <c r="P63">
        <v>740.7099609375</v>
      </c>
      <c r="Q63">
        <v>611.94207763671875</v>
      </c>
      <c r="R63">
        <v>584.283935546875</v>
      </c>
      <c r="S63">
        <v>68.148963928222656</v>
      </c>
      <c r="T63">
        <v>419.20108032226562</v>
      </c>
      <c r="U63">
        <v>318.7315673828125</v>
      </c>
      <c r="V63">
        <v>506.10659790039062</v>
      </c>
      <c r="W63">
        <v>348.20269775390625</v>
      </c>
    </row>
    <row r="64" spans="2:23" x14ac:dyDescent="0.2">
      <c r="B64">
        <v>29</v>
      </c>
      <c r="C64">
        <v>27</v>
      </c>
      <c r="D64">
        <v>184.45872497558594</v>
      </c>
      <c r="E64">
        <v>159.59437561035156</v>
      </c>
      <c r="F64">
        <v>1055.062744140625</v>
      </c>
      <c r="G64">
        <v>450.46929931640625</v>
      </c>
      <c r="H64">
        <v>807.8408203125</v>
      </c>
      <c r="I64">
        <v>443.09994506835938</v>
      </c>
      <c r="J64">
        <v>619.6756591796875</v>
      </c>
      <c r="K64">
        <v>756.88238525390625</v>
      </c>
      <c r="L64">
        <v>486.4390869140625</v>
      </c>
      <c r="M64">
        <v>244.55625915527344</v>
      </c>
      <c r="N64">
        <v>687.22650146484375</v>
      </c>
      <c r="O64">
        <v>1013.2276611328125</v>
      </c>
      <c r="P64">
        <v>863.16912841796875</v>
      </c>
      <c r="Q64">
        <v>396.3277587890625</v>
      </c>
      <c r="R64">
        <v>189.70089721679688</v>
      </c>
      <c r="S64">
        <v>374.74624633789062</v>
      </c>
      <c r="T64">
        <v>699.3140869140625</v>
      </c>
      <c r="U64">
        <v>1217.21923828125</v>
      </c>
      <c r="V64">
        <v>644.90875244140625</v>
      </c>
      <c r="W64">
        <v>714.53228759765625</v>
      </c>
    </row>
    <row r="65" spans="2:23" x14ac:dyDescent="0.2">
      <c r="B65">
        <v>29</v>
      </c>
      <c r="C65">
        <v>28</v>
      </c>
      <c r="D65">
        <v>743.17108154296875</v>
      </c>
      <c r="E65">
        <v>221.33349609375</v>
      </c>
      <c r="F65">
        <v>650.24468994140625</v>
      </c>
      <c r="G65">
        <v>777.75927734375</v>
      </c>
      <c r="H65">
        <v>686.68328857421875</v>
      </c>
      <c r="I65">
        <v>443.7677001953125</v>
      </c>
      <c r="J65">
        <v>960.9967041015625</v>
      </c>
      <c r="K65">
        <v>833.71649169921875</v>
      </c>
      <c r="L65">
        <v>981.90240478515625</v>
      </c>
      <c r="M65">
        <v>266.92437744140625</v>
      </c>
      <c r="N65">
        <v>1008.9785766601562</v>
      </c>
      <c r="O65">
        <v>1053.5377197265625</v>
      </c>
      <c r="P65">
        <v>725.77044677734375</v>
      </c>
      <c r="Q65">
        <v>164.00569152832031</v>
      </c>
      <c r="R65">
        <v>318.43167114257812</v>
      </c>
      <c r="S65">
        <v>754.46124267578125</v>
      </c>
      <c r="T65">
        <v>746.59039306640625</v>
      </c>
      <c r="U65">
        <v>689.81884765625</v>
      </c>
      <c r="V65">
        <v>361.50051879882812</v>
      </c>
      <c r="W65">
        <v>426.71829223632812</v>
      </c>
    </row>
    <row r="66" spans="2:23" x14ac:dyDescent="0.2">
      <c r="B66">
        <v>29</v>
      </c>
      <c r="C66">
        <v>29</v>
      </c>
      <c r="D66">
        <v>1116.811279296875</v>
      </c>
      <c r="E66">
        <v>615.33099365234375</v>
      </c>
      <c r="F66">
        <v>352.82421875</v>
      </c>
      <c r="G66">
        <v>783.31353759765625</v>
      </c>
      <c r="H66">
        <v>380.73602294921875</v>
      </c>
      <c r="I66">
        <v>261.47647094726562</v>
      </c>
      <c r="J66">
        <v>770.93634033203125</v>
      </c>
      <c r="K66">
        <v>598.37506103515625</v>
      </c>
      <c r="L66">
        <v>515.2193603515625</v>
      </c>
      <c r="M66">
        <v>355.46392822265625</v>
      </c>
      <c r="N66">
        <v>786.439697265625</v>
      </c>
      <c r="O66">
        <v>565.275390625</v>
      </c>
      <c r="P66">
        <v>150.38963317871094</v>
      </c>
      <c r="Q66">
        <v>310.64590454101562</v>
      </c>
      <c r="R66">
        <v>229.87031555175781</v>
      </c>
      <c r="S66">
        <v>461.5045166015625</v>
      </c>
      <c r="T66">
        <v>353.59634399414062</v>
      </c>
      <c r="U66">
        <v>215.50334167480469</v>
      </c>
      <c r="V66">
        <v>477.41079711914062</v>
      </c>
      <c r="W66">
        <v>45.485363006591797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V28"/>
  <sheetViews>
    <sheetView workbookViewId="0">
      <selection sqref="A1:XFD1048576"/>
    </sheetView>
  </sheetViews>
  <sheetFormatPr baseColWidth="10" defaultColWidth="8.83203125" defaultRowHeight="15" x14ac:dyDescent="0.2"/>
  <sheetData>
    <row r="1" spans="1:22" x14ac:dyDescent="0.2">
      <c r="C1" t="s">
        <v>27</v>
      </c>
      <c r="D1" t="s">
        <v>3</v>
      </c>
      <c r="E1" t="s">
        <v>3</v>
      </c>
      <c r="F1" t="s">
        <v>3</v>
      </c>
      <c r="G1" t="s">
        <v>28</v>
      </c>
      <c r="H1" t="s">
        <v>3</v>
      </c>
      <c r="I1" t="s">
        <v>3</v>
      </c>
      <c r="J1" t="s">
        <v>29</v>
      </c>
      <c r="L1" t="s">
        <v>3</v>
      </c>
      <c r="M1" t="s">
        <v>3</v>
      </c>
      <c r="N1" t="s">
        <v>3</v>
      </c>
      <c r="S1" t="s">
        <v>34</v>
      </c>
      <c r="T1" s="1" t="s">
        <v>35</v>
      </c>
      <c r="U1" s="1" t="s">
        <v>36</v>
      </c>
      <c r="V1" s="1" t="s">
        <v>37</v>
      </c>
    </row>
    <row r="2" spans="1:22" x14ac:dyDescent="0.2">
      <c r="A2" t="s">
        <v>30</v>
      </c>
      <c r="B2" t="s">
        <v>31</v>
      </c>
      <c r="C2" t="s">
        <v>32</v>
      </c>
      <c r="D2" t="s">
        <v>45</v>
      </c>
      <c r="E2" t="s">
        <v>3</v>
      </c>
      <c r="F2" t="s">
        <v>31</v>
      </c>
      <c r="G2" t="s">
        <v>32</v>
      </c>
      <c r="H2" t="s">
        <v>45</v>
      </c>
      <c r="I2" t="s">
        <v>3</v>
      </c>
      <c r="J2" t="s">
        <v>31</v>
      </c>
      <c r="K2" t="s">
        <v>32</v>
      </c>
      <c r="L2" t="s">
        <v>33</v>
      </c>
      <c r="M2" t="s">
        <v>3</v>
      </c>
      <c r="N2" t="s">
        <v>31</v>
      </c>
      <c r="O2" t="s">
        <v>32</v>
      </c>
      <c r="P2" t="s">
        <v>33</v>
      </c>
      <c r="S2">
        <v>0</v>
      </c>
      <c r="T2" s="1" t="s">
        <v>38</v>
      </c>
      <c r="U2" s="2" t="s">
        <v>39</v>
      </c>
      <c r="V2" s="2"/>
    </row>
    <row r="3" spans="1:22" x14ac:dyDescent="0.2">
      <c r="A3">
        <v>6</v>
      </c>
      <c r="B3">
        <v>427.02888087222453</v>
      </c>
      <c r="C3">
        <v>771.37432861328125</v>
      </c>
      <c r="D3">
        <f>C3/V3</f>
        <v>11058.103817615125</v>
      </c>
      <c r="F3">
        <v>516.69057500930057</v>
      </c>
      <c r="G3">
        <v>1037.668733142671</v>
      </c>
      <c r="H3">
        <f>G3/V3</f>
        <v>14875.590428337278</v>
      </c>
      <c r="J3">
        <v>362.83445596694946</v>
      </c>
      <c r="K3">
        <v>477.28762435913086</v>
      </c>
      <c r="S3">
        <v>4</v>
      </c>
      <c r="T3">
        <f>COS(S2/180*PI())</f>
        <v>1</v>
      </c>
      <c r="U3" s="1">
        <v>1</v>
      </c>
      <c r="V3" s="1">
        <f t="shared" ref="V3:V22" si="0">U3*SIN(S3/180*PI())</f>
        <v>6.9756473744125302E-2</v>
      </c>
    </row>
    <row r="4" spans="1:22" x14ac:dyDescent="0.2">
      <c r="A4">
        <v>9</v>
      </c>
      <c r="B4">
        <v>418.16319194592927</v>
      </c>
      <c r="C4">
        <v>1260.8848089920848</v>
      </c>
      <c r="D4">
        <f t="shared" ref="D4:D22" si="1">C4/V4</f>
        <v>14502.357748786482</v>
      </c>
      <c r="F4">
        <v>425.78720674060639</v>
      </c>
      <c r="G4">
        <v>1664.9361426943824</v>
      </c>
      <c r="H4">
        <f t="shared" ref="H4:H22" si="2">G4/V4</f>
        <v>19149.647452363053</v>
      </c>
      <c r="J4">
        <v>437.76193682352704</v>
      </c>
      <c r="K4">
        <v>440.02259635925293</v>
      </c>
      <c r="S4">
        <v>5</v>
      </c>
      <c r="T4">
        <f t="shared" ref="T4:T22" si="3">COS(S3/180*PI())</f>
        <v>0.9975640502598242</v>
      </c>
      <c r="U4">
        <f t="shared" ref="U4:U22" si="4">T4*U3</f>
        <v>0.9975640502598242</v>
      </c>
      <c r="V4" s="1">
        <f t="shared" si="0"/>
        <v>8.694343573875718E-2</v>
      </c>
    </row>
    <row r="5" spans="1:22" x14ac:dyDescent="0.2">
      <c r="A5">
        <v>12</v>
      </c>
      <c r="B5">
        <v>464.27791394685443</v>
      </c>
      <c r="C5">
        <v>1764.0036203484785</v>
      </c>
      <c r="D5">
        <f t="shared" si="1"/>
        <v>16981.65019541105</v>
      </c>
      <c r="F5">
        <v>556.96607844034827</v>
      </c>
      <c r="G5">
        <v>2212.7878999255954</v>
      </c>
      <c r="H5">
        <f t="shared" si="2"/>
        <v>21301.991469695175</v>
      </c>
      <c r="J5">
        <v>433.88493315378827</v>
      </c>
      <c r="K5">
        <v>483.2080939610799</v>
      </c>
      <c r="S5">
        <v>6</v>
      </c>
      <c r="T5">
        <f t="shared" si="3"/>
        <v>0.99619469809174555</v>
      </c>
      <c r="U5">
        <f t="shared" si="4"/>
        <v>0.99376801787576441</v>
      </c>
      <c r="V5" s="1">
        <f t="shared" si="0"/>
        <v>0.10387704375309563</v>
      </c>
    </row>
    <row r="6" spans="1:22" x14ac:dyDescent="0.2">
      <c r="A6">
        <v>15</v>
      </c>
      <c r="B6">
        <v>6269.0133763363483</v>
      </c>
      <c r="C6">
        <v>2124.87499036287</v>
      </c>
      <c r="D6">
        <f t="shared" si="1"/>
        <v>17641.664099975558</v>
      </c>
      <c r="F6">
        <v>8444.1455078125</v>
      </c>
      <c r="G6">
        <v>2686.3785226004466</v>
      </c>
      <c r="H6">
        <f t="shared" si="2"/>
        <v>22303.517974491475</v>
      </c>
      <c r="J6">
        <v>502.61156368255615</v>
      </c>
      <c r="K6">
        <v>555.76726643244422</v>
      </c>
      <c r="S6">
        <v>7</v>
      </c>
      <c r="T6">
        <f t="shared" si="3"/>
        <v>0.99452189536827329</v>
      </c>
      <c r="U6">
        <f t="shared" si="4"/>
        <v>0.98832405269417734</v>
      </c>
      <c r="V6" s="1">
        <f t="shared" si="0"/>
        <v>0.12044640337335377</v>
      </c>
    </row>
    <row r="7" spans="1:22" x14ac:dyDescent="0.2">
      <c r="A7">
        <v>18</v>
      </c>
      <c r="B7">
        <v>4397.3739945261104</v>
      </c>
      <c r="C7">
        <v>1375.1071552477385</v>
      </c>
      <c r="D7">
        <f t="shared" si="1"/>
        <v>10072.358226873881</v>
      </c>
      <c r="F7">
        <v>6356.482340494792</v>
      </c>
      <c r="G7">
        <v>2143.1591564360119</v>
      </c>
      <c r="H7">
        <f t="shared" si="2"/>
        <v>15698.17063233833</v>
      </c>
      <c r="J7">
        <v>493.57633082071942</v>
      </c>
      <c r="K7">
        <v>477.36844110488892</v>
      </c>
      <c r="S7">
        <v>8</v>
      </c>
      <c r="T7">
        <f t="shared" si="3"/>
        <v>0.99254615164132198</v>
      </c>
      <c r="U7">
        <f t="shared" si="4"/>
        <v>0.98095723507616084</v>
      </c>
      <c r="V7" s="1">
        <f t="shared" si="0"/>
        <v>0.13652286031476119</v>
      </c>
    </row>
    <row r="8" spans="1:22" x14ac:dyDescent="0.2">
      <c r="A8">
        <v>21</v>
      </c>
      <c r="B8">
        <v>3312.9006090666117</v>
      </c>
      <c r="C8">
        <v>1031.1240876850329</v>
      </c>
      <c r="D8">
        <f t="shared" si="1"/>
        <v>6785.4029129789096</v>
      </c>
      <c r="F8">
        <v>5380.1303129650296</v>
      </c>
      <c r="G8">
        <v>1817.3659202938989</v>
      </c>
      <c r="H8">
        <f t="shared" si="2"/>
        <v>11959.33656946788</v>
      </c>
      <c r="J8">
        <v>432.93177541097003</v>
      </c>
      <c r="K8">
        <v>647.63258806864417</v>
      </c>
      <c r="S8">
        <v>9</v>
      </c>
      <c r="T8">
        <f t="shared" si="3"/>
        <v>0.99026806874157036</v>
      </c>
      <c r="U8">
        <f t="shared" si="4"/>
        <v>0.97141062669694045</v>
      </c>
      <c r="V8" s="1">
        <f t="shared" si="0"/>
        <v>0.1519621017217313</v>
      </c>
    </row>
    <row r="9" spans="1:22" x14ac:dyDescent="0.2">
      <c r="A9">
        <v>24</v>
      </c>
      <c r="B9">
        <v>2800.6383956106088</v>
      </c>
      <c r="C9">
        <v>793.56134675678459</v>
      </c>
      <c r="D9">
        <f t="shared" si="1"/>
        <v>4763.0758619328262</v>
      </c>
      <c r="F9">
        <v>4162.8703148251489</v>
      </c>
      <c r="G9">
        <v>1088.4829435802642</v>
      </c>
      <c r="H9">
        <f t="shared" si="2"/>
        <v>6533.2401280398199</v>
      </c>
      <c r="J9">
        <v>662.77682367960608</v>
      </c>
      <c r="K9">
        <v>621.38501421610511</v>
      </c>
      <c r="S9">
        <v>10</v>
      </c>
      <c r="T9">
        <f t="shared" si="3"/>
        <v>0.98768834059513777</v>
      </c>
      <c r="U9">
        <f t="shared" si="4"/>
        <v>0.95945094991878399</v>
      </c>
      <c r="V9" s="1">
        <f t="shared" si="0"/>
        <v>0.16660690901420208</v>
      </c>
    </row>
    <row r="10" spans="1:22" x14ac:dyDescent="0.2">
      <c r="A10">
        <v>27</v>
      </c>
      <c r="B10">
        <v>2482.4434525339225</v>
      </c>
      <c r="C10">
        <v>834.32148019891031</v>
      </c>
      <c r="D10">
        <f t="shared" si="1"/>
        <v>4246.9806133923839</v>
      </c>
      <c r="F10">
        <v>3130.2444022042409</v>
      </c>
      <c r="G10">
        <v>929.20216442289802</v>
      </c>
      <c r="H10">
        <f t="shared" si="2"/>
        <v>4729.9556248814943</v>
      </c>
      <c r="J10">
        <v>514.6598962148031</v>
      </c>
      <c r="K10">
        <v>423.33964506785077</v>
      </c>
      <c r="S10">
        <v>12</v>
      </c>
      <c r="T10">
        <f t="shared" si="3"/>
        <v>0.98480775301220802</v>
      </c>
      <c r="U10">
        <f t="shared" si="4"/>
        <v>0.94487473411494616</v>
      </c>
      <c r="V10" s="1">
        <f t="shared" si="0"/>
        <v>0.19645050358081922</v>
      </c>
    </row>
    <row r="11" spans="1:22" x14ac:dyDescent="0.2">
      <c r="A11">
        <v>30</v>
      </c>
      <c r="B11">
        <v>1849.5824119166325</v>
      </c>
      <c r="C11">
        <v>468.53481895045229</v>
      </c>
      <c r="D11">
        <f t="shared" si="1"/>
        <v>2095.501923874368</v>
      </c>
      <c r="F11">
        <v>2513.8037632533483</v>
      </c>
      <c r="G11">
        <v>889.04798525855654</v>
      </c>
      <c r="H11">
        <f t="shared" si="2"/>
        <v>3976.2290616931696</v>
      </c>
      <c r="J11">
        <v>501.67741902669269</v>
      </c>
      <c r="K11">
        <v>500.72224362691242</v>
      </c>
      <c r="S11">
        <v>14</v>
      </c>
      <c r="T11">
        <f t="shared" si="3"/>
        <v>0.97814760073380569</v>
      </c>
      <c r="U11">
        <f t="shared" si="4"/>
        <v>0.92422695416852718</v>
      </c>
      <c r="V11" s="1">
        <f t="shared" si="0"/>
        <v>0.22359073671675733</v>
      </c>
    </row>
    <row r="12" spans="1:22" x14ac:dyDescent="0.2">
      <c r="A12">
        <v>33</v>
      </c>
      <c r="B12">
        <v>1478.7198389956825</v>
      </c>
      <c r="C12">
        <v>414.19734633596318</v>
      </c>
      <c r="D12">
        <f t="shared" si="1"/>
        <v>1675.662260046382</v>
      </c>
      <c r="F12">
        <v>1926.4361252557665</v>
      </c>
      <c r="G12">
        <v>908.46407499767486</v>
      </c>
      <c r="H12">
        <f t="shared" si="2"/>
        <v>3675.2504055079121</v>
      </c>
      <c r="J12">
        <v>440.49747880299884</v>
      </c>
      <c r="K12">
        <v>346.63755798339844</v>
      </c>
      <c r="S12">
        <v>16</v>
      </c>
      <c r="T12">
        <f t="shared" si="3"/>
        <v>0.97029572627599647</v>
      </c>
      <c r="U12">
        <f t="shared" si="4"/>
        <v>0.89677346373880318</v>
      </c>
      <c r="V12" s="1">
        <f t="shared" si="0"/>
        <v>0.24718426631181528</v>
      </c>
    </row>
    <row r="13" spans="1:22" x14ac:dyDescent="0.2">
      <c r="A13">
        <v>36</v>
      </c>
      <c r="B13">
        <v>896.39721358449833</v>
      </c>
      <c r="C13">
        <v>626.86034232691713</v>
      </c>
      <c r="D13">
        <f t="shared" si="1"/>
        <v>2233.59532623732</v>
      </c>
      <c r="F13">
        <v>1550.1020013718378</v>
      </c>
      <c r="G13">
        <v>615.0922913324265</v>
      </c>
      <c r="H13">
        <f t="shared" si="2"/>
        <v>2191.6640348070055</v>
      </c>
      <c r="J13">
        <v>434.15215237935382</v>
      </c>
      <c r="K13">
        <v>365.48627217610675</v>
      </c>
      <c r="S13">
        <v>19</v>
      </c>
      <c r="T13">
        <f t="shared" si="3"/>
        <v>0.96126169593831889</v>
      </c>
      <c r="U13">
        <f t="shared" si="4"/>
        <v>0.86203398062604242</v>
      </c>
      <c r="V13" s="1">
        <f t="shared" si="0"/>
        <v>0.28065081215177701</v>
      </c>
    </row>
    <row r="14" spans="1:22" x14ac:dyDescent="0.2">
      <c r="A14">
        <v>39</v>
      </c>
      <c r="B14">
        <v>1003.1774838096217</v>
      </c>
      <c r="C14">
        <v>515.25698852539062</v>
      </c>
      <c r="D14">
        <f t="shared" si="1"/>
        <v>1764.0068937610242</v>
      </c>
      <c r="F14">
        <v>916.81528436569943</v>
      </c>
      <c r="G14">
        <v>640.3446146647135</v>
      </c>
      <c r="H14">
        <f t="shared" si="2"/>
        <v>2192.250352361089</v>
      </c>
      <c r="J14">
        <v>476.33710924784344</v>
      </c>
      <c r="K14">
        <v>532.47796503702796</v>
      </c>
      <c r="S14">
        <v>21</v>
      </c>
      <c r="T14">
        <f t="shared" si="3"/>
        <v>0.94551857559931685</v>
      </c>
      <c r="U14">
        <f t="shared" si="4"/>
        <v>0.81506914147974474</v>
      </c>
      <c r="V14" s="1">
        <f t="shared" si="0"/>
        <v>0.29209465696974435</v>
      </c>
    </row>
    <row r="15" spans="1:22" x14ac:dyDescent="0.2">
      <c r="A15">
        <v>42</v>
      </c>
      <c r="B15">
        <v>644.15858459472656</v>
      </c>
      <c r="C15">
        <v>318.35678301359479</v>
      </c>
      <c r="D15">
        <f t="shared" si="1"/>
        <v>1070.7544971578948</v>
      </c>
      <c r="F15">
        <v>1161.4729396275111</v>
      </c>
      <c r="G15">
        <v>648.34959120977487</v>
      </c>
      <c r="H15">
        <f t="shared" si="2"/>
        <v>2180.6453562784736</v>
      </c>
      <c r="J15">
        <v>467.29916127522785</v>
      </c>
      <c r="K15">
        <v>535.39606857299805</v>
      </c>
      <c r="S15">
        <v>23</v>
      </c>
      <c r="T15">
        <f t="shared" si="3"/>
        <v>0.93358042649720174</v>
      </c>
      <c r="U15">
        <f t="shared" si="4"/>
        <v>0.76093259672736813</v>
      </c>
      <c r="V15" s="1">
        <f t="shared" si="0"/>
        <v>0.29732005222355795</v>
      </c>
    </row>
    <row r="16" spans="1:22" x14ac:dyDescent="0.2">
      <c r="A16">
        <v>45</v>
      </c>
      <c r="B16">
        <v>508.30649406031557</v>
      </c>
      <c r="C16">
        <v>423.60855363544664</v>
      </c>
      <c r="D16">
        <f t="shared" si="1"/>
        <v>1431.0150131381913</v>
      </c>
      <c r="F16">
        <v>860.35263206845241</v>
      </c>
      <c r="G16">
        <v>722.05123102097286</v>
      </c>
      <c r="H16">
        <f t="shared" si="2"/>
        <v>2439.2003961637265</v>
      </c>
      <c r="J16">
        <v>452.39287312825519</v>
      </c>
      <c r="K16">
        <v>420.1454610824585</v>
      </c>
      <c r="S16">
        <v>25</v>
      </c>
      <c r="T16">
        <f t="shared" si="3"/>
        <v>0.92050485345244037</v>
      </c>
      <c r="U16">
        <f t="shared" si="4"/>
        <v>0.70044214843771091</v>
      </c>
      <c r="V16" s="1">
        <f t="shared" si="0"/>
        <v>0.29601964322266638</v>
      </c>
    </row>
    <row r="17" spans="1:22" x14ac:dyDescent="0.2">
      <c r="A17">
        <v>48</v>
      </c>
      <c r="B17">
        <v>832.60142236006891</v>
      </c>
      <c r="C17">
        <v>618.27480055156502</v>
      </c>
      <c r="D17">
        <f t="shared" si="1"/>
        <v>2074.5517465749467</v>
      </c>
      <c r="F17">
        <v>744.39991033644901</v>
      </c>
      <c r="G17">
        <v>571.36054084414525</v>
      </c>
      <c r="H17">
        <f t="shared" si="2"/>
        <v>1917.1362101039902</v>
      </c>
      <c r="J17">
        <v>446.0142714182536</v>
      </c>
      <c r="K17">
        <v>546.53544934590661</v>
      </c>
      <c r="S17">
        <v>28</v>
      </c>
      <c r="T17">
        <f t="shared" si="3"/>
        <v>0.90630778703664994</v>
      </c>
      <c r="U17">
        <f t="shared" si="4"/>
        <v>0.63481617349777841</v>
      </c>
      <c r="V17" s="1">
        <f t="shared" si="0"/>
        <v>0.29802814105376124</v>
      </c>
    </row>
    <row r="18" spans="1:22" x14ac:dyDescent="0.2">
      <c r="A18">
        <v>51</v>
      </c>
      <c r="B18">
        <v>506.36684096486943</v>
      </c>
      <c r="C18">
        <v>637.23879442716895</v>
      </c>
      <c r="D18">
        <f t="shared" si="1"/>
        <v>2207.3945270117219</v>
      </c>
      <c r="F18">
        <v>623.50419398716519</v>
      </c>
      <c r="G18">
        <v>507.67440105619886</v>
      </c>
      <c r="H18">
        <f t="shared" si="2"/>
        <v>1758.5836019333672</v>
      </c>
      <c r="J18">
        <v>562.68153953552246</v>
      </c>
      <c r="K18">
        <v>419.3627462387085</v>
      </c>
      <c r="S18">
        <v>31</v>
      </c>
      <c r="T18">
        <f t="shared" si="3"/>
        <v>0.88294759285892699</v>
      </c>
      <c r="U18">
        <f t="shared" si="4"/>
        <v>0.5605094122977784</v>
      </c>
      <c r="V18" s="1">
        <f t="shared" si="0"/>
        <v>0.28868368867881361</v>
      </c>
    </row>
    <row r="19" spans="1:22" x14ac:dyDescent="0.2">
      <c r="A19">
        <v>54</v>
      </c>
      <c r="B19">
        <v>602.13776879561578</v>
      </c>
      <c r="C19">
        <v>535.88959061472042</v>
      </c>
      <c r="D19">
        <f t="shared" si="1"/>
        <v>1994.642943301571</v>
      </c>
      <c r="F19">
        <v>456.68793087913878</v>
      </c>
      <c r="G19">
        <v>564.93678356352302</v>
      </c>
      <c r="H19">
        <f t="shared" si="2"/>
        <v>2102.7599499625635</v>
      </c>
      <c r="J19">
        <v>565.09152936935425</v>
      </c>
      <c r="K19">
        <v>386.14596835772198</v>
      </c>
      <c r="S19">
        <v>34</v>
      </c>
      <c r="T19">
        <f t="shared" si="3"/>
        <v>0.85716730070211233</v>
      </c>
      <c r="U19">
        <f t="shared" si="4"/>
        <v>0.4804503399574141</v>
      </c>
      <c r="V19" s="1">
        <f t="shared" si="0"/>
        <v>0.26866442057429374</v>
      </c>
    </row>
    <row r="20" spans="1:22" x14ac:dyDescent="0.2">
      <c r="A20">
        <v>57</v>
      </c>
      <c r="B20">
        <v>533.78989450555093</v>
      </c>
      <c r="C20">
        <v>555.37128408331625</v>
      </c>
      <c r="D20">
        <f t="shared" si="1"/>
        <v>2316.848719172574</v>
      </c>
      <c r="F20">
        <v>550.29251607259118</v>
      </c>
      <c r="G20">
        <v>422.75032225109283</v>
      </c>
      <c r="H20">
        <f t="shared" si="2"/>
        <v>1763.592340309589</v>
      </c>
      <c r="J20">
        <v>416.63538455963135</v>
      </c>
      <c r="K20">
        <v>479.57111430168152</v>
      </c>
      <c r="S20">
        <v>37</v>
      </c>
      <c r="T20">
        <f t="shared" si="3"/>
        <v>0.82903757255504174</v>
      </c>
      <c r="U20">
        <f t="shared" si="4"/>
        <v>0.39831138357153917</v>
      </c>
      <c r="V20" s="1">
        <f t="shared" si="0"/>
        <v>0.23970977452583023</v>
      </c>
    </row>
    <row r="21" spans="1:22" x14ac:dyDescent="0.2">
      <c r="A21">
        <v>60</v>
      </c>
      <c r="B21">
        <v>521.49410769813937</v>
      </c>
      <c r="C21">
        <v>356.88703316136412</v>
      </c>
      <c r="D21">
        <f t="shared" si="1"/>
        <v>1710.0803515902101</v>
      </c>
      <c r="F21">
        <v>582.58348228817897</v>
      </c>
      <c r="G21">
        <v>527.87785375685917</v>
      </c>
      <c r="H21">
        <f t="shared" si="2"/>
        <v>2529.4097623912812</v>
      </c>
      <c r="J21">
        <v>482.71220334370929</v>
      </c>
      <c r="K21">
        <v>447.59786502520245</v>
      </c>
      <c r="S21">
        <v>41</v>
      </c>
      <c r="T21">
        <f t="shared" si="3"/>
        <v>0.79863551004729283</v>
      </c>
      <c r="U21">
        <f t="shared" si="4"/>
        <v>0.31810561497629908</v>
      </c>
      <c r="V21" s="1">
        <f t="shared" si="0"/>
        <v>0.20869606087777895</v>
      </c>
    </row>
    <row r="22" spans="1:22" x14ac:dyDescent="0.2">
      <c r="A22">
        <v>63</v>
      </c>
      <c r="B22">
        <v>501.40400374563114</v>
      </c>
      <c r="C22">
        <v>398.11498140033922</v>
      </c>
      <c r="D22">
        <f t="shared" si="1"/>
        <v>1658.2779377898516</v>
      </c>
      <c r="F22">
        <v>504.94313630603608</v>
      </c>
      <c r="G22">
        <v>625.9215255010696</v>
      </c>
      <c r="H22">
        <f t="shared" si="2"/>
        <v>2607.1660324745249</v>
      </c>
      <c r="J22">
        <v>377.72705054283142</v>
      </c>
      <c r="K22">
        <v>439.22835493087769</v>
      </c>
      <c r="S22">
        <v>90</v>
      </c>
      <c r="T22">
        <f t="shared" si="3"/>
        <v>0.75470958022277201</v>
      </c>
      <c r="U22">
        <f t="shared" si="4"/>
        <v>0.24007735514526943</v>
      </c>
      <c r="V22" s="1">
        <f t="shared" si="0"/>
        <v>0.24007735514526943</v>
      </c>
    </row>
    <row r="23" spans="1:22" x14ac:dyDescent="0.2">
      <c r="D23" t="s">
        <v>44</v>
      </c>
    </row>
    <row r="24" spans="1:22" x14ac:dyDescent="0.2">
      <c r="B24" t="s">
        <v>40</v>
      </c>
      <c r="C24" t="s">
        <v>41</v>
      </c>
      <c r="F24" t="s">
        <v>40</v>
      </c>
      <c r="G24" t="s">
        <v>41</v>
      </c>
      <c r="I24" t="s">
        <v>42</v>
      </c>
      <c r="J24">
        <f>AVERAGE(J3:J22)</f>
        <v>473.21279441912964</v>
      </c>
      <c r="K24">
        <f>AVERAGE(K3:K22)</f>
        <v>477.26591681241979</v>
      </c>
      <c r="M24" t="s">
        <v>42</v>
      </c>
      <c r="N24" t="e">
        <f>AVERAGE(N3:N22)</f>
        <v>#DIV/0!</v>
      </c>
      <c r="O24" t="e">
        <f>AVERAGE(O3:O22)</f>
        <v>#DIV/0!</v>
      </c>
    </row>
    <row r="25" spans="1:22" x14ac:dyDescent="0.2">
      <c r="B25">
        <f>SUM(B3:B22)/SUM(D3:D22)</f>
        <v>0.28120494991729122</v>
      </c>
      <c r="C25">
        <f>SUM(B3:B22)/MAX(D3:D22)</f>
        <v>1.7260262811551972</v>
      </c>
      <c r="F25">
        <f>SUM(F3:F22)/SUM(H3:H22)</f>
        <v>0.28354261835183497</v>
      </c>
      <c r="G25">
        <f>SUM(F3:F22)/MAX(H3:H22)</f>
        <v>1.8546271804122092</v>
      </c>
      <c r="I25" t="s">
        <v>43</v>
      </c>
      <c r="J25">
        <f>STDEV(J3:J22)</f>
        <v>68.449011397552113</v>
      </c>
      <c r="K25">
        <f>STDEV(K3:K22)</f>
        <v>79.097923400471586</v>
      </c>
      <c r="M25" t="s">
        <v>43</v>
      </c>
      <c r="N25" t="e">
        <f>STDEV(N3:N22)</f>
        <v>#DIV/0!</v>
      </c>
      <c r="O25" t="e">
        <f>STDEV(O3:O22)</f>
        <v>#DIV/0!</v>
      </c>
    </row>
    <row r="26" spans="1:22" x14ac:dyDescent="0.2">
      <c r="A26" t="s">
        <v>44</v>
      </c>
      <c r="B26">
        <f>SUM(B6:B15)/SUM(D3:D10)</f>
        <v>0.29208529842858272</v>
      </c>
      <c r="C26">
        <f>SUM(B6:B15)/MAX(D3:D16)</f>
        <v>1.424718508329925</v>
      </c>
      <c r="F26">
        <f>SUM(F6:F18)/SUM(H3:H16)</f>
        <v>0.28355002110458483</v>
      </c>
      <c r="G26">
        <f>SUM(F6:F18)/MAX(H3:H17)</f>
        <v>1.6934888824160541</v>
      </c>
      <c r="J26">
        <f>J24+J25</f>
        <v>541.66180581668175</v>
      </c>
    </row>
    <row r="28" spans="1:22" x14ac:dyDescent="0.2">
      <c r="A28" t="s">
        <v>46</v>
      </c>
      <c r="B28">
        <f>SUM(B6:B15)/SUM(D3:D10,B6:B15)</f>
        <v>0.22605728800088751</v>
      </c>
      <c r="F28">
        <f>SUM(F6:F18)/SUM(H3:H17,F6:F18)</f>
        <v>0.21846120599043678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/>
  <dimension ref="A1:V28"/>
  <sheetViews>
    <sheetView tabSelected="1" workbookViewId="0">
      <selection activeCell="B28" sqref="B28"/>
    </sheetView>
  </sheetViews>
  <sheetFormatPr baseColWidth="10" defaultColWidth="8.83203125" defaultRowHeight="15" x14ac:dyDescent="0.2"/>
  <sheetData>
    <row r="1" spans="1:22" x14ac:dyDescent="0.2">
      <c r="C1" t="s">
        <v>27</v>
      </c>
      <c r="D1" t="s">
        <v>3</v>
      </c>
      <c r="E1" t="s">
        <v>3</v>
      </c>
      <c r="F1" t="s">
        <v>3</v>
      </c>
      <c r="G1" t="s">
        <v>28</v>
      </c>
      <c r="H1" t="s">
        <v>3</v>
      </c>
      <c r="I1" t="s">
        <v>3</v>
      </c>
      <c r="J1" t="s">
        <v>29</v>
      </c>
      <c r="L1" t="s">
        <v>3</v>
      </c>
      <c r="M1" t="s">
        <v>3</v>
      </c>
      <c r="N1" t="s">
        <v>3</v>
      </c>
      <c r="S1" t="s">
        <v>34</v>
      </c>
      <c r="T1" s="1" t="s">
        <v>35</v>
      </c>
      <c r="U1" s="1" t="s">
        <v>36</v>
      </c>
      <c r="V1" s="1" t="s">
        <v>37</v>
      </c>
    </row>
    <row r="2" spans="1:22" x14ac:dyDescent="0.2">
      <c r="A2" t="s">
        <v>30</v>
      </c>
      <c r="B2" t="s">
        <v>31</v>
      </c>
      <c r="C2" t="s">
        <v>32</v>
      </c>
      <c r="D2" t="s">
        <v>45</v>
      </c>
      <c r="E2" t="s">
        <v>3</v>
      </c>
      <c r="F2" t="s">
        <v>31</v>
      </c>
      <c r="G2" t="s">
        <v>32</v>
      </c>
      <c r="H2" t="s">
        <v>45</v>
      </c>
      <c r="I2" t="s">
        <v>3</v>
      </c>
      <c r="J2" t="s">
        <v>31</v>
      </c>
      <c r="K2" t="s">
        <v>32</v>
      </c>
      <c r="L2" t="s">
        <v>33</v>
      </c>
      <c r="M2" t="s">
        <v>3</v>
      </c>
      <c r="N2" t="s">
        <v>31</v>
      </c>
      <c r="O2" t="s">
        <v>32</v>
      </c>
      <c r="P2" t="s">
        <v>33</v>
      </c>
      <c r="S2">
        <v>0</v>
      </c>
      <c r="T2" s="1" t="s">
        <v>38</v>
      </c>
      <c r="U2" s="2" t="s">
        <v>39</v>
      </c>
      <c r="V2" s="2"/>
    </row>
    <row r="3" spans="1:22" x14ac:dyDescent="0.2">
      <c r="A3">
        <v>6</v>
      </c>
      <c r="B3">
        <v>427.02888087222453</v>
      </c>
      <c r="C3">
        <v>771.37432861328125</v>
      </c>
      <c r="D3">
        <f>C3/V3</f>
        <v>11058.103817615125</v>
      </c>
      <c r="F3">
        <v>516.69057500930057</v>
      </c>
      <c r="G3">
        <v>1037.668733142671</v>
      </c>
      <c r="H3">
        <f>G3/V3</f>
        <v>14875.590428337278</v>
      </c>
      <c r="J3">
        <v>362.83445596694946</v>
      </c>
      <c r="K3">
        <v>477.28762435913086</v>
      </c>
      <c r="S3">
        <v>4</v>
      </c>
      <c r="T3">
        <f>COS(S2/180*PI())</f>
        <v>1</v>
      </c>
      <c r="U3" s="1">
        <v>1</v>
      </c>
      <c r="V3" s="1">
        <f t="shared" ref="V3:V22" si="0">U3*SIN(S3/180*PI())</f>
        <v>6.9756473744125302E-2</v>
      </c>
    </row>
    <row r="4" spans="1:22" x14ac:dyDescent="0.2">
      <c r="A4">
        <v>9</v>
      </c>
      <c r="B4">
        <v>418.16319194592927</v>
      </c>
      <c r="C4">
        <v>1260.8848089920848</v>
      </c>
      <c r="D4">
        <f t="shared" ref="D4:D22" si="1">C4/V4</f>
        <v>14502.357748786482</v>
      </c>
      <c r="F4">
        <v>425.78720674060639</v>
      </c>
      <c r="G4">
        <v>1664.9361426943824</v>
      </c>
      <c r="H4">
        <f t="shared" ref="H4:H22" si="2">G4/V4</f>
        <v>19149.647452363053</v>
      </c>
      <c r="J4">
        <v>437.76193682352704</v>
      </c>
      <c r="K4">
        <v>440.02259635925293</v>
      </c>
      <c r="S4">
        <v>5</v>
      </c>
      <c r="T4">
        <f t="shared" ref="T4:T22" si="3">COS(S3/180*PI())</f>
        <v>0.9975640502598242</v>
      </c>
      <c r="U4">
        <f t="shared" ref="U4:U22" si="4">T4*U3</f>
        <v>0.9975640502598242</v>
      </c>
      <c r="V4" s="1">
        <f t="shared" si="0"/>
        <v>8.694343573875718E-2</v>
      </c>
    </row>
    <row r="5" spans="1:22" x14ac:dyDescent="0.2">
      <c r="A5">
        <v>12</v>
      </c>
      <c r="B5">
        <v>464.27791394685443</v>
      </c>
      <c r="C5">
        <v>1764.0036203484785</v>
      </c>
      <c r="D5">
        <f t="shared" si="1"/>
        <v>16981.65019541105</v>
      </c>
      <c r="F5">
        <v>556.96607844034827</v>
      </c>
      <c r="G5">
        <v>2212.7878999255954</v>
      </c>
      <c r="H5">
        <f t="shared" si="2"/>
        <v>21301.991469695175</v>
      </c>
      <c r="J5">
        <v>433.88493315378827</v>
      </c>
      <c r="K5">
        <v>483.2080939610799</v>
      </c>
      <c r="S5">
        <v>6</v>
      </c>
      <c r="T5">
        <f t="shared" si="3"/>
        <v>0.99619469809174555</v>
      </c>
      <c r="U5">
        <f t="shared" si="4"/>
        <v>0.99376801787576441</v>
      </c>
      <c r="V5" s="1">
        <f t="shared" si="0"/>
        <v>0.10387704375309563</v>
      </c>
    </row>
    <row r="6" spans="1:22" x14ac:dyDescent="0.2">
      <c r="A6">
        <v>15</v>
      </c>
      <c r="B6">
        <v>9387.23046875</v>
      </c>
      <c r="C6">
        <v>2902.5403808593751</v>
      </c>
      <c r="D6">
        <f t="shared" si="1"/>
        <v>24098.190560844101</v>
      </c>
      <c r="F6">
        <v>8444.1455078125</v>
      </c>
      <c r="G6">
        <v>2686.3785226004466</v>
      </c>
      <c r="H6">
        <f t="shared" si="2"/>
        <v>22303.517974491475</v>
      </c>
      <c r="J6">
        <v>502.61156368255615</v>
      </c>
      <c r="K6">
        <v>555.76726643244422</v>
      </c>
      <c r="S6">
        <v>7</v>
      </c>
      <c r="T6">
        <f t="shared" si="3"/>
        <v>0.99452189536827329</v>
      </c>
      <c r="U6">
        <f t="shared" si="4"/>
        <v>0.98832405269417734</v>
      </c>
      <c r="V6" s="1">
        <f t="shared" si="0"/>
        <v>0.12044640337335377</v>
      </c>
    </row>
    <row r="7" spans="1:22" x14ac:dyDescent="0.2">
      <c r="A7">
        <v>18</v>
      </c>
      <c r="B7">
        <v>6680.7497070312502</v>
      </c>
      <c r="C7">
        <v>1627.1194824218751</v>
      </c>
      <c r="D7">
        <f t="shared" si="1"/>
        <v>11918.293234337891</v>
      </c>
      <c r="F7">
        <v>6356.482340494792</v>
      </c>
      <c r="G7">
        <v>2143.1591564360119</v>
      </c>
      <c r="H7">
        <f t="shared" si="2"/>
        <v>15698.17063233833</v>
      </c>
      <c r="J7">
        <v>493.57633082071942</v>
      </c>
      <c r="K7">
        <v>477.36844110488892</v>
      </c>
      <c r="S7">
        <v>8</v>
      </c>
      <c r="T7">
        <f t="shared" si="3"/>
        <v>0.99254615164132198</v>
      </c>
      <c r="U7">
        <f t="shared" si="4"/>
        <v>0.98095723507616084</v>
      </c>
      <c r="V7" s="1">
        <f t="shared" si="0"/>
        <v>0.13652286031476119</v>
      </c>
    </row>
    <row r="8" spans="1:22" x14ac:dyDescent="0.2">
      <c r="A8">
        <v>21</v>
      </c>
      <c r="B8">
        <v>4994.4446289062498</v>
      </c>
      <c r="C8">
        <v>1431.9385498046875</v>
      </c>
      <c r="D8">
        <f t="shared" si="1"/>
        <v>9422.9977973508994</v>
      </c>
      <c r="F8">
        <v>5380.1303129650296</v>
      </c>
      <c r="G8">
        <v>1817.3659202938989</v>
      </c>
      <c r="H8">
        <f t="shared" si="2"/>
        <v>11959.33656946788</v>
      </c>
      <c r="J8">
        <v>432.93177541097003</v>
      </c>
      <c r="K8">
        <v>647.63258806864417</v>
      </c>
      <c r="S8">
        <v>9</v>
      </c>
      <c r="T8">
        <f t="shared" si="3"/>
        <v>0.99026806874157036</v>
      </c>
      <c r="U8">
        <f t="shared" si="4"/>
        <v>0.97141062669694045</v>
      </c>
      <c r="V8" s="1">
        <f t="shared" si="0"/>
        <v>0.1519621017217313</v>
      </c>
    </row>
    <row r="9" spans="1:22" x14ac:dyDescent="0.2">
      <c r="A9">
        <v>24</v>
      </c>
      <c r="B9">
        <v>4579.6841796874996</v>
      </c>
      <c r="C9">
        <v>835.48990478515623</v>
      </c>
      <c r="D9">
        <f t="shared" si="1"/>
        <v>5014.7374423346182</v>
      </c>
      <c r="F9">
        <v>4162.8703148251489</v>
      </c>
      <c r="G9">
        <v>1088.4829435802642</v>
      </c>
      <c r="H9">
        <f t="shared" si="2"/>
        <v>6533.2401280398199</v>
      </c>
      <c r="J9">
        <v>662.77682367960608</v>
      </c>
      <c r="K9">
        <v>621.38501421610511</v>
      </c>
      <c r="S9">
        <v>10</v>
      </c>
      <c r="T9">
        <f t="shared" si="3"/>
        <v>0.98768834059513777</v>
      </c>
      <c r="U9">
        <f t="shared" si="4"/>
        <v>0.95945094991878399</v>
      </c>
      <c r="V9" s="1">
        <f t="shared" si="0"/>
        <v>0.16660690901420208</v>
      </c>
    </row>
    <row r="10" spans="1:22" x14ac:dyDescent="0.2">
      <c r="A10">
        <v>27</v>
      </c>
      <c r="B10">
        <v>3489.0938964843749</v>
      </c>
      <c r="C10">
        <v>918.75693359374998</v>
      </c>
      <c r="D10">
        <f t="shared" si="1"/>
        <v>4676.7858409473392</v>
      </c>
      <c r="F10">
        <v>3130.2444022042409</v>
      </c>
      <c r="G10">
        <v>929.20216442289802</v>
      </c>
      <c r="H10">
        <f t="shared" si="2"/>
        <v>4729.9556248814943</v>
      </c>
      <c r="J10">
        <v>514.6598962148031</v>
      </c>
      <c r="K10">
        <v>423.33964506785077</v>
      </c>
      <c r="S10">
        <v>12</v>
      </c>
      <c r="T10">
        <f t="shared" si="3"/>
        <v>0.98480775301220802</v>
      </c>
      <c r="U10">
        <f t="shared" si="4"/>
        <v>0.94487473411494616</v>
      </c>
      <c r="V10" s="1">
        <f t="shared" si="0"/>
        <v>0.19645050358081922</v>
      </c>
    </row>
    <row r="11" spans="1:22" x14ac:dyDescent="0.2">
      <c r="A11">
        <v>30</v>
      </c>
      <c r="B11">
        <v>2624.5036132812502</v>
      </c>
      <c r="C11">
        <v>337.96367187499999</v>
      </c>
      <c r="D11">
        <f t="shared" si="1"/>
        <v>1511.5280571892799</v>
      </c>
      <c r="F11">
        <v>2513.8037632533483</v>
      </c>
      <c r="G11">
        <v>889.04798525855654</v>
      </c>
      <c r="H11">
        <f t="shared" si="2"/>
        <v>3976.2290616931696</v>
      </c>
      <c r="J11">
        <v>501.67741902669269</v>
      </c>
      <c r="K11">
        <v>500.72224362691242</v>
      </c>
      <c r="S11">
        <v>14</v>
      </c>
      <c r="T11">
        <f t="shared" si="3"/>
        <v>0.97814760073380569</v>
      </c>
      <c r="U11">
        <f t="shared" si="4"/>
        <v>0.92422695416852718</v>
      </c>
      <c r="V11" s="1">
        <f t="shared" si="0"/>
        <v>0.22359073671675733</v>
      </c>
    </row>
    <row r="12" spans="1:22" x14ac:dyDescent="0.2">
      <c r="A12">
        <v>33</v>
      </c>
      <c r="B12">
        <v>2279.9541503906248</v>
      </c>
      <c r="C12">
        <v>462.10664062500001</v>
      </c>
      <c r="D12">
        <f t="shared" si="1"/>
        <v>1869.4824210294471</v>
      </c>
      <c r="F12">
        <v>1926.4361252557665</v>
      </c>
      <c r="G12">
        <v>908.46407499767486</v>
      </c>
      <c r="H12">
        <f t="shared" si="2"/>
        <v>3675.2504055079121</v>
      </c>
      <c r="J12">
        <v>440.49747880299884</v>
      </c>
      <c r="K12">
        <v>346.63755798339844</v>
      </c>
      <c r="S12">
        <v>16</v>
      </c>
      <c r="T12">
        <f t="shared" si="3"/>
        <v>0.97029572627599647</v>
      </c>
      <c r="U12">
        <f t="shared" si="4"/>
        <v>0.89677346373880318</v>
      </c>
      <c r="V12" s="1">
        <f t="shared" si="0"/>
        <v>0.24718426631181528</v>
      </c>
    </row>
    <row r="13" spans="1:22" x14ac:dyDescent="0.2">
      <c r="A13">
        <v>36</v>
      </c>
      <c r="B13">
        <v>1634.751708984375</v>
      </c>
      <c r="C13">
        <v>645.45846557617188</v>
      </c>
      <c r="D13">
        <f t="shared" si="1"/>
        <v>2299.8631667137506</v>
      </c>
      <c r="F13">
        <v>1550.1020013718378</v>
      </c>
      <c r="G13">
        <v>615.0922913324265</v>
      </c>
      <c r="H13">
        <f t="shared" si="2"/>
        <v>2191.6640348070055</v>
      </c>
      <c r="J13">
        <v>434.15215237935382</v>
      </c>
      <c r="K13">
        <v>365.48627217610675</v>
      </c>
      <c r="S13">
        <v>19</v>
      </c>
      <c r="T13">
        <f t="shared" si="3"/>
        <v>0.96126169593831889</v>
      </c>
      <c r="U13">
        <f t="shared" si="4"/>
        <v>0.86203398062604242</v>
      </c>
      <c r="V13" s="1">
        <f t="shared" si="0"/>
        <v>0.28065081215177701</v>
      </c>
    </row>
    <row r="14" spans="1:22" x14ac:dyDescent="0.2">
      <c r="A14">
        <v>39</v>
      </c>
      <c r="B14">
        <v>1153.5471313476562</v>
      </c>
      <c r="C14">
        <v>782.91510009765625</v>
      </c>
      <c r="D14">
        <f t="shared" si="1"/>
        <v>2680.3472142208748</v>
      </c>
      <c r="F14">
        <v>916.81528436569943</v>
      </c>
      <c r="G14">
        <v>640.3446146647135</v>
      </c>
      <c r="H14">
        <f t="shared" si="2"/>
        <v>2192.250352361089</v>
      </c>
      <c r="J14">
        <v>476.33710924784344</v>
      </c>
      <c r="K14">
        <v>532.47796503702796</v>
      </c>
      <c r="S14">
        <v>21</v>
      </c>
      <c r="T14">
        <f t="shared" si="3"/>
        <v>0.94551857559931685</v>
      </c>
      <c r="U14">
        <f t="shared" si="4"/>
        <v>0.81506914147974474</v>
      </c>
      <c r="V14" s="1">
        <f t="shared" si="0"/>
        <v>0.29209465696974435</v>
      </c>
    </row>
    <row r="15" spans="1:22" x14ac:dyDescent="0.2">
      <c r="A15">
        <v>42</v>
      </c>
      <c r="B15">
        <v>733.02082519531245</v>
      </c>
      <c r="C15">
        <v>386.40090637207032</v>
      </c>
      <c r="D15">
        <f t="shared" si="1"/>
        <v>1299.6126681746025</v>
      </c>
      <c r="F15">
        <v>1161.4729396275111</v>
      </c>
      <c r="G15">
        <v>648.34959120977487</v>
      </c>
      <c r="H15">
        <f t="shared" si="2"/>
        <v>2180.6453562784736</v>
      </c>
      <c r="J15">
        <v>467.29916127522785</v>
      </c>
      <c r="K15">
        <v>535.39606857299805</v>
      </c>
      <c r="S15">
        <v>23</v>
      </c>
      <c r="T15">
        <f t="shared" si="3"/>
        <v>0.93358042649720174</v>
      </c>
      <c r="U15">
        <f t="shared" si="4"/>
        <v>0.76093259672736813</v>
      </c>
      <c r="V15" s="1">
        <f t="shared" si="0"/>
        <v>0.29732005222355795</v>
      </c>
    </row>
    <row r="16" spans="1:22" x14ac:dyDescent="0.2">
      <c r="A16">
        <v>45</v>
      </c>
      <c r="B16">
        <v>457.02901611328127</v>
      </c>
      <c r="C16">
        <v>341.66946487426759</v>
      </c>
      <c r="D16">
        <f t="shared" si="1"/>
        <v>1154.2121365819746</v>
      </c>
      <c r="F16">
        <v>860.35263206845241</v>
      </c>
      <c r="G16">
        <v>722.05123102097286</v>
      </c>
      <c r="H16">
        <f t="shared" si="2"/>
        <v>2439.2003961637265</v>
      </c>
      <c r="J16">
        <v>452.39287312825519</v>
      </c>
      <c r="K16">
        <v>420.1454610824585</v>
      </c>
      <c r="S16">
        <v>25</v>
      </c>
      <c r="T16">
        <f t="shared" si="3"/>
        <v>0.92050485345244037</v>
      </c>
      <c r="U16">
        <f t="shared" si="4"/>
        <v>0.70044214843771091</v>
      </c>
      <c r="V16" s="1">
        <f t="shared" si="0"/>
        <v>0.29601964322266638</v>
      </c>
    </row>
    <row r="17" spans="1:22" x14ac:dyDescent="0.2">
      <c r="A17">
        <v>48</v>
      </c>
      <c r="B17">
        <v>1147.5597534179688</v>
      </c>
      <c r="C17">
        <v>430.3524085998535</v>
      </c>
      <c r="D17">
        <f t="shared" si="1"/>
        <v>1443.9992380525646</v>
      </c>
      <c r="F17">
        <v>744.39991033644901</v>
      </c>
      <c r="G17">
        <v>571.36054084414525</v>
      </c>
      <c r="H17">
        <f t="shared" si="2"/>
        <v>1917.1362101039902</v>
      </c>
      <c r="J17">
        <v>446.0142714182536</v>
      </c>
      <c r="K17">
        <v>546.53544934590661</v>
      </c>
      <c r="S17">
        <v>28</v>
      </c>
      <c r="T17">
        <f t="shared" si="3"/>
        <v>0.90630778703664994</v>
      </c>
      <c r="U17">
        <f t="shared" si="4"/>
        <v>0.63481617349777841</v>
      </c>
      <c r="V17" s="1">
        <f t="shared" si="0"/>
        <v>0.29802814105376124</v>
      </c>
    </row>
    <row r="18" spans="1:22" x14ac:dyDescent="0.2">
      <c r="A18">
        <v>51</v>
      </c>
      <c r="B18">
        <v>401.9876708984375</v>
      </c>
      <c r="C18">
        <v>539.41964721679688</v>
      </c>
      <c r="D18">
        <f t="shared" si="1"/>
        <v>1868.5491019097703</v>
      </c>
      <c r="F18">
        <v>623.50419398716519</v>
      </c>
      <c r="G18">
        <v>507.67440105619886</v>
      </c>
      <c r="H18">
        <f t="shared" si="2"/>
        <v>1758.5836019333672</v>
      </c>
      <c r="J18">
        <v>562.68153953552246</v>
      </c>
      <c r="K18">
        <v>419.3627462387085</v>
      </c>
      <c r="S18">
        <v>31</v>
      </c>
      <c r="T18">
        <f t="shared" si="3"/>
        <v>0.88294759285892699</v>
      </c>
      <c r="U18">
        <f t="shared" si="4"/>
        <v>0.5605094122977784</v>
      </c>
      <c r="V18" s="1">
        <f t="shared" si="0"/>
        <v>0.28868368867881361</v>
      </c>
    </row>
    <row r="19" spans="1:22" x14ac:dyDescent="0.2">
      <c r="A19">
        <v>54</v>
      </c>
      <c r="B19">
        <v>702.81293640136721</v>
      </c>
      <c r="C19">
        <v>554.75973815917973</v>
      </c>
      <c r="D19">
        <f t="shared" si="1"/>
        <v>2064.8798116748476</v>
      </c>
      <c r="F19">
        <v>456.68793087913878</v>
      </c>
      <c r="G19">
        <v>564.93678356352302</v>
      </c>
      <c r="H19">
        <f t="shared" si="2"/>
        <v>2102.7599499625635</v>
      </c>
      <c r="J19">
        <v>565.09152936935425</v>
      </c>
      <c r="K19">
        <v>386.14596835772198</v>
      </c>
      <c r="S19">
        <v>34</v>
      </c>
      <c r="T19">
        <f t="shared" si="3"/>
        <v>0.85716730070211233</v>
      </c>
      <c r="U19">
        <f t="shared" si="4"/>
        <v>0.4804503399574141</v>
      </c>
      <c r="V19" s="1">
        <f t="shared" si="0"/>
        <v>0.26866442057429374</v>
      </c>
    </row>
    <row r="20" spans="1:22" x14ac:dyDescent="0.2">
      <c r="A20">
        <v>57</v>
      </c>
      <c r="B20">
        <v>579.3272644042969</v>
      </c>
      <c r="C20">
        <v>651.32760009765627</v>
      </c>
      <c r="D20">
        <f t="shared" si="1"/>
        <v>2717.1507769595423</v>
      </c>
      <c r="F20">
        <v>550.29251607259118</v>
      </c>
      <c r="G20">
        <v>422.75032225109283</v>
      </c>
      <c r="H20">
        <f t="shared" si="2"/>
        <v>1763.592340309589</v>
      </c>
      <c r="J20">
        <v>416.63538455963135</v>
      </c>
      <c r="K20">
        <v>479.57111430168152</v>
      </c>
      <c r="S20">
        <v>37</v>
      </c>
      <c r="T20">
        <f t="shared" si="3"/>
        <v>0.82903757255504174</v>
      </c>
      <c r="U20">
        <f t="shared" si="4"/>
        <v>0.39831138357153917</v>
      </c>
      <c r="V20" s="1">
        <f t="shared" si="0"/>
        <v>0.23970977452583023</v>
      </c>
    </row>
    <row r="21" spans="1:22" x14ac:dyDescent="0.2">
      <c r="A21">
        <v>60</v>
      </c>
      <c r="B21">
        <v>418.21925964355466</v>
      </c>
      <c r="C21">
        <v>326.39499511718748</v>
      </c>
      <c r="D21">
        <f t="shared" si="1"/>
        <v>1563.9729554279315</v>
      </c>
      <c r="F21">
        <v>582.58348228817897</v>
      </c>
      <c r="G21">
        <v>527.87785375685917</v>
      </c>
      <c r="H21">
        <f t="shared" si="2"/>
        <v>2529.4097623912812</v>
      </c>
      <c r="J21">
        <v>482.71220334370929</v>
      </c>
      <c r="K21">
        <v>447.59786502520245</v>
      </c>
      <c r="S21">
        <v>41</v>
      </c>
      <c r="T21">
        <f t="shared" si="3"/>
        <v>0.79863551004729283</v>
      </c>
      <c r="U21">
        <f t="shared" si="4"/>
        <v>0.31810561497629908</v>
      </c>
      <c r="V21" s="1">
        <f t="shared" si="0"/>
        <v>0.20869606087777895</v>
      </c>
    </row>
    <row r="22" spans="1:22" x14ac:dyDescent="0.2">
      <c r="A22">
        <v>63</v>
      </c>
      <c r="B22">
        <v>558.54520263671873</v>
      </c>
      <c r="C22">
        <v>404.6735778808594</v>
      </c>
      <c r="D22">
        <f t="shared" si="1"/>
        <v>1685.5966179567154</v>
      </c>
      <c r="F22">
        <v>504.94313630603608</v>
      </c>
      <c r="G22">
        <v>625.9215255010696</v>
      </c>
      <c r="H22">
        <f t="shared" si="2"/>
        <v>2607.1660324745249</v>
      </c>
      <c r="J22">
        <v>377.72705054283142</v>
      </c>
      <c r="K22">
        <v>439.22835493087769</v>
      </c>
      <c r="S22">
        <v>90</v>
      </c>
      <c r="T22">
        <f t="shared" si="3"/>
        <v>0.75470958022277201</v>
      </c>
      <c r="U22">
        <f t="shared" si="4"/>
        <v>0.24007735514526943</v>
      </c>
      <c r="V22" s="1">
        <f t="shared" si="0"/>
        <v>0.24007735514526943</v>
      </c>
    </row>
    <row r="23" spans="1:22" x14ac:dyDescent="0.2">
      <c r="D23" t="s">
        <v>44</v>
      </c>
    </row>
    <row r="24" spans="1:22" x14ac:dyDescent="0.2">
      <c r="B24" t="s">
        <v>40</v>
      </c>
      <c r="C24" t="s">
        <v>41</v>
      </c>
      <c r="F24" t="s">
        <v>40</v>
      </c>
      <c r="G24" t="s">
        <v>41</v>
      </c>
      <c r="I24" t="s">
        <v>42</v>
      </c>
      <c r="J24">
        <f>AVERAGE(J3:J22)</f>
        <v>473.21279441912964</v>
      </c>
      <c r="K24">
        <f>AVERAGE(K3:K22)</f>
        <v>477.26591681241979</v>
      </c>
      <c r="M24" t="s">
        <v>42</v>
      </c>
      <c r="N24" t="e">
        <f>AVERAGE(N3:N22)</f>
        <v>#DIV/0!</v>
      </c>
      <c r="O24" t="e">
        <f>AVERAGE(O3:O22)</f>
        <v>#DIV/0!</v>
      </c>
    </row>
    <row r="25" spans="1:22" x14ac:dyDescent="0.2">
      <c r="B25">
        <f>SUM(B3:B22)/SUM(D3:D22)</f>
        <v>0.35993573946061863</v>
      </c>
      <c r="C25">
        <f>SUM(B3:B22)/MAX(D3:D22)</f>
        <v>1.7898410792062565</v>
      </c>
      <c r="F25">
        <f>SUM(F3:F22)/SUM(H3:H22)</f>
        <v>0.28354261835183497</v>
      </c>
      <c r="G25">
        <f>SUM(F3:F22)/MAX(H3:H22)</f>
        <v>1.8546271804122092</v>
      </c>
      <c r="I25" t="s">
        <v>43</v>
      </c>
      <c r="J25">
        <f>STDEV(J3:J22)</f>
        <v>68.449011397552113</v>
      </c>
      <c r="K25">
        <f>STDEV(K3:K22)</f>
        <v>79.097923400471586</v>
      </c>
      <c r="M25" t="s">
        <v>43</v>
      </c>
      <c r="N25" t="e">
        <f>STDEV(N3:N22)</f>
        <v>#DIV/0!</v>
      </c>
      <c r="O25" t="e">
        <f>STDEV(O3:O22)</f>
        <v>#DIV/0!</v>
      </c>
    </row>
    <row r="26" spans="1:22" x14ac:dyDescent="0.2">
      <c r="A26" t="s">
        <v>44</v>
      </c>
      <c r="B26">
        <f>SUM(B6:B15)/SUM(D3:D10)</f>
        <v>0.38451706675232866</v>
      </c>
      <c r="C26">
        <f>SUM(B6:B15)/MAX(D3:D16)</f>
        <v>1.5584979384752227</v>
      </c>
      <c r="F26">
        <f>SUM(F6:F18)/SUM(H3:H16)</f>
        <v>0.28355002110458483</v>
      </c>
      <c r="G26">
        <f>SUM(F6:F18)/MAX(H3:H17)</f>
        <v>1.6934888824160541</v>
      </c>
      <c r="J26">
        <f>J24+J25</f>
        <v>541.66180581668175</v>
      </c>
    </row>
    <row r="28" spans="1:22" x14ac:dyDescent="0.2">
      <c r="A28" t="s">
        <v>46</v>
      </c>
      <c r="B28">
        <f>SUM(B6:B15)/SUM(D3:D10,B6:B15)</f>
        <v>0.27772649105315339</v>
      </c>
      <c r="F28">
        <f>SUM(F6:F18)/SUM(H3:H17,F6:F18)</f>
        <v>0.21846120599043678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lactate </vt:lpstr>
      <vt:lpstr>pyruvate</vt:lpstr>
      <vt:lpstr>Average</vt:lpstr>
      <vt:lpstr>Updated Average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Renuka Sriram</cp:lastModifiedBy>
  <dcterms:created xsi:type="dcterms:W3CDTF">2017-01-12T18:13:43Z</dcterms:created>
  <dcterms:modified xsi:type="dcterms:W3CDTF">2017-05-16T23:04:20Z</dcterms:modified>
</cp:coreProperties>
</file>