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enukasriram/Box Sync/RCC_spspdyn/Updated RCC_spspdyn/"/>
    </mc:Choice>
  </mc:AlternateContent>
  <bookViews>
    <workbookView xWindow="31060" yWindow="2920" windowWidth="25600" windowHeight="13400" activeTab="4"/>
  </bookViews>
  <sheets>
    <sheet name="lactate " sheetId="1" r:id="rId1"/>
    <sheet name="pyruvate" sheetId="2" r:id="rId2"/>
    <sheet name="urea    " sheetId="3" r:id="rId3"/>
    <sheet name="Average" sheetId="4" r:id="rId4"/>
    <sheet name="Updated Average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6" i="5" l="1"/>
  <c r="V3" i="5"/>
  <c r="D3" i="5"/>
  <c r="T4" i="5"/>
  <c r="U4" i="5"/>
  <c r="V4" i="5"/>
  <c r="D4" i="5"/>
  <c r="T5" i="5"/>
  <c r="U5" i="5"/>
  <c r="V5" i="5"/>
  <c r="D5" i="5"/>
  <c r="T6" i="5"/>
  <c r="U6" i="5"/>
  <c r="V6" i="5"/>
  <c r="D6" i="5"/>
  <c r="T7" i="5"/>
  <c r="U7" i="5"/>
  <c r="V7" i="5"/>
  <c r="D7" i="5"/>
  <c r="T8" i="5"/>
  <c r="U8" i="5"/>
  <c r="V8" i="5"/>
  <c r="D8" i="5"/>
  <c r="T9" i="5"/>
  <c r="U9" i="5"/>
  <c r="V9" i="5"/>
  <c r="D9" i="5"/>
  <c r="T10" i="5"/>
  <c r="U10" i="5"/>
  <c r="V10" i="5"/>
  <c r="D10" i="5"/>
  <c r="T11" i="5"/>
  <c r="U11" i="5"/>
  <c r="V11" i="5"/>
  <c r="D11" i="5"/>
  <c r="T12" i="5"/>
  <c r="U12" i="5"/>
  <c r="V12" i="5"/>
  <c r="D12" i="5"/>
  <c r="T13" i="5"/>
  <c r="U13" i="5"/>
  <c r="V13" i="5"/>
  <c r="D13" i="5"/>
  <c r="T14" i="5"/>
  <c r="U14" i="5"/>
  <c r="V14" i="5"/>
  <c r="D14" i="5"/>
  <c r="T15" i="5"/>
  <c r="U15" i="5"/>
  <c r="V15" i="5"/>
  <c r="D15" i="5"/>
  <c r="T16" i="5"/>
  <c r="U16" i="5"/>
  <c r="V16" i="5"/>
  <c r="D16" i="5"/>
  <c r="T17" i="5"/>
  <c r="U17" i="5"/>
  <c r="V17" i="5"/>
  <c r="D17" i="5"/>
  <c r="B28" i="5"/>
  <c r="C26" i="5"/>
  <c r="D16" i="1"/>
  <c r="Y3" i="1"/>
  <c r="Z3" i="1"/>
  <c r="Z3" i="2"/>
  <c r="Y4" i="1"/>
  <c r="Z4" i="1"/>
  <c r="Z4" i="2"/>
  <c r="Y5" i="1"/>
  <c r="Z5" i="1"/>
  <c r="Z5" i="2"/>
  <c r="Y6" i="1"/>
  <c r="Z6" i="1"/>
  <c r="Z6" i="2"/>
  <c r="Y7" i="1"/>
  <c r="Z7" i="1"/>
  <c r="Z7" i="2"/>
  <c r="Y8" i="1"/>
  <c r="Z8" i="1"/>
  <c r="Z8" i="2"/>
  <c r="Y9" i="1"/>
  <c r="Z9" i="1"/>
  <c r="Z9" i="2"/>
  <c r="Y10" i="1"/>
  <c r="Z10" i="1"/>
  <c r="Z10" i="2"/>
  <c r="Y11" i="1"/>
  <c r="Z11" i="1"/>
  <c r="Z11" i="2"/>
  <c r="Y12" i="1"/>
  <c r="Z12" i="1"/>
  <c r="Z12" i="2"/>
  <c r="Y13" i="1"/>
  <c r="Z13" i="1"/>
  <c r="Z13" i="2"/>
  <c r="Y14" i="1"/>
  <c r="Z14" i="1"/>
  <c r="Z14" i="2"/>
  <c r="Y15" i="1"/>
  <c r="Z15" i="1"/>
  <c r="Z15" i="2"/>
  <c r="Y16" i="1"/>
  <c r="Z16" i="1"/>
  <c r="Z16" i="2"/>
  <c r="Z17" i="2"/>
  <c r="AA3" i="1"/>
  <c r="AA3" i="2"/>
  <c r="AA4" i="1"/>
  <c r="AA4" i="2"/>
  <c r="AA5" i="1"/>
  <c r="AA5" i="2"/>
  <c r="AA6" i="1"/>
  <c r="AA6" i="2"/>
  <c r="AA7" i="1"/>
  <c r="AA7" i="2"/>
  <c r="AA8" i="1"/>
  <c r="AA8" i="2"/>
  <c r="AA9" i="1"/>
  <c r="AA9" i="2"/>
  <c r="AA10" i="1"/>
  <c r="AA10" i="2"/>
  <c r="AA11" i="1"/>
  <c r="AA11" i="2"/>
  <c r="AA12" i="1"/>
  <c r="AA12" i="2"/>
  <c r="AA13" i="1"/>
  <c r="AA13" i="2"/>
  <c r="AA14" i="1"/>
  <c r="AA14" i="2"/>
  <c r="AA15" i="1"/>
  <c r="AA15" i="2"/>
  <c r="AA16" i="1"/>
  <c r="AA16" i="2"/>
  <c r="AA17" i="2"/>
  <c r="AB3" i="1"/>
  <c r="AB3" i="2"/>
  <c r="AB4" i="1"/>
  <c r="AB4" i="2"/>
  <c r="AB5" i="1"/>
  <c r="AB5" i="2"/>
  <c r="AB6" i="1"/>
  <c r="AB6" i="2"/>
  <c r="AB7" i="1"/>
  <c r="AB7" i="2"/>
  <c r="AB8" i="1"/>
  <c r="AB8" i="2"/>
  <c r="AB9" i="1"/>
  <c r="AB9" i="2"/>
  <c r="AB10" i="1"/>
  <c r="AB10" i="2"/>
  <c r="AB11" i="1"/>
  <c r="AB11" i="2"/>
  <c r="AB12" i="1"/>
  <c r="AB12" i="2"/>
  <c r="AB13" i="1"/>
  <c r="AB13" i="2"/>
  <c r="AB14" i="1"/>
  <c r="AB14" i="2"/>
  <c r="AB15" i="1"/>
  <c r="AB15" i="2"/>
  <c r="AB16" i="1"/>
  <c r="AB16" i="2"/>
  <c r="AB17" i="2"/>
  <c r="AC3" i="1"/>
  <c r="AC3" i="2"/>
  <c r="AC4" i="1"/>
  <c r="AC4" i="2"/>
  <c r="AC5" i="1"/>
  <c r="AC5" i="2"/>
  <c r="AC6" i="1"/>
  <c r="AC6" i="2"/>
  <c r="AC7" i="1"/>
  <c r="AC7" i="2"/>
  <c r="AC8" i="1"/>
  <c r="AC8" i="2"/>
  <c r="AC9" i="1"/>
  <c r="AC9" i="2"/>
  <c r="AC10" i="1"/>
  <c r="AC10" i="2"/>
  <c r="AC11" i="1"/>
  <c r="AC11" i="2"/>
  <c r="AC12" i="1"/>
  <c r="AC12" i="2"/>
  <c r="AC13" i="1"/>
  <c r="AC13" i="2"/>
  <c r="AC14" i="1"/>
  <c r="AC14" i="2"/>
  <c r="AC15" i="1"/>
  <c r="AC15" i="2"/>
  <c r="AC16" i="1"/>
  <c r="AC16" i="2"/>
  <c r="AC17" i="2"/>
  <c r="AD3" i="1"/>
  <c r="AD3" i="2"/>
  <c r="AD4" i="1"/>
  <c r="AD4" i="2"/>
  <c r="AD5" i="1"/>
  <c r="AD5" i="2"/>
  <c r="AD6" i="1"/>
  <c r="AD6" i="2"/>
  <c r="AD7" i="1"/>
  <c r="AD7" i="2"/>
  <c r="AD8" i="1"/>
  <c r="AD8" i="2"/>
  <c r="AD9" i="1"/>
  <c r="AD9" i="2"/>
  <c r="AD10" i="1"/>
  <c r="AD10" i="2"/>
  <c r="AD11" i="1"/>
  <c r="AD11" i="2"/>
  <c r="AD12" i="1"/>
  <c r="AD12" i="2"/>
  <c r="AD13" i="1"/>
  <c r="AD13" i="2"/>
  <c r="AD14" i="1"/>
  <c r="AD14" i="2"/>
  <c r="AD15" i="1"/>
  <c r="AD15" i="2"/>
  <c r="AD16" i="1"/>
  <c r="AD16" i="2"/>
  <c r="AD17" i="2"/>
  <c r="AE3" i="1"/>
  <c r="AE3" i="2"/>
  <c r="AE4" i="1"/>
  <c r="AE4" i="2"/>
  <c r="AE5" i="1"/>
  <c r="AE5" i="2"/>
  <c r="AE6" i="1"/>
  <c r="AE6" i="2"/>
  <c r="AE7" i="1"/>
  <c r="AE7" i="2"/>
  <c r="AE8" i="1"/>
  <c r="AE8" i="2"/>
  <c r="AE9" i="1"/>
  <c r="AE9" i="2"/>
  <c r="AE10" i="1"/>
  <c r="AE10" i="2"/>
  <c r="AE11" i="1"/>
  <c r="AE11" i="2"/>
  <c r="AE12" i="1"/>
  <c r="AE12" i="2"/>
  <c r="AE13" i="1"/>
  <c r="AE13" i="2"/>
  <c r="AE14" i="1"/>
  <c r="AE14" i="2"/>
  <c r="AE15" i="1"/>
  <c r="AE15" i="2"/>
  <c r="AE16" i="1"/>
  <c r="AE16" i="2"/>
  <c r="AE17" i="2"/>
  <c r="AF3" i="1"/>
  <c r="AF3" i="2"/>
  <c r="AF4" i="1"/>
  <c r="AF4" i="2"/>
  <c r="AF5" i="1"/>
  <c r="AF5" i="2"/>
  <c r="AF6" i="1"/>
  <c r="AF6" i="2"/>
  <c r="AF7" i="1"/>
  <c r="AF7" i="2"/>
  <c r="AF8" i="1"/>
  <c r="AF8" i="2"/>
  <c r="AF9" i="1"/>
  <c r="AF9" i="2"/>
  <c r="AF10" i="1"/>
  <c r="AF10" i="2"/>
  <c r="AF11" i="1"/>
  <c r="AF11" i="2"/>
  <c r="AF12" i="1"/>
  <c r="AF12" i="2"/>
  <c r="AF13" i="1"/>
  <c r="AF13" i="2"/>
  <c r="AF14" i="1"/>
  <c r="AF14" i="2"/>
  <c r="AF15" i="1"/>
  <c r="AF15" i="2"/>
  <c r="AF16" i="1"/>
  <c r="AF16" i="2"/>
  <c r="AF17" i="2"/>
  <c r="AG3" i="1"/>
  <c r="AG3" i="2"/>
  <c r="AG4" i="1"/>
  <c r="AG4" i="2"/>
  <c r="AG5" i="1"/>
  <c r="AG5" i="2"/>
  <c r="AG6" i="1"/>
  <c r="AG6" i="2"/>
  <c r="AG7" i="1"/>
  <c r="AG7" i="2"/>
  <c r="AG8" i="1"/>
  <c r="AG8" i="2"/>
  <c r="AG9" i="1"/>
  <c r="AG9" i="2"/>
  <c r="AG10" i="1"/>
  <c r="AG10" i="2"/>
  <c r="AG11" i="1"/>
  <c r="AG11" i="2"/>
  <c r="AG12" i="1"/>
  <c r="AG12" i="2"/>
  <c r="AG13" i="1"/>
  <c r="AG13" i="2"/>
  <c r="AG14" i="1"/>
  <c r="AG14" i="2"/>
  <c r="AG15" i="1"/>
  <c r="AG15" i="2"/>
  <c r="AG16" i="1"/>
  <c r="AG16" i="2"/>
  <c r="AG17" i="2"/>
  <c r="AH3" i="1"/>
  <c r="AH3" i="2"/>
  <c r="AH4" i="1"/>
  <c r="AH4" i="2"/>
  <c r="AH5" i="1"/>
  <c r="AH5" i="2"/>
  <c r="AH6" i="1"/>
  <c r="AH6" i="2"/>
  <c r="AH7" i="1"/>
  <c r="AH7" i="2"/>
  <c r="AH8" i="1"/>
  <c r="AH8" i="2"/>
  <c r="AH9" i="1"/>
  <c r="AH9" i="2"/>
  <c r="AH10" i="1"/>
  <c r="AH10" i="2"/>
  <c r="AH11" i="1"/>
  <c r="AH11" i="2"/>
  <c r="AH12" i="1"/>
  <c r="AH12" i="2"/>
  <c r="AH13" i="1"/>
  <c r="AH13" i="2"/>
  <c r="AH14" i="1"/>
  <c r="AH14" i="2"/>
  <c r="AH15" i="1"/>
  <c r="AH15" i="2"/>
  <c r="AH16" i="1"/>
  <c r="AH16" i="2"/>
  <c r="AH17" i="2"/>
  <c r="AI3" i="1"/>
  <c r="AI3" i="2"/>
  <c r="AI4" i="1"/>
  <c r="AI4" i="2"/>
  <c r="AI5" i="1"/>
  <c r="AI5" i="2"/>
  <c r="AI6" i="1"/>
  <c r="AI6" i="2"/>
  <c r="AI7" i="1"/>
  <c r="AI7" i="2"/>
  <c r="AI8" i="1"/>
  <c r="AI8" i="2"/>
  <c r="AI9" i="1"/>
  <c r="AI9" i="2"/>
  <c r="AI10" i="1"/>
  <c r="AI10" i="2"/>
  <c r="AI11" i="1"/>
  <c r="AI11" i="2"/>
  <c r="AI12" i="1"/>
  <c r="AI12" i="2"/>
  <c r="AI13" i="1"/>
  <c r="AI13" i="2"/>
  <c r="AI14" i="1"/>
  <c r="AI14" i="2"/>
  <c r="AI15" i="1"/>
  <c r="AI15" i="2"/>
  <c r="AI16" i="1"/>
  <c r="AI16" i="2"/>
  <c r="AI17" i="2"/>
  <c r="AJ3" i="1"/>
  <c r="AJ3" i="2"/>
  <c r="AJ4" i="1"/>
  <c r="AJ4" i="2"/>
  <c r="AJ5" i="1"/>
  <c r="AJ5" i="2"/>
  <c r="AJ6" i="1"/>
  <c r="AJ6" i="2"/>
  <c r="AJ7" i="1"/>
  <c r="AJ7" i="2"/>
  <c r="AJ8" i="1"/>
  <c r="AJ8" i="2"/>
  <c r="AJ9" i="1"/>
  <c r="AJ9" i="2"/>
  <c r="AJ10" i="1"/>
  <c r="AJ10" i="2"/>
  <c r="AJ11" i="1"/>
  <c r="AJ11" i="2"/>
  <c r="AJ12" i="1"/>
  <c r="AJ12" i="2"/>
  <c r="AJ13" i="1"/>
  <c r="AJ13" i="2"/>
  <c r="AJ14" i="1"/>
  <c r="AJ14" i="2"/>
  <c r="AJ15" i="1"/>
  <c r="AJ15" i="2"/>
  <c r="AJ16" i="1"/>
  <c r="AJ16" i="2"/>
  <c r="AJ17" i="2"/>
  <c r="AK3" i="1"/>
  <c r="AK3" i="2"/>
  <c r="AK4" i="1"/>
  <c r="AK4" i="2"/>
  <c r="AK5" i="1"/>
  <c r="AK5" i="2"/>
  <c r="AK6" i="1"/>
  <c r="AK6" i="2"/>
  <c r="AK7" i="1"/>
  <c r="AK7" i="2"/>
  <c r="AK8" i="1"/>
  <c r="AK8" i="2"/>
  <c r="AK9" i="1"/>
  <c r="AK9" i="2"/>
  <c r="AK10" i="1"/>
  <c r="AK10" i="2"/>
  <c r="AK11" i="1"/>
  <c r="AK11" i="2"/>
  <c r="AK12" i="1"/>
  <c r="AK12" i="2"/>
  <c r="AK13" i="1"/>
  <c r="AK13" i="2"/>
  <c r="AK14" i="1"/>
  <c r="AK14" i="2"/>
  <c r="AK15" i="1"/>
  <c r="AK15" i="2"/>
  <c r="AK16" i="1"/>
  <c r="AK16" i="2"/>
  <c r="AK17" i="2"/>
  <c r="AL3" i="1"/>
  <c r="AL3" i="2"/>
  <c r="AL4" i="1"/>
  <c r="AL4" i="2"/>
  <c r="AL5" i="1"/>
  <c r="AL5" i="2"/>
  <c r="AL6" i="1"/>
  <c r="AL6" i="2"/>
  <c r="AL7" i="1"/>
  <c r="AL7" i="2"/>
  <c r="AL8" i="1"/>
  <c r="AL8" i="2"/>
  <c r="AL9" i="1"/>
  <c r="AL9" i="2"/>
  <c r="AL10" i="1"/>
  <c r="AL10" i="2"/>
  <c r="AL11" i="1"/>
  <c r="AL11" i="2"/>
  <c r="AL12" i="1"/>
  <c r="AL12" i="2"/>
  <c r="AL13" i="1"/>
  <c r="AL13" i="2"/>
  <c r="AL14" i="1"/>
  <c r="AL14" i="2"/>
  <c r="AL15" i="1"/>
  <c r="AL15" i="2"/>
  <c r="AL16" i="1"/>
  <c r="AL16" i="2"/>
  <c r="AL17" i="2"/>
  <c r="AM3" i="1"/>
  <c r="AM3" i="2"/>
  <c r="AM4" i="1"/>
  <c r="AM4" i="2"/>
  <c r="AM5" i="1"/>
  <c r="AM5" i="2"/>
  <c r="AM6" i="1"/>
  <c r="AM6" i="2"/>
  <c r="AM7" i="1"/>
  <c r="AM7" i="2"/>
  <c r="AM8" i="1"/>
  <c r="AM8" i="2"/>
  <c r="AM9" i="1"/>
  <c r="AM9" i="2"/>
  <c r="AM10" i="1"/>
  <c r="AM10" i="2"/>
  <c r="AM11" i="1"/>
  <c r="AM11" i="2"/>
  <c r="AM12" i="1"/>
  <c r="AM12" i="2"/>
  <c r="AM13" i="1"/>
  <c r="AM13" i="2"/>
  <c r="AM14" i="1"/>
  <c r="AM14" i="2"/>
  <c r="AM15" i="1"/>
  <c r="AM15" i="2"/>
  <c r="AM16" i="1"/>
  <c r="AM16" i="2"/>
  <c r="AM17" i="2"/>
  <c r="AN3" i="1"/>
  <c r="AN3" i="2"/>
  <c r="AN4" i="1"/>
  <c r="AN4" i="2"/>
  <c r="AN5" i="1"/>
  <c r="AN5" i="2"/>
  <c r="AN6" i="1"/>
  <c r="AN6" i="2"/>
  <c r="AN7" i="1"/>
  <c r="AN7" i="2"/>
  <c r="AN8" i="1"/>
  <c r="AN8" i="2"/>
  <c r="AN9" i="1"/>
  <c r="AN9" i="2"/>
  <c r="AN10" i="1"/>
  <c r="AN10" i="2"/>
  <c r="AN11" i="1"/>
  <c r="AN11" i="2"/>
  <c r="AN12" i="1"/>
  <c r="AN12" i="2"/>
  <c r="AN13" i="1"/>
  <c r="AN13" i="2"/>
  <c r="AN14" i="1"/>
  <c r="AN14" i="2"/>
  <c r="AN15" i="1"/>
  <c r="AN15" i="2"/>
  <c r="AN16" i="1"/>
  <c r="AN16" i="2"/>
  <c r="AN17" i="2"/>
  <c r="AO3" i="1"/>
  <c r="AO3" i="2"/>
  <c r="AO4" i="1"/>
  <c r="AO4" i="2"/>
  <c r="AO5" i="1"/>
  <c r="AO5" i="2"/>
  <c r="AO6" i="1"/>
  <c r="AO6" i="2"/>
  <c r="AO7" i="1"/>
  <c r="AO7" i="2"/>
  <c r="AO8" i="1"/>
  <c r="AO8" i="2"/>
  <c r="AO9" i="1"/>
  <c r="AO9" i="2"/>
  <c r="AO10" i="1"/>
  <c r="AO10" i="2"/>
  <c r="AO11" i="1"/>
  <c r="AO11" i="2"/>
  <c r="AO12" i="1"/>
  <c r="AO12" i="2"/>
  <c r="AO13" i="1"/>
  <c r="AO13" i="2"/>
  <c r="AO14" i="1"/>
  <c r="AO14" i="2"/>
  <c r="AO15" i="1"/>
  <c r="AO15" i="2"/>
  <c r="AO16" i="1"/>
  <c r="AO16" i="2"/>
  <c r="AO17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Y17" i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T18" i="5"/>
  <c r="U18" i="5"/>
  <c r="V18" i="5"/>
  <c r="H18" i="5"/>
  <c r="T19" i="5"/>
  <c r="U19" i="5"/>
  <c r="V19" i="5"/>
  <c r="H19" i="5"/>
  <c r="T20" i="5"/>
  <c r="U20" i="5"/>
  <c r="V20" i="5"/>
  <c r="H20" i="5"/>
  <c r="T21" i="5"/>
  <c r="U21" i="5"/>
  <c r="V21" i="5"/>
  <c r="H21" i="5"/>
  <c r="F28" i="5"/>
  <c r="D18" i="5"/>
  <c r="D19" i="5"/>
  <c r="D20" i="5"/>
  <c r="T22" i="5"/>
  <c r="U22" i="5"/>
  <c r="V22" i="5"/>
  <c r="H22" i="5"/>
  <c r="G26" i="5"/>
  <c r="F26" i="5"/>
  <c r="D21" i="5"/>
  <c r="D22" i="5"/>
  <c r="K25" i="5"/>
  <c r="J25" i="5"/>
  <c r="G25" i="5"/>
  <c r="F25" i="5"/>
  <c r="C25" i="5"/>
  <c r="B25" i="5"/>
  <c r="K24" i="5"/>
  <c r="J24" i="5"/>
  <c r="T3" i="5"/>
  <c r="V3" i="4"/>
  <c r="H3" i="4"/>
  <c r="T4" i="4"/>
  <c r="U4" i="4"/>
  <c r="V4" i="4"/>
  <c r="H4" i="4"/>
  <c r="T5" i="4"/>
  <c r="U5" i="4"/>
  <c r="V5" i="4"/>
  <c r="H5" i="4"/>
  <c r="T6" i="4"/>
  <c r="U6" i="4"/>
  <c r="V6" i="4"/>
  <c r="H6" i="4"/>
  <c r="T7" i="4"/>
  <c r="U7" i="4"/>
  <c r="V7" i="4"/>
  <c r="H7" i="4"/>
  <c r="T8" i="4"/>
  <c r="U8" i="4"/>
  <c r="V8" i="4"/>
  <c r="H8" i="4"/>
  <c r="T9" i="4"/>
  <c r="U9" i="4"/>
  <c r="V9" i="4"/>
  <c r="H9" i="4"/>
  <c r="T10" i="4"/>
  <c r="U10" i="4"/>
  <c r="V10" i="4"/>
  <c r="H10" i="4"/>
  <c r="T11" i="4"/>
  <c r="U11" i="4"/>
  <c r="V11" i="4"/>
  <c r="H11" i="4"/>
  <c r="T12" i="4"/>
  <c r="U12" i="4"/>
  <c r="V12" i="4"/>
  <c r="H12" i="4"/>
  <c r="T13" i="4"/>
  <c r="U13" i="4"/>
  <c r="V13" i="4"/>
  <c r="H13" i="4"/>
  <c r="T14" i="4"/>
  <c r="U14" i="4"/>
  <c r="V14" i="4"/>
  <c r="H14" i="4"/>
  <c r="T15" i="4"/>
  <c r="U15" i="4"/>
  <c r="V15" i="4"/>
  <c r="H15" i="4"/>
  <c r="T16" i="4"/>
  <c r="U16" i="4"/>
  <c r="V16" i="4"/>
  <c r="H16" i="4"/>
  <c r="T17" i="4"/>
  <c r="U17" i="4"/>
  <c r="V17" i="4"/>
  <c r="H17" i="4"/>
  <c r="T18" i="4"/>
  <c r="U18" i="4"/>
  <c r="V18" i="4"/>
  <c r="H18" i="4"/>
  <c r="T19" i="4"/>
  <c r="U19" i="4"/>
  <c r="V19" i="4"/>
  <c r="H19" i="4"/>
  <c r="T20" i="4"/>
  <c r="U20" i="4"/>
  <c r="V20" i="4"/>
  <c r="H20" i="4"/>
  <c r="T21" i="4"/>
  <c r="U21" i="4"/>
  <c r="V21" i="4"/>
  <c r="H21" i="4"/>
  <c r="F28" i="4"/>
  <c r="F26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B28" i="4"/>
  <c r="B26" i="4"/>
  <c r="T22" i="4"/>
  <c r="U22" i="4"/>
  <c r="V22" i="4"/>
  <c r="H22" i="4"/>
  <c r="G26" i="4"/>
  <c r="D21" i="4"/>
  <c r="D22" i="4"/>
  <c r="C26" i="4"/>
  <c r="K25" i="4"/>
  <c r="J25" i="4"/>
  <c r="K24" i="4"/>
  <c r="J24" i="4"/>
  <c r="G25" i="4"/>
  <c r="F25" i="4"/>
  <c r="C25" i="4"/>
  <c r="B25" i="4"/>
  <c r="T3" i="4"/>
  <c r="D16" i="2"/>
</calcChain>
</file>

<file path=xl/sharedStrings.xml><?xml version="1.0" encoding="utf-8"?>
<sst xmlns="http://schemas.openxmlformats.org/spreadsheetml/2006/main" count="159" uniqueCount="49">
  <si>
    <t>Frequency</t>
  </si>
  <si>
    <t>ROI</t>
  </si>
  <si>
    <t>Pixel List</t>
  </si>
  <si>
    <t xml:space="preserve"> </t>
  </si>
  <si>
    <t>t=6s</t>
  </si>
  <si>
    <t>t=9s</t>
  </si>
  <si>
    <t>t=12s</t>
  </si>
  <si>
    <t>t=15s</t>
  </si>
  <si>
    <t>t=18s</t>
  </si>
  <si>
    <t>t=21s</t>
  </si>
  <si>
    <t>t=24s</t>
  </si>
  <si>
    <t>t=27s</t>
  </si>
  <si>
    <t>t=30s</t>
  </si>
  <si>
    <t>t=33s</t>
  </si>
  <si>
    <t>t=36s</t>
  </si>
  <si>
    <t>t=39s</t>
  </si>
  <si>
    <t>t=42s</t>
  </si>
  <si>
    <t>t=45s</t>
  </si>
  <si>
    <t>t=48s</t>
  </si>
  <si>
    <t>t=51s</t>
  </si>
  <si>
    <t>t=54s</t>
  </si>
  <si>
    <t>t=57s</t>
  </si>
  <si>
    <t>t=60s</t>
  </si>
  <si>
    <t>t=63s</t>
  </si>
  <si>
    <t>t</t>
  </si>
  <si>
    <t>c</t>
  </si>
  <si>
    <t>n</t>
  </si>
  <si>
    <t>Tumor</t>
  </si>
  <si>
    <t>Contrlaterl Kidney</t>
  </si>
  <si>
    <t>noise</t>
  </si>
  <si>
    <t>Time in sec</t>
  </si>
  <si>
    <t>Lactate</t>
  </si>
  <si>
    <t>Pyruvate</t>
  </si>
  <si>
    <t>Urea</t>
  </si>
  <si>
    <t>C.Kidney</t>
  </si>
  <si>
    <t>Noise</t>
  </si>
  <si>
    <t>AUC (Lac/Pyr)</t>
  </si>
  <si>
    <t>AUC Lac/ Max. Pyr</t>
  </si>
  <si>
    <t>PYR (theta)</t>
  </si>
  <si>
    <t>(COS)^n-1</t>
  </si>
  <si>
    <t>(COS)^n-1!</t>
  </si>
  <si>
    <t>COSnSIN</t>
  </si>
  <si>
    <t>pyr</t>
  </si>
  <si>
    <t>Pyr</t>
  </si>
  <si>
    <t>RF Corrected Pyr</t>
  </si>
  <si>
    <t>above noise</t>
  </si>
  <si>
    <t>mean</t>
  </si>
  <si>
    <t>S.D</t>
  </si>
  <si>
    <t>AUC Lac/tC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</si>
</sst>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JW310 12/15/15 </a:t>
            </a:r>
          </a:p>
          <a:p>
            <a:pPr>
              <a:defRPr/>
            </a:pPr>
            <a:r>
              <a:rPr lang="en-US"/>
              <a:t>Tumor</a:t>
            </a:r>
          </a:p>
        </c:rich>
      </c:tx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Average!$B$2</c:f>
              <c:strCache>
                <c:ptCount val="1"/>
                <c:pt idx="0">
                  <c:v>Lactate</c:v>
                </c:pt>
              </c:strCache>
            </c:strRef>
          </c:tx>
          <c:xVal>
            <c:numRef>
              <c:f>Average!$A$3:$A$22</c:f>
              <c:numCache>
                <c:formatCode>General</c:formatCode>
                <c:ptCount val="20"/>
                <c:pt idx="0">
                  <c:v>6.0</c:v>
                </c:pt>
                <c:pt idx="1">
                  <c:v>9.0</c:v>
                </c:pt>
                <c:pt idx="2">
                  <c:v>12.0</c:v>
                </c:pt>
                <c:pt idx="3">
                  <c:v>15.0</c:v>
                </c:pt>
                <c:pt idx="4">
                  <c:v>18.0</c:v>
                </c:pt>
                <c:pt idx="5">
                  <c:v>21.0</c:v>
                </c:pt>
                <c:pt idx="6">
                  <c:v>24.0</c:v>
                </c:pt>
                <c:pt idx="7">
                  <c:v>27.0</c:v>
                </c:pt>
                <c:pt idx="8">
                  <c:v>30.0</c:v>
                </c:pt>
                <c:pt idx="9">
                  <c:v>33.0</c:v>
                </c:pt>
                <c:pt idx="10">
                  <c:v>36.0</c:v>
                </c:pt>
                <c:pt idx="11">
                  <c:v>39.0</c:v>
                </c:pt>
                <c:pt idx="12">
                  <c:v>42.0</c:v>
                </c:pt>
                <c:pt idx="13">
                  <c:v>45.0</c:v>
                </c:pt>
                <c:pt idx="14">
                  <c:v>48.0</c:v>
                </c:pt>
                <c:pt idx="15">
                  <c:v>51.0</c:v>
                </c:pt>
                <c:pt idx="16">
                  <c:v>54.0</c:v>
                </c:pt>
                <c:pt idx="17">
                  <c:v>57.0</c:v>
                </c:pt>
                <c:pt idx="18">
                  <c:v>60.0</c:v>
                </c:pt>
                <c:pt idx="19">
                  <c:v>63.0</c:v>
                </c:pt>
              </c:numCache>
            </c:numRef>
          </c:xVal>
          <c:yVal>
            <c:numRef>
              <c:f>Average!$B$3:$B$22</c:f>
              <c:numCache>
                <c:formatCode>General</c:formatCode>
                <c:ptCount val="20"/>
                <c:pt idx="0">
                  <c:v>1227.721751530965</c:v>
                </c:pt>
                <c:pt idx="1">
                  <c:v>1497.878458658854</c:v>
                </c:pt>
                <c:pt idx="2">
                  <c:v>1378.097279866536</c:v>
                </c:pt>
                <c:pt idx="3">
                  <c:v>14724.05008951823</c:v>
                </c:pt>
                <c:pt idx="4">
                  <c:v>8307.4035542806</c:v>
                </c:pt>
                <c:pt idx="5">
                  <c:v>5833.13526916504</c:v>
                </c:pt>
                <c:pt idx="6">
                  <c:v>5449.068786621094</c:v>
                </c:pt>
                <c:pt idx="7">
                  <c:v>3536.421691894531</c:v>
                </c:pt>
                <c:pt idx="8">
                  <c:v>3270.439239501953</c:v>
                </c:pt>
                <c:pt idx="9">
                  <c:v>3125.511413574218</c:v>
                </c:pt>
                <c:pt idx="10">
                  <c:v>2188.694216410319</c:v>
                </c:pt>
                <c:pt idx="11">
                  <c:v>2176.774065653483</c:v>
                </c:pt>
                <c:pt idx="12">
                  <c:v>2103.978841145833</c:v>
                </c:pt>
                <c:pt idx="13">
                  <c:v>1286.022211710612</c:v>
                </c:pt>
                <c:pt idx="14">
                  <c:v>1699.042696634928</c:v>
                </c:pt>
                <c:pt idx="15">
                  <c:v>1415.084269205729</c:v>
                </c:pt>
                <c:pt idx="16">
                  <c:v>1031.589937845866</c:v>
                </c:pt>
                <c:pt idx="17">
                  <c:v>1186.168637593587</c:v>
                </c:pt>
                <c:pt idx="18">
                  <c:v>1523.602630615234</c:v>
                </c:pt>
                <c:pt idx="19">
                  <c:v>1221.878489176432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C9A-4491-928A-4E05EB1AD1F5}"/>
            </c:ext>
          </c:extLst>
        </c:ser>
        <c:ser>
          <c:idx val="1"/>
          <c:order val="1"/>
          <c:tx>
            <c:strRef>
              <c:f>Average!$D$2</c:f>
              <c:strCache>
                <c:ptCount val="1"/>
                <c:pt idx="0">
                  <c:v>RF Corrected Pyr</c:v>
                </c:pt>
              </c:strCache>
            </c:strRef>
          </c:tx>
          <c:xVal>
            <c:numRef>
              <c:f>Average!$A$3:$A$22</c:f>
              <c:numCache>
                <c:formatCode>General</c:formatCode>
                <c:ptCount val="20"/>
                <c:pt idx="0">
                  <c:v>6.0</c:v>
                </c:pt>
                <c:pt idx="1">
                  <c:v>9.0</c:v>
                </c:pt>
                <c:pt idx="2">
                  <c:v>12.0</c:v>
                </c:pt>
                <c:pt idx="3">
                  <c:v>15.0</c:v>
                </c:pt>
                <c:pt idx="4">
                  <c:v>18.0</c:v>
                </c:pt>
                <c:pt idx="5">
                  <c:v>21.0</c:v>
                </c:pt>
                <c:pt idx="6">
                  <c:v>24.0</c:v>
                </c:pt>
                <c:pt idx="7">
                  <c:v>27.0</c:v>
                </c:pt>
                <c:pt idx="8">
                  <c:v>30.0</c:v>
                </c:pt>
                <c:pt idx="9">
                  <c:v>33.0</c:v>
                </c:pt>
                <c:pt idx="10">
                  <c:v>36.0</c:v>
                </c:pt>
                <c:pt idx="11">
                  <c:v>39.0</c:v>
                </c:pt>
                <c:pt idx="12">
                  <c:v>42.0</c:v>
                </c:pt>
                <c:pt idx="13">
                  <c:v>45.0</c:v>
                </c:pt>
                <c:pt idx="14">
                  <c:v>48.0</c:v>
                </c:pt>
                <c:pt idx="15">
                  <c:v>51.0</c:v>
                </c:pt>
                <c:pt idx="16">
                  <c:v>54.0</c:v>
                </c:pt>
                <c:pt idx="17">
                  <c:v>57.0</c:v>
                </c:pt>
                <c:pt idx="18">
                  <c:v>60.0</c:v>
                </c:pt>
                <c:pt idx="19">
                  <c:v>63.0</c:v>
                </c:pt>
              </c:numCache>
            </c:numRef>
          </c:xVal>
          <c:yVal>
            <c:numRef>
              <c:f>Average!$D$3:$D$22</c:f>
              <c:numCache>
                <c:formatCode>General</c:formatCode>
                <c:ptCount val="20"/>
                <c:pt idx="0">
                  <c:v>67282.64952987931</c:v>
                </c:pt>
                <c:pt idx="1">
                  <c:v>82470.53485073044</c:v>
                </c:pt>
                <c:pt idx="2">
                  <c:v>58948.10643519972</c:v>
                </c:pt>
                <c:pt idx="3">
                  <c:v>53913.14980892368</c:v>
                </c:pt>
                <c:pt idx="4">
                  <c:v>33967.31325944572</c:v>
                </c:pt>
                <c:pt idx="5">
                  <c:v>31404.43309043777</c:v>
                </c:pt>
                <c:pt idx="6">
                  <c:v>21994.82374575324</c:v>
                </c:pt>
                <c:pt idx="7">
                  <c:v>23408.65591387895</c:v>
                </c:pt>
                <c:pt idx="8">
                  <c:v>18335.97466724543</c:v>
                </c:pt>
                <c:pt idx="9">
                  <c:v>17054.99489365384</c:v>
                </c:pt>
                <c:pt idx="10">
                  <c:v>15546.39163051559</c:v>
                </c:pt>
                <c:pt idx="11">
                  <c:v>10328.66613386006</c:v>
                </c:pt>
                <c:pt idx="12">
                  <c:v>11343.79729216621</c:v>
                </c:pt>
                <c:pt idx="13">
                  <c:v>8981.528981575617</c:v>
                </c:pt>
                <c:pt idx="14">
                  <c:v>7200.102284898484</c:v>
                </c:pt>
                <c:pt idx="15">
                  <c:v>5448.82606719977</c:v>
                </c:pt>
                <c:pt idx="16">
                  <c:v>8043.28810384384</c:v>
                </c:pt>
                <c:pt idx="17">
                  <c:v>7915.874076850586</c:v>
                </c:pt>
                <c:pt idx="18">
                  <c:v>6155.577195279427</c:v>
                </c:pt>
                <c:pt idx="19">
                  <c:v>6512.52041750728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C9A-4491-928A-4E05EB1AD1F5}"/>
            </c:ext>
          </c:extLst>
        </c:ser>
        <c:ser>
          <c:idx val="2"/>
          <c:order val="2"/>
          <c:tx>
            <c:strRef>
              <c:f>Average!$J$1:$J$2</c:f>
              <c:strCache>
                <c:ptCount val="2"/>
                <c:pt idx="0">
                  <c:v>Noise</c:v>
                </c:pt>
                <c:pt idx="1">
                  <c:v>Lactate</c:v>
                </c:pt>
              </c:strCache>
            </c:strRef>
          </c:tx>
          <c:xVal>
            <c:numRef>
              <c:f>Average!$A$3:$A$22</c:f>
              <c:numCache>
                <c:formatCode>General</c:formatCode>
                <c:ptCount val="20"/>
                <c:pt idx="0">
                  <c:v>6.0</c:v>
                </c:pt>
                <c:pt idx="1">
                  <c:v>9.0</c:v>
                </c:pt>
                <c:pt idx="2">
                  <c:v>12.0</c:v>
                </c:pt>
                <c:pt idx="3">
                  <c:v>15.0</c:v>
                </c:pt>
                <c:pt idx="4">
                  <c:v>18.0</c:v>
                </c:pt>
                <c:pt idx="5">
                  <c:v>21.0</c:v>
                </c:pt>
                <c:pt idx="6">
                  <c:v>24.0</c:v>
                </c:pt>
                <c:pt idx="7">
                  <c:v>27.0</c:v>
                </c:pt>
                <c:pt idx="8">
                  <c:v>30.0</c:v>
                </c:pt>
                <c:pt idx="9">
                  <c:v>33.0</c:v>
                </c:pt>
                <c:pt idx="10">
                  <c:v>36.0</c:v>
                </c:pt>
                <c:pt idx="11">
                  <c:v>39.0</c:v>
                </c:pt>
                <c:pt idx="12">
                  <c:v>42.0</c:v>
                </c:pt>
                <c:pt idx="13">
                  <c:v>45.0</c:v>
                </c:pt>
                <c:pt idx="14">
                  <c:v>48.0</c:v>
                </c:pt>
                <c:pt idx="15">
                  <c:v>51.0</c:v>
                </c:pt>
                <c:pt idx="16">
                  <c:v>54.0</c:v>
                </c:pt>
                <c:pt idx="17">
                  <c:v>57.0</c:v>
                </c:pt>
                <c:pt idx="18">
                  <c:v>60.0</c:v>
                </c:pt>
                <c:pt idx="19">
                  <c:v>63.0</c:v>
                </c:pt>
              </c:numCache>
            </c:numRef>
          </c:xVal>
          <c:yVal>
            <c:numRef>
              <c:f>Average!$K$3:$K$22</c:f>
              <c:numCache>
                <c:formatCode>General</c:formatCode>
                <c:ptCount val="20"/>
                <c:pt idx="0">
                  <c:v>1401.186021592882</c:v>
                </c:pt>
                <c:pt idx="1">
                  <c:v>1444.312918768989</c:v>
                </c:pt>
                <c:pt idx="2">
                  <c:v>1352.362245347765</c:v>
                </c:pt>
                <c:pt idx="3">
                  <c:v>1689.151407877604</c:v>
                </c:pt>
                <c:pt idx="4">
                  <c:v>1525.928877088759</c:v>
                </c:pt>
                <c:pt idx="5">
                  <c:v>1438.939278496636</c:v>
                </c:pt>
                <c:pt idx="6">
                  <c:v>1370.35476006402</c:v>
                </c:pt>
                <c:pt idx="7">
                  <c:v>1601.40411207411</c:v>
                </c:pt>
                <c:pt idx="8">
                  <c:v>1540.321061876085</c:v>
                </c:pt>
                <c:pt idx="9">
                  <c:v>1571.16591389974</c:v>
                </c:pt>
                <c:pt idx="10">
                  <c:v>1052.4205432468</c:v>
                </c:pt>
                <c:pt idx="11">
                  <c:v>1450.517903645833</c:v>
                </c:pt>
                <c:pt idx="12">
                  <c:v>1208.24760860867</c:v>
                </c:pt>
                <c:pt idx="13">
                  <c:v>1132.510767618815</c:v>
                </c:pt>
                <c:pt idx="14">
                  <c:v>1103.848451402452</c:v>
                </c:pt>
                <c:pt idx="15">
                  <c:v>1282.728057861328</c:v>
                </c:pt>
                <c:pt idx="16">
                  <c:v>1144.747158474392</c:v>
                </c:pt>
                <c:pt idx="17">
                  <c:v>1075.822014702691</c:v>
                </c:pt>
                <c:pt idx="18">
                  <c:v>1342.262924194336</c:v>
                </c:pt>
                <c:pt idx="19">
                  <c:v>1347.729421827528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C9A-4491-928A-4E05EB1AD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806448"/>
        <c:axId val="618810576"/>
      </c:scatterChart>
      <c:valAx>
        <c:axId val="618806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18810576"/>
        <c:crosses val="autoZero"/>
        <c:crossBetween val="midCat"/>
      </c:valAx>
      <c:valAx>
        <c:axId val="618810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8806448"/>
        <c:crosses val="autoZero"/>
        <c:crossBetween val="midCat"/>
      </c:valAx>
    </c:plotArea>
    <c:legend>
      <c:legendPos val="r"/>
      <c:overlay val="1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JW310 12/15/15 </a:t>
            </a:r>
          </a:p>
          <a:p>
            <a:pPr>
              <a:defRPr/>
            </a:pPr>
            <a:r>
              <a:rPr lang="en-US"/>
              <a:t>Tumor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Average!$B$2</c:f>
              <c:strCache>
                <c:ptCount val="1"/>
                <c:pt idx="0">
                  <c:v>Lactate</c:v>
                </c:pt>
              </c:strCache>
            </c:strRef>
          </c:tx>
          <c:xVal>
            <c:numRef>
              <c:f>Average!$A$3:$A$22</c:f>
              <c:numCache>
                <c:formatCode>General</c:formatCode>
                <c:ptCount val="20"/>
                <c:pt idx="0">
                  <c:v>6.0</c:v>
                </c:pt>
                <c:pt idx="1">
                  <c:v>9.0</c:v>
                </c:pt>
                <c:pt idx="2">
                  <c:v>12.0</c:v>
                </c:pt>
                <c:pt idx="3">
                  <c:v>15.0</c:v>
                </c:pt>
                <c:pt idx="4">
                  <c:v>18.0</c:v>
                </c:pt>
                <c:pt idx="5">
                  <c:v>21.0</c:v>
                </c:pt>
                <c:pt idx="6">
                  <c:v>24.0</c:v>
                </c:pt>
                <c:pt idx="7">
                  <c:v>27.0</c:v>
                </c:pt>
                <c:pt idx="8">
                  <c:v>30.0</c:v>
                </c:pt>
                <c:pt idx="9">
                  <c:v>33.0</c:v>
                </c:pt>
                <c:pt idx="10">
                  <c:v>36.0</c:v>
                </c:pt>
                <c:pt idx="11">
                  <c:v>39.0</c:v>
                </c:pt>
                <c:pt idx="12">
                  <c:v>42.0</c:v>
                </c:pt>
                <c:pt idx="13">
                  <c:v>45.0</c:v>
                </c:pt>
                <c:pt idx="14">
                  <c:v>48.0</c:v>
                </c:pt>
                <c:pt idx="15">
                  <c:v>51.0</c:v>
                </c:pt>
                <c:pt idx="16">
                  <c:v>54.0</c:v>
                </c:pt>
                <c:pt idx="17">
                  <c:v>57.0</c:v>
                </c:pt>
                <c:pt idx="18">
                  <c:v>60.0</c:v>
                </c:pt>
                <c:pt idx="19">
                  <c:v>63.0</c:v>
                </c:pt>
              </c:numCache>
            </c:numRef>
          </c:xVal>
          <c:yVal>
            <c:numRef>
              <c:f>Average!$B$3:$B$22</c:f>
              <c:numCache>
                <c:formatCode>General</c:formatCode>
                <c:ptCount val="20"/>
                <c:pt idx="0">
                  <c:v>1227.721751530965</c:v>
                </c:pt>
                <c:pt idx="1">
                  <c:v>1497.878458658854</c:v>
                </c:pt>
                <c:pt idx="2">
                  <c:v>1378.097279866536</c:v>
                </c:pt>
                <c:pt idx="3">
                  <c:v>14724.05008951823</c:v>
                </c:pt>
                <c:pt idx="4">
                  <c:v>8307.4035542806</c:v>
                </c:pt>
                <c:pt idx="5">
                  <c:v>5833.13526916504</c:v>
                </c:pt>
                <c:pt idx="6">
                  <c:v>5449.068786621094</c:v>
                </c:pt>
                <c:pt idx="7">
                  <c:v>3536.421691894531</c:v>
                </c:pt>
                <c:pt idx="8">
                  <c:v>3270.439239501953</c:v>
                </c:pt>
                <c:pt idx="9">
                  <c:v>3125.511413574218</c:v>
                </c:pt>
                <c:pt idx="10">
                  <c:v>2188.694216410319</c:v>
                </c:pt>
                <c:pt idx="11">
                  <c:v>2176.774065653483</c:v>
                </c:pt>
                <c:pt idx="12">
                  <c:v>2103.978841145833</c:v>
                </c:pt>
                <c:pt idx="13">
                  <c:v>1286.022211710612</c:v>
                </c:pt>
                <c:pt idx="14">
                  <c:v>1699.042696634928</c:v>
                </c:pt>
                <c:pt idx="15">
                  <c:v>1415.084269205729</c:v>
                </c:pt>
                <c:pt idx="16">
                  <c:v>1031.589937845866</c:v>
                </c:pt>
                <c:pt idx="17">
                  <c:v>1186.168637593587</c:v>
                </c:pt>
                <c:pt idx="18">
                  <c:v>1523.602630615234</c:v>
                </c:pt>
                <c:pt idx="19">
                  <c:v>1221.878489176432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225D-4AD5-9351-936848BD4105}"/>
            </c:ext>
          </c:extLst>
        </c:ser>
        <c:ser>
          <c:idx val="1"/>
          <c:order val="1"/>
          <c:tx>
            <c:strRef>
              <c:f>Average!$D$2</c:f>
              <c:strCache>
                <c:ptCount val="1"/>
                <c:pt idx="0">
                  <c:v>RF Corrected Pyr</c:v>
                </c:pt>
              </c:strCache>
            </c:strRef>
          </c:tx>
          <c:xVal>
            <c:numRef>
              <c:f>Average!$A$3:$A$22</c:f>
              <c:numCache>
                <c:formatCode>General</c:formatCode>
                <c:ptCount val="20"/>
                <c:pt idx="0">
                  <c:v>6.0</c:v>
                </c:pt>
                <c:pt idx="1">
                  <c:v>9.0</c:v>
                </c:pt>
                <c:pt idx="2">
                  <c:v>12.0</c:v>
                </c:pt>
                <c:pt idx="3">
                  <c:v>15.0</c:v>
                </c:pt>
                <c:pt idx="4">
                  <c:v>18.0</c:v>
                </c:pt>
                <c:pt idx="5">
                  <c:v>21.0</c:v>
                </c:pt>
                <c:pt idx="6">
                  <c:v>24.0</c:v>
                </c:pt>
                <c:pt idx="7">
                  <c:v>27.0</c:v>
                </c:pt>
                <c:pt idx="8">
                  <c:v>30.0</c:v>
                </c:pt>
                <c:pt idx="9">
                  <c:v>33.0</c:v>
                </c:pt>
                <c:pt idx="10">
                  <c:v>36.0</c:v>
                </c:pt>
                <c:pt idx="11">
                  <c:v>39.0</c:v>
                </c:pt>
                <c:pt idx="12">
                  <c:v>42.0</c:v>
                </c:pt>
                <c:pt idx="13">
                  <c:v>45.0</c:v>
                </c:pt>
                <c:pt idx="14">
                  <c:v>48.0</c:v>
                </c:pt>
                <c:pt idx="15">
                  <c:v>51.0</c:v>
                </c:pt>
                <c:pt idx="16">
                  <c:v>54.0</c:v>
                </c:pt>
                <c:pt idx="17">
                  <c:v>57.0</c:v>
                </c:pt>
                <c:pt idx="18">
                  <c:v>60.0</c:v>
                </c:pt>
                <c:pt idx="19">
                  <c:v>63.0</c:v>
                </c:pt>
              </c:numCache>
            </c:numRef>
          </c:xVal>
          <c:yVal>
            <c:numRef>
              <c:f>Average!$D$3:$D$22</c:f>
              <c:numCache>
                <c:formatCode>General</c:formatCode>
                <c:ptCount val="20"/>
                <c:pt idx="0">
                  <c:v>67282.64952987931</c:v>
                </c:pt>
                <c:pt idx="1">
                  <c:v>82470.53485073044</c:v>
                </c:pt>
                <c:pt idx="2">
                  <c:v>58948.10643519972</c:v>
                </c:pt>
                <c:pt idx="3">
                  <c:v>53913.14980892368</c:v>
                </c:pt>
                <c:pt idx="4">
                  <c:v>33967.31325944572</c:v>
                </c:pt>
                <c:pt idx="5">
                  <c:v>31404.43309043777</c:v>
                </c:pt>
                <c:pt idx="6">
                  <c:v>21994.82374575324</c:v>
                </c:pt>
                <c:pt idx="7">
                  <c:v>23408.65591387895</c:v>
                </c:pt>
                <c:pt idx="8">
                  <c:v>18335.97466724543</c:v>
                </c:pt>
                <c:pt idx="9">
                  <c:v>17054.99489365384</c:v>
                </c:pt>
                <c:pt idx="10">
                  <c:v>15546.39163051559</c:v>
                </c:pt>
                <c:pt idx="11">
                  <c:v>10328.66613386006</c:v>
                </c:pt>
                <c:pt idx="12">
                  <c:v>11343.79729216621</c:v>
                </c:pt>
                <c:pt idx="13">
                  <c:v>8981.528981575617</c:v>
                </c:pt>
                <c:pt idx="14">
                  <c:v>7200.102284898484</c:v>
                </c:pt>
                <c:pt idx="15">
                  <c:v>5448.82606719977</c:v>
                </c:pt>
                <c:pt idx="16">
                  <c:v>8043.28810384384</c:v>
                </c:pt>
                <c:pt idx="17">
                  <c:v>7915.874076850586</c:v>
                </c:pt>
                <c:pt idx="18">
                  <c:v>6155.577195279427</c:v>
                </c:pt>
                <c:pt idx="19">
                  <c:v>6512.52041750728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225D-4AD5-9351-936848BD4105}"/>
            </c:ext>
          </c:extLst>
        </c:ser>
        <c:ser>
          <c:idx val="2"/>
          <c:order val="2"/>
          <c:tx>
            <c:strRef>
              <c:f>Average!$J$1:$J$2</c:f>
              <c:strCache>
                <c:ptCount val="2"/>
                <c:pt idx="0">
                  <c:v>Noise</c:v>
                </c:pt>
                <c:pt idx="1">
                  <c:v>Lactate</c:v>
                </c:pt>
              </c:strCache>
            </c:strRef>
          </c:tx>
          <c:xVal>
            <c:numRef>
              <c:f>Average!$A$3:$A$22</c:f>
              <c:numCache>
                <c:formatCode>General</c:formatCode>
                <c:ptCount val="20"/>
                <c:pt idx="0">
                  <c:v>6.0</c:v>
                </c:pt>
                <c:pt idx="1">
                  <c:v>9.0</c:v>
                </c:pt>
                <c:pt idx="2">
                  <c:v>12.0</c:v>
                </c:pt>
                <c:pt idx="3">
                  <c:v>15.0</c:v>
                </c:pt>
                <c:pt idx="4">
                  <c:v>18.0</c:v>
                </c:pt>
                <c:pt idx="5">
                  <c:v>21.0</c:v>
                </c:pt>
                <c:pt idx="6">
                  <c:v>24.0</c:v>
                </c:pt>
                <c:pt idx="7">
                  <c:v>27.0</c:v>
                </c:pt>
                <c:pt idx="8">
                  <c:v>30.0</c:v>
                </c:pt>
                <c:pt idx="9">
                  <c:v>33.0</c:v>
                </c:pt>
                <c:pt idx="10">
                  <c:v>36.0</c:v>
                </c:pt>
                <c:pt idx="11">
                  <c:v>39.0</c:v>
                </c:pt>
                <c:pt idx="12">
                  <c:v>42.0</c:v>
                </c:pt>
                <c:pt idx="13">
                  <c:v>45.0</c:v>
                </c:pt>
                <c:pt idx="14">
                  <c:v>48.0</c:v>
                </c:pt>
                <c:pt idx="15">
                  <c:v>51.0</c:v>
                </c:pt>
                <c:pt idx="16">
                  <c:v>54.0</c:v>
                </c:pt>
                <c:pt idx="17">
                  <c:v>57.0</c:v>
                </c:pt>
                <c:pt idx="18">
                  <c:v>60.0</c:v>
                </c:pt>
                <c:pt idx="19">
                  <c:v>63.0</c:v>
                </c:pt>
              </c:numCache>
            </c:numRef>
          </c:xVal>
          <c:yVal>
            <c:numRef>
              <c:f>Average!$K$3:$K$22</c:f>
              <c:numCache>
                <c:formatCode>General</c:formatCode>
                <c:ptCount val="20"/>
                <c:pt idx="0">
                  <c:v>1401.186021592882</c:v>
                </c:pt>
                <c:pt idx="1">
                  <c:v>1444.312918768989</c:v>
                </c:pt>
                <c:pt idx="2">
                  <c:v>1352.362245347765</c:v>
                </c:pt>
                <c:pt idx="3">
                  <c:v>1689.151407877604</c:v>
                </c:pt>
                <c:pt idx="4">
                  <c:v>1525.928877088759</c:v>
                </c:pt>
                <c:pt idx="5">
                  <c:v>1438.939278496636</c:v>
                </c:pt>
                <c:pt idx="6">
                  <c:v>1370.35476006402</c:v>
                </c:pt>
                <c:pt idx="7">
                  <c:v>1601.40411207411</c:v>
                </c:pt>
                <c:pt idx="8">
                  <c:v>1540.321061876085</c:v>
                </c:pt>
                <c:pt idx="9">
                  <c:v>1571.16591389974</c:v>
                </c:pt>
                <c:pt idx="10">
                  <c:v>1052.4205432468</c:v>
                </c:pt>
                <c:pt idx="11">
                  <c:v>1450.517903645833</c:v>
                </c:pt>
                <c:pt idx="12">
                  <c:v>1208.24760860867</c:v>
                </c:pt>
                <c:pt idx="13">
                  <c:v>1132.510767618815</c:v>
                </c:pt>
                <c:pt idx="14">
                  <c:v>1103.848451402452</c:v>
                </c:pt>
                <c:pt idx="15">
                  <c:v>1282.728057861328</c:v>
                </c:pt>
                <c:pt idx="16">
                  <c:v>1144.747158474392</c:v>
                </c:pt>
                <c:pt idx="17">
                  <c:v>1075.822014702691</c:v>
                </c:pt>
                <c:pt idx="18">
                  <c:v>1342.262924194336</c:v>
                </c:pt>
                <c:pt idx="19">
                  <c:v>1347.729421827528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225D-4AD5-9351-936848BD4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891488"/>
        <c:axId val="618895616"/>
      </c:scatterChart>
      <c:valAx>
        <c:axId val="618891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18895616"/>
        <c:crosses val="autoZero"/>
        <c:crossBetween val="midCat"/>
      </c:valAx>
      <c:valAx>
        <c:axId val="618895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8891488"/>
        <c:crosses val="autoZero"/>
        <c:crossBetween val="midCat"/>
      </c:valAx>
    </c:plotArea>
    <c:legend>
      <c:legendPos val="r"/>
      <c:layout/>
      <c:overlay val="1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508000</xdr:colOff>
      <xdr:row>21</xdr:row>
      <xdr:rowOff>6350</xdr:rowOff>
    </xdr:from>
    <xdr:to>
      <xdr:col>18</xdr:col>
      <xdr:colOff>368300</xdr:colOff>
      <xdr:row>36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508000</xdr:colOff>
      <xdr:row>21</xdr:row>
      <xdr:rowOff>6350</xdr:rowOff>
    </xdr:from>
    <xdr:to>
      <xdr:col>18</xdr:col>
      <xdr:colOff>368300</xdr:colOff>
      <xdr:row>36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DBA7A98B-8852-44F8-A1F6-62C12AD62E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0"/>
  <sheetViews>
    <sheetView workbookViewId="0">
      <selection activeCell="Y7" sqref="Y7"/>
    </sheetView>
  </sheetViews>
  <sheetFormatPr baseColWidth="10" defaultColWidth="8.83203125" defaultRowHeight="15" x14ac:dyDescent="0.2"/>
  <sheetData>
    <row r="1" spans="1:41" x14ac:dyDescent="0.2">
      <c r="A1" t="s">
        <v>0</v>
      </c>
      <c r="B1">
        <v>1834</v>
      </c>
    </row>
    <row r="2" spans="1:4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41" x14ac:dyDescent="0.2">
      <c r="A3" t="s">
        <v>24</v>
      </c>
      <c r="B3">
        <v>13</v>
      </c>
      <c r="C3">
        <v>20</v>
      </c>
      <c r="D3">
        <v>101.18231964111328</v>
      </c>
      <c r="E3">
        <v>1550.2222900390625</v>
      </c>
      <c r="F3">
        <v>907.24566650390625</v>
      </c>
      <c r="G3">
        <v>28939.42578125</v>
      </c>
      <c r="H3">
        <v>15666.4189453125</v>
      </c>
      <c r="I3">
        <v>12507.2197265625</v>
      </c>
      <c r="J3">
        <v>9250.982421875</v>
      </c>
      <c r="K3">
        <v>6358.365234375</v>
      </c>
      <c r="L3">
        <v>4779.86474609375</v>
      </c>
      <c r="M3">
        <v>5195.8603515625</v>
      </c>
      <c r="N3">
        <v>5421.60546875</v>
      </c>
      <c r="O3">
        <v>5601.798828125</v>
      </c>
      <c r="P3">
        <v>2874.786865234375</v>
      </c>
      <c r="Q3">
        <v>2266.484130859375</v>
      </c>
      <c r="R3">
        <v>1318.7994384765625</v>
      </c>
      <c r="S3">
        <v>2073.270263671875</v>
      </c>
      <c r="T3">
        <v>709.9666748046875</v>
      </c>
      <c r="U3">
        <v>985.0377197265625</v>
      </c>
      <c r="V3">
        <v>1069.5992431640625</v>
      </c>
      <c r="W3">
        <v>1520.7071533203125</v>
      </c>
      <c r="Y3">
        <f>IF(G3&gt;_xlfn.PERCENTILE.INC($G$3:$G$16,0.75),G3,"")</f>
        <v>28939.42578125</v>
      </c>
      <c r="Z3">
        <f>IF(ISNUMBER(Y3),H3,"")</f>
        <v>15666.4189453125</v>
      </c>
      <c r="AA3">
        <f t="shared" ref="AA3:AO16" si="0">IF(ISNUMBER(Z3),I3,"")</f>
        <v>12507.2197265625</v>
      </c>
      <c r="AB3">
        <f t="shared" si="0"/>
        <v>9250.982421875</v>
      </c>
      <c r="AC3">
        <f t="shared" si="0"/>
        <v>6358.365234375</v>
      </c>
      <c r="AD3">
        <f t="shared" si="0"/>
        <v>4779.86474609375</v>
      </c>
      <c r="AE3">
        <f t="shared" si="0"/>
        <v>5195.8603515625</v>
      </c>
      <c r="AF3">
        <f t="shared" si="0"/>
        <v>5421.60546875</v>
      </c>
      <c r="AG3">
        <f t="shared" si="0"/>
        <v>5601.798828125</v>
      </c>
      <c r="AH3">
        <f t="shared" si="0"/>
        <v>2874.786865234375</v>
      </c>
      <c r="AI3">
        <f t="shared" si="0"/>
        <v>2266.484130859375</v>
      </c>
      <c r="AJ3">
        <f t="shared" si="0"/>
        <v>1318.7994384765625</v>
      </c>
      <c r="AK3">
        <f t="shared" si="0"/>
        <v>2073.270263671875</v>
      </c>
      <c r="AL3">
        <f t="shared" si="0"/>
        <v>709.9666748046875</v>
      </c>
      <c r="AM3">
        <f t="shared" si="0"/>
        <v>985.0377197265625</v>
      </c>
      <c r="AN3">
        <f t="shared" si="0"/>
        <v>1069.5992431640625</v>
      </c>
      <c r="AO3">
        <f t="shared" si="0"/>
        <v>1520.7071533203125</v>
      </c>
    </row>
    <row r="4" spans="1:41" x14ac:dyDescent="0.2">
      <c r="B4">
        <v>13</v>
      </c>
      <c r="C4">
        <v>21</v>
      </c>
      <c r="D4">
        <v>577.528564453125</v>
      </c>
      <c r="E4">
        <v>1838.3892822265625</v>
      </c>
      <c r="F4">
        <v>1276.2362060546875</v>
      </c>
      <c r="G4">
        <v>19096.828125</v>
      </c>
      <c r="H4">
        <v>10372.4609375</v>
      </c>
      <c r="I4">
        <v>7906.81396484375</v>
      </c>
      <c r="J4">
        <v>6164.8974609375</v>
      </c>
      <c r="K4">
        <v>3689.567626953125</v>
      </c>
      <c r="L4">
        <v>3150.6962890625</v>
      </c>
      <c r="M4">
        <v>4638.35302734375</v>
      </c>
      <c r="N4">
        <v>4331.75537109375</v>
      </c>
      <c r="O4">
        <v>4352.39697265625</v>
      </c>
      <c r="P4">
        <v>1027.2847900390625</v>
      </c>
      <c r="Q4">
        <v>1385.48583984375</v>
      </c>
      <c r="R4">
        <v>1838.9996337890625</v>
      </c>
      <c r="S4">
        <v>1243.9793701171875</v>
      </c>
      <c r="T4">
        <v>204.40095520019531</v>
      </c>
      <c r="U4">
        <v>1351.533447265625</v>
      </c>
      <c r="V4">
        <v>1457.9024658203125</v>
      </c>
      <c r="W4">
        <v>1354.2677001953125</v>
      </c>
      <c r="Y4" t="str">
        <f t="shared" ref="Y4:Y16" si="1">IF(G4&gt;_xlfn.PERCENTILE.INC($G$3:$G$16,0.75),G4,"")</f>
        <v/>
      </c>
      <c r="Z4" t="str">
        <f t="shared" ref="Z4:Z16" si="2">IF(ISNUMBER(Y4),H4,"")</f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</row>
    <row r="5" spans="1:41" x14ac:dyDescent="0.2">
      <c r="B5">
        <v>13</v>
      </c>
      <c r="C5">
        <v>22</v>
      </c>
      <c r="D5">
        <v>1570.7176513671875</v>
      </c>
      <c r="E5">
        <v>1555.494140625</v>
      </c>
      <c r="F5">
        <v>1490.815185546875</v>
      </c>
      <c r="G5">
        <v>8126.29296875</v>
      </c>
      <c r="H5">
        <v>5288.65380859375</v>
      </c>
      <c r="I5">
        <v>2872.12353515625</v>
      </c>
      <c r="J5">
        <v>3098.085693359375</v>
      </c>
      <c r="K5">
        <v>2619.67822265625</v>
      </c>
      <c r="L5">
        <v>1828.68017578125</v>
      </c>
      <c r="M5">
        <v>3407.236328125</v>
      </c>
      <c r="N5">
        <v>2324.598388671875</v>
      </c>
      <c r="O5">
        <v>2113.92041015625</v>
      </c>
      <c r="P5">
        <v>1845.2325439453125</v>
      </c>
      <c r="Q5">
        <v>252.51104736328125</v>
      </c>
      <c r="R5">
        <v>1462.171142578125</v>
      </c>
      <c r="S5">
        <v>1165.1207275390625</v>
      </c>
      <c r="T5">
        <v>584.2000732421875</v>
      </c>
      <c r="U5">
        <v>1969.501953125</v>
      </c>
      <c r="V5">
        <v>1174.160400390625</v>
      </c>
      <c r="W5">
        <v>1241.7647705078125</v>
      </c>
      <c r="Y5" t="str">
        <f t="shared" si="1"/>
        <v/>
      </c>
      <c r="Z5" t="str">
        <f t="shared" si="2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</row>
    <row r="6" spans="1:41" x14ac:dyDescent="0.2">
      <c r="B6">
        <v>14</v>
      </c>
      <c r="C6">
        <v>20</v>
      </c>
      <c r="D6">
        <v>1602.9647216796875</v>
      </c>
      <c r="E6">
        <v>1262.2506103515625</v>
      </c>
      <c r="F6">
        <v>535.50469970703125</v>
      </c>
      <c r="G6">
        <v>30660.482421875</v>
      </c>
      <c r="H6">
        <v>14821.234375</v>
      </c>
      <c r="I6">
        <v>11371.5673828125</v>
      </c>
      <c r="J6">
        <v>7932.11279296875</v>
      </c>
      <c r="K6">
        <v>5042.15380859375</v>
      </c>
      <c r="L6">
        <v>5438.72607421875</v>
      </c>
      <c r="M6">
        <v>4528.61376953125</v>
      </c>
      <c r="N6">
        <v>4245.5322265625</v>
      </c>
      <c r="O6">
        <v>4061.242431640625</v>
      </c>
      <c r="P6">
        <v>2380.93505859375</v>
      </c>
      <c r="Q6">
        <v>3400.66748046875</v>
      </c>
      <c r="R6">
        <v>1405.3780517578125</v>
      </c>
      <c r="S6">
        <v>3118.75927734375</v>
      </c>
      <c r="T6">
        <v>147.28996276855469</v>
      </c>
      <c r="U6">
        <v>1642.8646240234375</v>
      </c>
      <c r="V6">
        <v>1673.82421875</v>
      </c>
      <c r="W6">
        <v>1435.3800048828125</v>
      </c>
      <c r="Y6">
        <f t="shared" si="1"/>
        <v>30660.482421875</v>
      </c>
      <c r="Z6">
        <f t="shared" si="2"/>
        <v>14821.234375</v>
      </c>
      <c r="AA6">
        <f t="shared" si="0"/>
        <v>11371.5673828125</v>
      </c>
      <c r="AB6">
        <f t="shared" si="0"/>
        <v>7932.11279296875</v>
      </c>
      <c r="AC6">
        <f t="shared" si="0"/>
        <v>5042.15380859375</v>
      </c>
      <c r="AD6">
        <f t="shared" si="0"/>
        <v>5438.72607421875</v>
      </c>
      <c r="AE6">
        <f t="shared" si="0"/>
        <v>4528.61376953125</v>
      </c>
      <c r="AF6">
        <f t="shared" si="0"/>
        <v>4245.5322265625</v>
      </c>
      <c r="AG6">
        <f t="shared" si="0"/>
        <v>4061.242431640625</v>
      </c>
      <c r="AH6">
        <f t="shared" si="0"/>
        <v>2380.93505859375</v>
      </c>
      <c r="AI6">
        <f t="shared" si="0"/>
        <v>3400.66748046875</v>
      </c>
      <c r="AJ6">
        <f t="shared" si="0"/>
        <v>1405.3780517578125</v>
      </c>
      <c r="AK6">
        <f t="shared" si="0"/>
        <v>3118.75927734375</v>
      </c>
      <c r="AL6">
        <f t="shared" si="0"/>
        <v>147.28996276855469</v>
      </c>
      <c r="AM6">
        <f t="shared" si="0"/>
        <v>1642.8646240234375</v>
      </c>
      <c r="AN6">
        <f t="shared" si="0"/>
        <v>1673.82421875</v>
      </c>
      <c r="AO6">
        <f t="shared" si="0"/>
        <v>1435.3800048828125</v>
      </c>
    </row>
    <row r="7" spans="1:41" x14ac:dyDescent="0.2">
      <c r="B7">
        <v>14</v>
      </c>
      <c r="C7">
        <v>21</v>
      </c>
      <c r="D7">
        <v>695.63671875</v>
      </c>
      <c r="E7">
        <v>662.663818359375</v>
      </c>
      <c r="F7">
        <v>977.1842041015625</v>
      </c>
      <c r="G7">
        <v>23680.28515625</v>
      </c>
      <c r="H7">
        <v>13059.908203125</v>
      </c>
      <c r="I7">
        <v>9417.8662109375</v>
      </c>
      <c r="J7">
        <v>7540.1328125</v>
      </c>
      <c r="K7">
        <v>4462.25634765625</v>
      </c>
      <c r="L7">
        <v>5025.77685546875</v>
      </c>
      <c r="M7">
        <v>4469.89208984375</v>
      </c>
      <c r="N7">
        <v>3417.126953125</v>
      </c>
      <c r="O7">
        <v>3178.870361328125</v>
      </c>
      <c r="P7">
        <v>2372.442626953125</v>
      </c>
      <c r="Q7">
        <v>2336.738037109375</v>
      </c>
      <c r="R7">
        <v>2897.198974609375</v>
      </c>
      <c r="S7">
        <v>1809.421630859375</v>
      </c>
      <c r="T7">
        <v>1207.352783203125</v>
      </c>
      <c r="U7">
        <v>1826.641845703125</v>
      </c>
      <c r="V7">
        <v>2346.14990234375</v>
      </c>
      <c r="W7">
        <v>1112.18798828125</v>
      </c>
      <c r="Y7">
        <f t="shared" si="1"/>
        <v>23680.28515625</v>
      </c>
      <c r="Z7">
        <f t="shared" si="2"/>
        <v>13059.908203125</v>
      </c>
      <c r="AA7">
        <f t="shared" si="0"/>
        <v>9417.8662109375</v>
      </c>
      <c r="AB7">
        <f t="shared" si="0"/>
        <v>7540.1328125</v>
      </c>
      <c r="AC7">
        <f t="shared" si="0"/>
        <v>4462.25634765625</v>
      </c>
      <c r="AD7">
        <f t="shared" si="0"/>
        <v>5025.77685546875</v>
      </c>
      <c r="AE7">
        <f t="shared" si="0"/>
        <v>4469.89208984375</v>
      </c>
      <c r="AF7">
        <f t="shared" si="0"/>
        <v>3417.126953125</v>
      </c>
      <c r="AG7">
        <f t="shared" si="0"/>
        <v>3178.870361328125</v>
      </c>
      <c r="AH7">
        <f t="shared" si="0"/>
        <v>2372.442626953125</v>
      </c>
      <c r="AI7">
        <f t="shared" si="0"/>
        <v>2336.738037109375</v>
      </c>
      <c r="AJ7">
        <f t="shared" si="0"/>
        <v>2897.198974609375</v>
      </c>
      <c r="AK7">
        <f t="shared" si="0"/>
        <v>1809.421630859375</v>
      </c>
      <c r="AL7">
        <f t="shared" si="0"/>
        <v>1207.352783203125</v>
      </c>
      <c r="AM7">
        <f t="shared" si="0"/>
        <v>1826.641845703125</v>
      </c>
      <c r="AN7">
        <f t="shared" si="0"/>
        <v>2346.14990234375</v>
      </c>
      <c r="AO7">
        <f t="shared" si="0"/>
        <v>1112.18798828125</v>
      </c>
    </row>
    <row r="8" spans="1:41" x14ac:dyDescent="0.2">
      <c r="B8">
        <v>14</v>
      </c>
      <c r="C8">
        <v>22</v>
      </c>
      <c r="D8">
        <v>942.9012451171875</v>
      </c>
      <c r="E8">
        <v>1181.14599609375</v>
      </c>
      <c r="F8">
        <v>322.264892578125</v>
      </c>
      <c r="G8">
        <v>12122.732421875</v>
      </c>
      <c r="H8">
        <v>8842.751953125</v>
      </c>
      <c r="I8">
        <v>6073.87744140625</v>
      </c>
      <c r="J8">
        <v>5189.919921875</v>
      </c>
      <c r="K8">
        <v>3690.45458984375</v>
      </c>
      <c r="L8">
        <v>3747.984130859375</v>
      </c>
      <c r="M8">
        <v>3690.425537109375</v>
      </c>
      <c r="N8">
        <v>1609.7039794921875</v>
      </c>
      <c r="O8">
        <v>1568.9530029296875</v>
      </c>
      <c r="P8">
        <v>2329.475830078125</v>
      </c>
      <c r="Q8">
        <v>533.22344970703125</v>
      </c>
      <c r="R8">
        <v>2407.8720703125</v>
      </c>
      <c r="S8">
        <v>969.25</v>
      </c>
      <c r="T8">
        <v>1087.0389404296875</v>
      </c>
      <c r="U8">
        <v>1269.09423828125</v>
      </c>
      <c r="V8">
        <v>1627.6029052734375</v>
      </c>
      <c r="W8">
        <v>1439.775390625</v>
      </c>
      <c r="Y8" t="str">
        <f t="shared" si="1"/>
        <v/>
      </c>
      <c r="Z8" t="str">
        <f t="shared" si="2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</row>
    <row r="9" spans="1:41" x14ac:dyDescent="0.2">
      <c r="B9">
        <v>14</v>
      </c>
      <c r="C9">
        <v>23</v>
      </c>
      <c r="D9">
        <v>714.14764404296875</v>
      </c>
      <c r="E9">
        <v>857.033447265625</v>
      </c>
      <c r="F9">
        <v>1410.033935546875</v>
      </c>
      <c r="G9">
        <v>3402.742431640625</v>
      </c>
      <c r="H9">
        <v>3441.764404296875</v>
      </c>
      <c r="I9">
        <v>2209.351318359375</v>
      </c>
      <c r="J9">
        <v>2723.203857421875</v>
      </c>
      <c r="K9">
        <v>2701.682861328125</v>
      </c>
      <c r="L9">
        <v>1757.8104248046875</v>
      </c>
      <c r="M9">
        <v>2451.705322265625</v>
      </c>
      <c r="N9">
        <v>1091.8009033203125</v>
      </c>
      <c r="O9">
        <v>410.35812377929688</v>
      </c>
      <c r="P9">
        <v>1345.031982421875</v>
      </c>
      <c r="Q9">
        <v>313.56265258789062</v>
      </c>
      <c r="R9">
        <v>1849.443603515625</v>
      </c>
      <c r="S9">
        <v>1140.419189453125</v>
      </c>
      <c r="T9">
        <v>391.01177978515625</v>
      </c>
      <c r="U9">
        <v>337.61880493164062</v>
      </c>
      <c r="V9">
        <v>962.5189208984375</v>
      </c>
      <c r="W9">
        <v>2021.950927734375</v>
      </c>
      <c r="Y9" t="str">
        <f t="shared" si="1"/>
        <v/>
      </c>
      <c r="Z9" t="str">
        <f t="shared" si="2"/>
        <v/>
      </c>
      <c r="AA9" t="str">
        <f t="shared" si="0"/>
        <v/>
      </c>
      <c r="AB9" t="str">
        <f t="shared" si="0"/>
        <v/>
      </c>
      <c r="AC9" t="str">
        <f t="shared" si="0"/>
        <v/>
      </c>
      <c r="AD9" t="str">
        <f t="shared" si="0"/>
        <v/>
      </c>
      <c r="AE9" t="str">
        <f t="shared" si="0"/>
        <v/>
      </c>
      <c r="AF9" t="str">
        <f t="shared" si="0"/>
        <v/>
      </c>
      <c r="AG9" t="str">
        <f t="shared" si="0"/>
        <v/>
      </c>
      <c r="AH9" t="str">
        <f t="shared" si="0"/>
        <v/>
      </c>
      <c r="AI9" t="str">
        <f t="shared" si="0"/>
        <v/>
      </c>
      <c r="AJ9" t="str">
        <f t="shared" si="0"/>
        <v/>
      </c>
      <c r="AK9" t="str">
        <f t="shared" si="0"/>
        <v/>
      </c>
      <c r="AL9" t="str">
        <f t="shared" si="0"/>
        <v/>
      </c>
      <c r="AM9" t="str">
        <f t="shared" si="0"/>
        <v/>
      </c>
      <c r="AN9" t="str">
        <f t="shared" si="0"/>
        <v/>
      </c>
      <c r="AO9" t="str">
        <f t="shared" si="0"/>
        <v/>
      </c>
    </row>
    <row r="10" spans="1:41" x14ac:dyDescent="0.2">
      <c r="B10">
        <v>15</v>
      </c>
      <c r="C10">
        <v>21</v>
      </c>
      <c r="D10">
        <v>801.70068359375</v>
      </c>
      <c r="E10">
        <v>1447.623291015625</v>
      </c>
      <c r="F10">
        <v>1800.4869384765625</v>
      </c>
      <c r="G10">
        <v>19574.08203125</v>
      </c>
      <c r="H10">
        <v>10924.6904296875</v>
      </c>
      <c r="I10">
        <v>7461.09619140625</v>
      </c>
      <c r="J10">
        <v>7366.2373046875</v>
      </c>
      <c r="K10">
        <v>4686.92333984375</v>
      </c>
      <c r="L10">
        <v>4471.09814453125</v>
      </c>
      <c r="M10">
        <v>2951.125732421875</v>
      </c>
      <c r="N10">
        <v>1155.908447265625</v>
      </c>
      <c r="O10">
        <v>1163.4395751953125</v>
      </c>
      <c r="P10">
        <v>2425.85400390625</v>
      </c>
      <c r="Q10">
        <v>1727.4188232421875</v>
      </c>
      <c r="R10">
        <v>1897.3748779296875</v>
      </c>
      <c r="S10">
        <v>669.9248046875</v>
      </c>
      <c r="T10">
        <v>1222.4141845703125</v>
      </c>
      <c r="U10">
        <v>573.99530029296875</v>
      </c>
      <c r="V10">
        <v>2023.6845703125</v>
      </c>
      <c r="W10">
        <v>345.10791015625</v>
      </c>
      <c r="Y10" t="str">
        <f t="shared" si="1"/>
        <v/>
      </c>
      <c r="Z10" t="str">
        <f t="shared" si="2"/>
        <v/>
      </c>
      <c r="AA10" t="str">
        <f t="shared" si="0"/>
        <v/>
      </c>
      <c r="AB10" t="str">
        <f t="shared" si="0"/>
        <v/>
      </c>
      <c r="AC10" t="str">
        <f t="shared" si="0"/>
        <v/>
      </c>
      <c r="AD10" t="str">
        <f t="shared" si="0"/>
        <v/>
      </c>
      <c r="AE10" t="str">
        <f t="shared" si="0"/>
        <v/>
      </c>
      <c r="AF10" t="str">
        <f t="shared" si="0"/>
        <v/>
      </c>
      <c r="AG10" t="str">
        <f t="shared" si="0"/>
        <v/>
      </c>
      <c r="AH10" t="str">
        <f t="shared" si="0"/>
        <v/>
      </c>
      <c r="AI10" t="str">
        <f t="shared" si="0"/>
        <v/>
      </c>
      <c r="AJ10" t="str">
        <f t="shared" si="0"/>
        <v/>
      </c>
      <c r="AK10" t="str">
        <f t="shared" si="0"/>
        <v/>
      </c>
      <c r="AL10" t="str">
        <f t="shared" si="0"/>
        <v/>
      </c>
      <c r="AM10" t="str">
        <f t="shared" si="0"/>
        <v/>
      </c>
      <c r="AN10" t="str">
        <f t="shared" si="0"/>
        <v/>
      </c>
      <c r="AO10" t="str">
        <f t="shared" si="0"/>
        <v/>
      </c>
    </row>
    <row r="11" spans="1:41" x14ac:dyDescent="0.2">
      <c r="B11">
        <v>15</v>
      </c>
      <c r="C11">
        <v>22</v>
      </c>
      <c r="D11">
        <v>2510.967529296875</v>
      </c>
      <c r="E11">
        <v>2737.690673828125</v>
      </c>
      <c r="F11">
        <v>2131.06005859375</v>
      </c>
      <c r="G11">
        <v>9889.455078125</v>
      </c>
      <c r="H11">
        <v>6225.25390625</v>
      </c>
      <c r="I11">
        <v>3664.20263671875</v>
      </c>
      <c r="J11">
        <v>4825.9921875</v>
      </c>
      <c r="K11">
        <v>2762.68994140625</v>
      </c>
      <c r="L11">
        <v>2815.25048828125</v>
      </c>
      <c r="M11">
        <v>1384.8519287109375</v>
      </c>
      <c r="N11">
        <v>352.07876586914062</v>
      </c>
      <c r="O11">
        <v>911.42138671875</v>
      </c>
      <c r="P11">
        <v>2309.920654296875</v>
      </c>
      <c r="Q11">
        <v>1206.54296875</v>
      </c>
      <c r="R11">
        <v>1830.7088623046875</v>
      </c>
      <c r="S11">
        <v>1233.1624755859375</v>
      </c>
      <c r="T11">
        <v>2177.419189453125</v>
      </c>
      <c r="U11">
        <v>691.57940673828125</v>
      </c>
      <c r="V11">
        <v>2533.760498046875</v>
      </c>
      <c r="W11">
        <v>784.14556884765625</v>
      </c>
      <c r="Y11" t="str">
        <f t="shared" si="1"/>
        <v/>
      </c>
      <c r="Z11" t="str">
        <f t="shared" si="2"/>
        <v/>
      </c>
      <c r="AA11" t="str">
        <f t="shared" si="0"/>
        <v/>
      </c>
      <c r="AB11" t="str">
        <f t="shared" si="0"/>
        <v/>
      </c>
      <c r="AC11" t="str">
        <f t="shared" si="0"/>
        <v/>
      </c>
      <c r="AD11" t="str">
        <f t="shared" si="0"/>
        <v/>
      </c>
      <c r="AE11" t="str">
        <f t="shared" si="0"/>
        <v/>
      </c>
      <c r="AF11" t="str">
        <f t="shared" si="0"/>
        <v/>
      </c>
      <c r="AG11" t="str">
        <f t="shared" si="0"/>
        <v/>
      </c>
      <c r="AH11" t="str">
        <f t="shared" si="0"/>
        <v/>
      </c>
      <c r="AI11" t="str">
        <f t="shared" si="0"/>
        <v/>
      </c>
      <c r="AJ11" t="str">
        <f t="shared" si="0"/>
        <v/>
      </c>
      <c r="AK11" t="str">
        <f t="shared" si="0"/>
        <v/>
      </c>
      <c r="AL11" t="str">
        <f t="shared" si="0"/>
        <v/>
      </c>
      <c r="AM11" t="str">
        <f t="shared" si="0"/>
        <v/>
      </c>
      <c r="AN11" t="str">
        <f t="shared" si="0"/>
        <v/>
      </c>
      <c r="AO11" t="str">
        <f t="shared" si="0"/>
        <v/>
      </c>
    </row>
    <row r="12" spans="1:41" x14ac:dyDescent="0.2">
      <c r="B12">
        <v>15</v>
      </c>
      <c r="C12">
        <v>23</v>
      </c>
      <c r="D12">
        <v>2079.24658203125</v>
      </c>
      <c r="E12">
        <v>2584.8896484375</v>
      </c>
      <c r="F12">
        <v>1607.0367431640625</v>
      </c>
      <c r="G12">
        <v>3215.910400390625</v>
      </c>
      <c r="H12">
        <v>1837.9705810546875</v>
      </c>
      <c r="I12">
        <v>1231.3721923828125</v>
      </c>
      <c r="J12">
        <v>2135.666259765625</v>
      </c>
      <c r="K12">
        <v>2140.18505859375</v>
      </c>
      <c r="L12">
        <v>1750.313720703125</v>
      </c>
      <c r="M12">
        <v>644.010009765625</v>
      </c>
      <c r="N12">
        <v>694.9072265625</v>
      </c>
      <c r="O12">
        <v>426.50946044921875</v>
      </c>
      <c r="P12">
        <v>2042.90625</v>
      </c>
      <c r="Q12">
        <v>495.85269165039062</v>
      </c>
      <c r="R12">
        <v>1542.4300537109375</v>
      </c>
      <c r="S12">
        <v>1152.5584716796875</v>
      </c>
      <c r="T12">
        <v>2283.566650390625</v>
      </c>
      <c r="U12">
        <v>570.49615478515625</v>
      </c>
      <c r="V12">
        <v>654.3985595703125</v>
      </c>
      <c r="W12">
        <v>1711.3048095703125</v>
      </c>
      <c r="Y12" t="str">
        <f t="shared" si="1"/>
        <v/>
      </c>
      <c r="Z12" t="str">
        <f t="shared" si="2"/>
        <v/>
      </c>
      <c r="AA12" t="str">
        <f t="shared" si="0"/>
        <v/>
      </c>
      <c r="AB12" t="str">
        <f t="shared" si="0"/>
        <v/>
      </c>
      <c r="AC12" t="str">
        <f t="shared" si="0"/>
        <v/>
      </c>
      <c r="AD12" t="str">
        <f t="shared" si="0"/>
        <v/>
      </c>
      <c r="AE12" t="str">
        <f t="shared" si="0"/>
        <v/>
      </c>
      <c r="AF12" t="str">
        <f t="shared" si="0"/>
        <v/>
      </c>
      <c r="AG12" t="str">
        <f t="shared" si="0"/>
        <v/>
      </c>
      <c r="AH12" t="str">
        <f t="shared" si="0"/>
        <v/>
      </c>
      <c r="AI12" t="str">
        <f t="shared" si="0"/>
        <v/>
      </c>
      <c r="AJ12" t="str">
        <f t="shared" si="0"/>
        <v/>
      </c>
      <c r="AK12" t="str">
        <f t="shared" si="0"/>
        <v/>
      </c>
      <c r="AL12" t="str">
        <f t="shared" si="0"/>
        <v/>
      </c>
      <c r="AM12" t="str">
        <f t="shared" si="0"/>
        <v/>
      </c>
      <c r="AN12" t="str">
        <f t="shared" si="0"/>
        <v/>
      </c>
      <c r="AO12" t="str">
        <f t="shared" si="0"/>
        <v/>
      </c>
    </row>
    <row r="13" spans="1:41" x14ac:dyDescent="0.2">
      <c r="B13">
        <v>16</v>
      </c>
      <c r="C13">
        <v>21</v>
      </c>
      <c r="D13">
        <v>1176.3072509765625</v>
      </c>
      <c r="E13">
        <v>572.6953125</v>
      </c>
      <c r="F13">
        <v>2007.0068359375</v>
      </c>
      <c r="G13">
        <v>12326.1396484375</v>
      </c>
      <c r="H13">
        <v>6715.970703125</v>
      </c>
      <c r="I13">
        <v>4539.47802734375</v>
      </c>
      <c r="J13">
        <v>5831.3330078125</v>
      </c>
      <c r="K13">
        <v>3457.737548828125</v>
      </c>
      <c r="L13">
        <v>2819.5888671875</v>
      </c>
      <c r="M13">
        <v>2539.274658203125</v>
      </c>
      <c r="N13">
        <v>688.2322998046875</v>
      </c>
      <c r="O13">
        <v>1503.5810546875</v>
      </c>
      <c r="P13">
        <v>2132.53662109375</v>
      </c>
      <c r="Q13">
        <v>801.27337646484375</v>
      </c>
      <c r="R13">
        <v>501.89456176757812</v>
      </c>
      <c r="S13">
        <v>703.426025390625</v>
      </c>
      <c r="T13">
        <v>491.80441284179688</v>
      </c>
      <c r="U13">
        <v>998.9625244140625</v>
      </c>
      <c r="V13">
        <v>1085.899658203125</v>
      </c>
      <c r="W13">
        <v>590.74346923828125</v>
      </c>
      <c r="Y13" t="str">
        <f t="shared" si="1"/>
        <v/>
      </c>
      <c r="Z13" t="str">
        <f t="shared" si="2"/>
        <v/>
      </c>
      <c r="AA13" t="str">
        <f t="shared" si="0"/>
        <v/>
      </c>
      <c r="AB13" t="str">
        <f t="shared" si="0"/>
        <v/>
      </c>
      <c r="AC13" t="str">
        <f t="shared" si="0"/>
        <v/>
      </c>
      <c r="AD13" t="str">
        <f t="shared" si="0"/>
        <v/>
      </c>
      <c r="AE13" t="str">
        <f t="shared" si="0"/>
        <v/>
      </c>
      <c r="AF13" t="str">
        <f t="shared" si="0"/>
        <v/>
      </c>
      <c r="AG13" t="str">
        <f t="shared" si="0"/>
        <v/>
      </c>
      <c r="AH13" t="str">
        <f t="shared" si="0"/>
        <v/>
      </c>
      <c r="AI13" t="str">
        <f t="shared" si="0"/>
        <v/>
      </c>
      <c r="AJ13" t="str">
        <f t="shared" si="0"/>
        <v/>
      </c>
      <c r="AK13" t="str">
        <f t="shared" si="0"/>
        <v/>
      </c>
      <c r="AL13" t="str">
        <f t="shared" si="0"/>
        <v/>
      </c>
      <c r="AM13" t="str">
        <f t="shared" si="0"/>
        <v/>
      </c>
      <c r="AN13" t="str">
        <f t="shared" si="0"/>
        <v/>
      </c>
      <c r="AO13" t="str">
        <f t="shared" si="0"/>
        <v/>
      </c>
    </row>
    <row r="14" spans="1:41" x14ac:dyDescent="0.2">
      <c r="B14">
        <v>16</v>
      </c>
      <c r="C14">
        <v>22</v>
      </c>
      <c r="D14">
        <v>1959.360107421875</v>
      </c>
      <c r="E14">
        <v>1724.4429931640625</v>
      </c>
      <c r="F14">
        <v>2072.2919921875</v>
      </c>
      <c r="G14">
        <v>5654.224609375</v>
      </c>
      <c r="H14">
        <v>2491.764404296875</v>
      </c>
      <c r="I14">
        <v>742.65460205078125</v>
      </c>
      <c r="J14">
        <v>3330.26171875</v>
      </c>
      <c r="K14">
        <v>825.36572265625</v>
      </c>
      <c r="L14">
        <v>1659.48095703125</v>
      </c>
      <c r="M14">
        <v>1604.7882080078125</v>
      </c>
      <c r="N14">
        <v>931.08056640625</v>
      </c>
      <c r="O14">
        <v>828.79718017578125</v>
      </c>
      <c r="P14">
        <v>2161.3388671875</v>
      </c>
      <c r="Q14">
        <v>712.50604248046875</v>
      </c>
      <c r="R14">
        <v>1436.2410888671875</v>
      </c>
      <c r="S14">
        <v>1701.718994140625</v>
      </c>
      <c r="T14">
        <v>1872.6136474609375</v>
      </c>
      <c r="U14">
        <v>2016.6976318359375</v>
      </c>
      <c r="V14">
        <v>1673.730224609375</v>
      </c>
      <c r="W14">
        <v>1105.2061767578125</v>
      </c>
      <c r="Y14" t="str">
        <f t="shared" si="1"/>
        <v/>
      </c>
      <c r="Z14" t="str">
        <f t="shared" si="2"/>
        <v/>
      </c>
      <c r="AA14" t="str">
        <f t="shared" si="0"/>
        <v/>
      </c>
      <c r="AB14" t="str">
        <f t="shared" si="0"/>
        <v/>
      </c>
      <c r="AC14" t="str">
        <f t="shared" si="0"/>
        <v/>
      </c>
      <c r="AD14" t="str">
        <f t="shared" si="0"/>
        <v/>
      </c>
      <c r="AE14" t="str">
        <f t="shared" si="0"/>
        <v/>
      </c>
      <c r="AF14" t="str">
        <f t="shared" si="0"/>
        <v/>
      </c>
      <c r="AG14" t="str">
        <f t="shared" si="0"/>
        <v/>
      </c>
      <c r="AH14" t="str">
        <f t="shared" si="0"/>
        <v/>
      </c>
      <c r="AI14" t="str">
        <f t="shared" si="0"/>
        <v/>
      </c>
      <c r="AJ14" t="str">
        <f t="shared" si="0"/>
        <v/>
      </c>
      <c r="AK14" t="str">
        <f t="shared" si="0"/>
        <v/>
      </c>
      <c r="AL14" t="str">
        <f t="shared" si="0"/>
        <v/>
      </c>
      <c r="AM14" t="str">
        <f t="shared" si="0"/>
        <v/>
      </c>
      <c r="AN14" t="str">
        <f t="shared" si="0"/>
        <v/>
      </c>
      <c r="AO14" t="str">
        <f t="shared" si="0"/>
        <v/>
      </c>
    </row>
    <row r="15" spans="1:41" x14ac:dyDescent="0.2">
      <c r="Y15" t="str">
        <f t="shared" si="1"/>
        <v/>
      </c>
      <c r="Z15" t="str">
        <f t="shared" si="2"/>
        <v/>
      </c>
      <c r="AA15" t="str">
        <f t="shared" si="0"/>
        <v/>
      </c>
      <c r="AB15" t="str">
        <f t="shared" si="0"/>
        <v/>
      </c>
      <c r="AC15" t="str">
        <f t="shared" si="0"/>
        <v/>
      </c>
      <c r="AD15" t="str">
        <f t="shared" si="0"/>
        <v/>
      </c>
      <c r="AE15" t="str">
        <f t="shared" si="0"/>
        <v/>
      </c>
      <c r="AF15" t="str">
        <f t="shared" si="0"/>
        <v/>
      </c>
      <c r="AG15" t="str">
        <f t="shared" si="0"/>
        <v/>
      </c>
      <c r="AH15" t="str">
        <f t="shared" si="0"/>
        <v/>
      </c>
      <c r="AI15" t="str">
        <f t="shared" si="0"/>
        <v/>
      </c>
      <c r="AJ15" t="str">
        <f t="shared" si="0"/>
        <v/>
      </c>
      <c r="AK15" t="str">
        <f t="shared" si="0"/>
        <v/>
      </c>
      <c r="AL15" t="str">
        <f t="shared" si="0"/>
        <v/>
      </c>
      <c r="AM15" t="str">
        <f t="shared" si="0"/>
        <v/>
      </c>
      <c r="AN15" t="str">
        <f t="shared" si="0"/>
        <v/>
      </c>
      <c r="AO15" t="str">
        <f t="shared" si="0"/>
        <v/>
      </c>
    </row>
    <row r="16" spans="1:41" x14ac:dyDescent="0.2">
      <c r="D16">
        <f>AVERAGE(D3:D14)</f>
        <v>1227.7217515309651</v>
      </c>
      <c r="Y16" t="str">
        <f t="shared" si="1"/>
        <v/>
      </c>
      <c r="Z16" t="str">
        <f t="shared" si="2"/>
        <v/>
      </c>
      <c r="AA16" t="str">
        <f t="shared" si="0"/>
        <v/>
      </c>
      <c r="AB16" t="str">
        <f t="shared" si="0"/>
        <v/>
      </c>
      <c r="AC16" t="str">
        <f t="shared" si="0"/>
        <v/>
      </c>
      <c r="AD16" t="str">
        <f t="shared" si="0"/>
        <v/>
      </c>
      <c r="AE16" t="str">
        <f t="shared" si="0"/>
        <v/>
      </c>
      <c r="AF16" t="str">
        <f t="shared" si="0"/>
        <v/>
      </c>
      <c r="AG16" t="str">
        <f t="shared" si="0"/>
        <v/>
      </c>
      <c r="AH16" t="str">
        <f t="shared" si="0"/>
        <v/>
      </c>
      <c r="AI16" t="str">
        <f t="shared" si="0"/>
        <v/>
      </c>
      <c r="AJ16" t="str">
        <f t="shared" si="0"/>
        <v/>
      </c>
      <c r="AK16" t="str">
        <f t="shared" si="0"/>
        <v/>
      </c>
      <c r="AL16" t="str">
        <f t="shared" si="0"/>
        <v/>
      </c>
      <c r="AM16" t="str">
        <f t="shared" si="0"/>
        <v/>
      </c>
      <c r="AN16" t="str">
        <f t="shared" si="0"/>
        <v/>
      </c>
      <c r="AO16" t="str">
        <f t="shared" si="0"/>
        <v/>
      </c>
    </row>
    <row r="17" spans="1:41" x14ac:dyDescent="0.2">
      <c r="Y17">
        <f>AVERAGE(Y3:Y16)</f>
        <v>27760.064453125</v>
      </c>
      <c r="Z17">
        <f t="shared" ref="Z17:AO17" si="3">AVERAGE(Z3:Z16)</f>
        <v>14515.853841145834</v>
      </c>
      <c r="AA17">
        <f t="shared" si="3"/>
        <v>11098.884440104166</v>
      </c>
      <c r="AB17">
        <f t="shared" si="3"/>
        <v>8241.0760091145839</v>
      </c>
      <c r="AC17">
        <f t="shared" si="3"/>
        <v>5287.591796875</v>
      </c>
      <c r="AD17">
        <f t="shared" si="3"/>
        <v>5081.455891927083</v>
      </c>
      <c r="AE17">
        <f t="shared" si="3"/>
        <v>4731.455403645833</v>
      </c>
      <c r="AF17">
        <f t="shared" si="3"/>
        <v>4361.421549479167</v>
      </c>
      <c r="AG17">
        <f t="shared" si="3"/>
        <v>4280.63720703125</v>
      </c>
      <c r="AH17">
        <f t="shared" si="3"/>
        <v>2542.7215169270835</v>
      </c>
      <c r="AI17">
        <f t="shared" si="3"/>
        <v>2667.9632161458335</v>
      </c>
      <c r="AJ17">
        <f t="shared" si="3"/>
        <v>1873.7921549479167</v>
      </c>
      <c r="AK17">
        <f t="shared" si="3"/>
        <v>2333.8170572916665</v>
      </c>
      <c r="AL17">
        <f t="shared" si="3"/>
        <v>688.20314025878906</v>
      </c>
      <c r="AM17">
        <f t="shared" si="3"/>
        <v>1484.8480631510417</v>
      </c>
      <c r="AN17">
        <f t="shared" si="3"/>
        <v>1696.5244547526042</v>
      </c>
      <c r="AO17">
        <f t="shared" si="3"/>
        <v>1356.0917154947917</v>
      </c>
    </row>
    <row r="23" spans="1:41" x14ac:dyDescent="0.2">
      <c r="A23" t="s">
        <v>25</v>
      </c>
      <c r="B23">
        <v>24</v>
      </c>
      <c r="C23">
        <v>19</v>
      </c>
      <c r="D23">
        <v>1566.7423095703125</v>
      </c>
      <c r="E23">
        <v>450.99221801757812</v>
      </c>
      <c r="F23">
        <v>1312.358154296875</v>
      </c>
      <c r="G23">
        <v>19114.072265625</v>
      </c>
      <c r="H23">
        <v>9583.84765625</v>
      </c>
      <c r="I23">
        <v>9057.2158203125</v>
      </c>
      <c r="J23">
        <v>6691.515625</v>
      </c>
      <c r="K23">
        <v>7530.22705078125</v>
      </c>
      <c r="L23">
        <v>1785.623291015625</v>
      </c>
      <c r="M23">
        <v>2584.578369140625</v>
      </c>
      <c r="N23">
        <v>3933.133056640625</v>
      </c>
      <c r="O23">
        <v>3273.418701171875</v>
      </c>
      <c r="P23">
        <v>3419.000732421875</v>
      </c>
      <c r="Q23">
        <v>2547.875732421875</v>
      </c>
      <c r="R23">
        <v>1038.0709228515625</v>
      </c>
      <c r="S23">
        <v>872.58319091796875</v>
      </c>
      <c r="T23">
        <v>1533.8135986328125</v>
      </c>
      <c r="U23">
        <v>1062.147705078125</v>
      </c>
      <c r="V23">
        <v>1893.1790771484375</v>
      </c>
      <c r="W23">
        <v>826.3046875</v>
      </c>
    </row>
    <row r="24" spans="1:41" x14ac:dyDescent="0.2">
      <c r="B24">
        <v>24</v>
      </c>
      <c r="C24">
        <v>20</v>
      </c>
      <c r="D24">
        <v>1181.092529296875</v>
      </c>
      <c r="E24">
        <v>1767.214111328125</v>
      </c>
      <c r="F24">
        <v>1173.537841796875</v>
      </c>
      <c r="G24">
        <v>17140.994140625</v>
      </c>
      <c r="H24">
        <v>10238.962890625</v>
      </c>
      <c r="I24">
        <v>8422.361328125</v>
      </c>
      <c r="J24">
        <v>7231.65185546875</v>
      </c>
      <c r="K24">
        <v>6442.552734375</v>
      </c>
      <c r="L24">
        <v>2118.54638671875</v>
      </c>
      <c r="M24">
        <v>3085.694091796875</v>
      </c>
      <c r="N24">
        <v>3120.713623046875</v>
      </c>
      <c r="O24">
        <v>2585.302978515625</v>
      </c>
      <c r="P24">
        <v>1965.9166259765625</v>
      </c>
      <c r="Q24">
        <v>2391.62060546875</v>
      </c>
      <c r="R24">
        <v>1132.126953125</v>
      </c>
      <c r="S24">
        <v>1429.7174072265625</v>
      </c>
      <c r="T24">
        <v>540.37725830078125</v>
      </c>
      <c r="U24">
        <v>1781.43359375</v>
      </c>
      <c r="V24">
        <v>1164.26171875</v>
      </c>
      <c r="W24">
        <v>1578.3262939453125</v>
      </c>
    </row>
    <row r="25" spans="1:41" x14ac:dyDescent="0.2">
      <c r="B25">
        <v>24</v>
      </c>
      <c r="C25">
        <v>21</v>
      </c>
      <c r="D25">
        <v>1051.39501953125</v>
      </c>
      <c r="E25">
        <v>2350.015380859375</v>
      </c>
      <c r="F25">
        <v>1074.6234130859375</v>
      </c>
      <c r="G25">
        <v>11014.982421875</v>
      </c>
      <c r="H25">
        <v>9232.923828125</v>
      </c>
      <c r="I25">
        <v>6219.6416015625</v>
      </c>
      <c r="J25">
        <v>5151.18798828125</v>
      </c>
      <c r="K25">
        <v>2702.15185546875</v>
      </c>
      <c r="L25">
        <v>3870.989990234375</v>
      </c>
      <c r="M25">
        <v>3641.903076171875</v>
      </c>
      <c r="N25">
        <v>2972.17529296875</v>
      </c>
      <c r="O25">
        <v>2105.3876953125</v>
      </c>
      <c r="P25">
        <v>1434.1737060546875</v>
      </c>
      <c r="Q25">
        <v>1416.29248046875</v>
      </c>
      <c r="R25">
        <v>1303.3948974609375</v>
      </c>
      <c r="S25">
        <v>1816.7913818359375</v>
      </c>
      <c r="T25">
        <v>1545.4837646484375</v>
      </c>
      <c r="U25">
        <v>1704.32177734375</v>
      </c>
      <c r="V25">
        <v>581.46380615234375</v>
      </c>
      <c r="W25">
        <v>1972.7747802734375</v>
      </c>
    </row>
    <row r="26" spans="1:41" x14ac:dyDescent="0.2">
      <c r="B26">
        <v>25</v>
      </c>
      <c r="C26">
        <v>19</v>
      </c>
      <c r="D26">
        <v>2496.6884765625</v>
      </c>
      <c r="E26">
        <v>1080.1419677734375</v>
      </c>
      <c r="F26">
        <v>1082.94091796875</v>
      </c>
      <c r="G26">
        <v>12349.1513671875</v>
      </c>
      <c r="H26">
        <v>6161.52880859375</v>
      </c>
      <c r="I26">
        <v>7153.41748046875</v>
      </c>
      <c r="J26">
        <v>4534.59814453125</v>
      </c>
      <c r="K26">
        <v>6346.29150390625</v>
      </c>
      <c r="L26">
        <v>790.84515380859375</v>
      </c>
      <c r="M26">
        <v>1807.2581787109375</v>
      </c>
      <c r="N26">
        <v>3287.991455078125</v>
      </c>
      <c r="O26">
        <v>2257.80126953125</v>
      </c>
      <c r="P26">
        <v>2230.333740234375</v>
      </c>
      <c r="Q26">
        <v>336.7554931640625</v>
      </c>
      <c r="R26">
        <v>1145.0858154296875</v>
      </c>
      <c r="S26">
        <v>310.98519897460938</v>
      </c>
      <c r="T26">
        <v>2749.71923828125</v>
      </c>
      <c r="U26">
        <v>2518.214111328125</v>
      </c>
      <c r="V26">
        <v>69.683006286621094</v>
      </c>
      <c r="W26">
        <v>1011.512939453125</v>
      </c>
    </row>
    <row r="27" spans="1:41" x14ac:dyDescent="0.2">
      <c r="B27">
        <v>25</v>
      </c>
      <c r="C27">
        <v>20</v>
      </c>
      <c r="D27">
        <v>2059.400634765625</v>
      </c>
      <c r="E27">
        <v>2154.529541015625</v>
      </c>
      <c r="F27">
        <v>1229.6947021484375</v>
      </c>
      <c r="G27">
        <v>9300.3525390625</v>
      </c>
      <c r="H27">
        <v>6660.39013671875</v>
      </c>
      <c r="I27">
        <v>6190.07080078125</v>
      </c>
      <c r="J27">
        <v>4951.1015625</v>
      </c>
      <c r="K27">
        <v>5342.6640625</v>
      </c>
      <c r="L27">
        <v>856.2442626953125</v>
      </c>
      <c r="M27">
        <v>2416.746337890625</v>
      </c>
      <c r="N27">
        <v>2044.277587890625</v>
      </c>
      <c r="O27">
        <v>1916.11572265625</v>
      </c>
      <c r="P27">
        <v>1601.3988037109375</v>
      </c>
      <c r="Q27">
        <v>1775.1710205078125</v>
      </c>
      <c r="R27">
        <v>641.04925537109375</v>
      </c>
      <c r="S27">
        <v>2033.64697265625</v>
      </c>
      <c r="T27">
        <v>2390.28955078125</v>
      </c>
      <c r="U27">
        <v>1509.442138671875</v>
      </c>
      <c r="V27">
        <v>421.45550537109375</v>
      </c>
      <c r="W27">
        <v>1867.792236328125</v>
      </c>
    </row>
    <row r="28" spans="1:41" x14ac:dyDescent="0.2">
      <c r="B28">
        <v>25</v>
      </c>
      <c r="C28">
        <v>21</v>
      </c>
      <c r="D28">
        <v>987.2110595703125</v>
      </c>
      <c r="E28">
        <v>1517.2718505859375</v>
      </c>
      <c r="F28">
        <v>438.17013549804688</v>
      </c>
      <c r="G28">
        <v>3581.38330078125</v>
      </c>
      <c r="H28">
        <v>4822.990234375</v>
      </c>
      <c r="I28">
        <v>3602.48974609375</v>
      </c>
      <c r="J28">
        <v>3333.867919921875</v>
      </c>
      <c r="K28">
        <v>769.0416259765625</v>
      </c>
      <c r="L28">
        <v>2646.4970703125</v>
      </c>
      <c r="M28">
        <v>3088.63330078125</v>
      </c>
      <c r="N28">
        <v>1066.3837890625</v>
      </c>
      <c r="O28">
        <v>2369.857177734375</v>
      </c>
      <c r="P28">
        <v>678.848876953125</v>
      </c>
      <c r="Q28">
        <v>2067.3134765625</v>
      </c>
      <c r="R28">
        <v>1667.3394775390625</v>
      </c>
      <c r="S28">
        <v>2772.405517578125</v>
      </c>
      <c r="T28">
        <v>1602.7666015625</v>
      </c>
      <c r="U28">
        <v>1716.3814697265625</v>
      </c>
      <c r="V28">
        <v>961.2618408203125</v>
      </c>
      <c r="W28">
        <v>1769.8272705078125</v>
      </c>
    </row>
    <row r="29" spans="1:41" x14ac:dyDescent="0.2">
      <c r="B29">
        <v>26</v>
      </c>
      <c r="C29">
        <v>19</v>
      </c>
      <c r="D29">
        <v>1722.8311767578125</v>
      </c>
      <c r="E29">
        <v>1326.1173095703125</v>
      </c>
      <c r="F29">
        <v>948.8101806640625</v>
      </c>
      <c r="G29">
        <v>4312.10791015625</v>
      </c>
      <c r="H29">
        <v>2120.626953125</v>
      </c>
      <c r="I29">
        <v>1988.124267578125</v>
      </c>
      <c r="J29">
        <v>1658.5545654296875</v>
      </c>
      <c r="K29">
        <v>2077.732177734375</v>
      </c>
      <c r="L29">
        <v>1307.451416015625</v>
      </c>
      <c r="M29">
        <v>1909.660400390625</v>
      </c>
      <c r="N29">
        <v>1540.2913818359375</v>
      </c>
      <c r="O29">
        <v>1383.5966796875</v>
      </c>
      <c r="P29">
        <v>2720.985107421875</v>
      </c>
      <c r="Q29">
        <v>1043.613037109375</v>
      </c>
      <c r="R29">
        <v>936.54974365234375</v>
      </c>
      <c r="S29">
        <v>650.36004638671875</v>
      </c>
      <c r="T29">
        <v>1281.6541748046875</v>
      </c>
      <c r="U29">
        <v>1413.8173828125</v>
      </c>
      <c r="V29">
        <v>1131.353271484375</v>
      </c>
      <c r="W29">
        <v>974.23406982421875</v>
      </c>
    </row>
    <row r="30" spans="1:41" x14ac:dyDescent="0.2">
      <c r="B30">
        <v>26</v>
      </c>
      <c r="C30">
        <v>20</v>
      </c>
      <c r="D30">
        <v>1248.134033203125</v>
      </c>
      <c r="E30">
        <v>963.12213134765625</v>
      </c>
      <c r="F30">
        <v>877.869873046875</v>
      </c>
      <c r="G30">
        <v>5612.25341796875</v>
      </c>
      <c r="H30">
        <v>2551.916748046875</v>
      </c>
      <c r="I30">
        <v>2444.7177734375</v>
      </c>
      <c r="J30">
        <v>1123.9617919921875</v>
      </c>
      <c r="K30">
        <v>2239.306640625</v>
      </c>
      <c r="L30">
        <v>767.3111572265625</v>
      </c>
      <c r="M30">
        <v>2115.884765625</v>
      </c>
      <c r="N30">
        <v>2006.39501953125</v>
      </c>
      <c r="O30">
        <v>329.92578125</v>
      </c>
      <c r="P30">
        <v>2078.117919921875</v>
      </c>
      <c r="Q30">
        <v>483.9637451171875</v>
      </c>
      <c r="R30">
        <v>405.02850341796875</v>
      </c>
      <c r="S30">
        <v>1198.5823974609375</v>
      </c>
      <c r="T30">
        <v>2312.915771484375</v>
      </c>
      <c r="U30">
        <v>863.68475341796875</v>
      </c>
      <c r="V30">
        <v>614.6314697265625</v>
      </c>
      <c r="W30">
        <v>744.9798583984375</v>
      </c>
    </row>
    <row r="31" spans="1:41" x14ac:dyDescent="0.2">
      <c r="B31">
        <v>26</v>
      </c>
      <c r="C31">
        <v>21</v>
      </c>
      <c r="D31">
        <v>670.16680908203125</v>
      </c>
      <c r="E31">
        <v>1452.23193359375</v>
      </c>
      <c r="F31">
        <v>1107.236572265625</v>
      </c>
      <c r="G31">
        <v>3354.042236328125</v>
      </c>
      <c r="H31">
        <v>1195.5155029296875</v>
      </c>
      <c r="I31">
        <v>1924.0501708984375</v>
      </c>
      <c r="J31">
        <v>1246.54248046875</v>
      </c>
      <c r="K31">
        <v>583.4066162109375</v>
      </c>
      <c r="L31">
        <v>1595.4195556640625</v>
      </c>
      <c r="M31">
        <v>1776.463623046875</v>
      </c>
      <c r="N31">
        <v>944.5643310546875</v>
      </c>
      <c r="O31">
        <v>1388.5927734375</v>
      </c>
      <c r="P31">
        <v>1012.7361450195312</v>
      </c>
      <c r="Q31">
        <v>1381.3592529296875</v>
      </c>
      <c r="R31">
        <v>1629.8992919921875</v>
      </c>
      <c r="S31">
        <v>1600.3079833984375</v>
      </c>
      <c r="T31">
        <v>2473.789794921875</v>
      </c>
      <c r="U31">
        <v>1456.7509765625</v>
      </c>
      <c r="V31">
        <v>1221.889892578125</v>
      </c>
      <c r="W31">
        <v>1458.036865234375</v>
      </c>
    </row>
    <row r="43" spans="1:23" x14ac:dyDescent="0.2">
      <c r="A43" t="s">
        <v>26</v>
      </c>
      <c r="B43">
        <v>27</v>
      </c>
      <c r="C43">
        <v>27</v>
      </c>
      <c r="D43">
        <v>1638.695556640625</v>
      </c>
      <c r="E43">
        <v>1200.3909912109375</v>
      </c>
      <c r="F43">
        <v>901.19921875</v>
      </c>
      <c r="G43">
        <v>714.396484375</v>
      </c>
      <c r="H43">
        <v>491.4873046875</v>
      </c>
      <c r="I43">
        <v>1106.1285400390625</v>
      </c>
      <c r="J43">
        <v>749.9925537109375</v>
      </c>
      <c r="K43">
        <v>801.2093505859375</v>
      </c>
      <c r="L43">
        <v>1442.021484375</v>
      </c>
      <c r="M43">
        <v>874.053466796875</v>
      </c>
      <c r="N43">
        <v>494.2645263671875</v>
      </c>
      <c r="O43">
        <v>824.3865966796875</v>
      </c>
      <c r="P43">
        <v>1212.3394775390625</v>
      </c>
      <c r="Q43">
        <v>1502.9232177734375</v>
      </c>
      <c r="R43">
        <v>361.69839477539062</v>
      </c>
      <c r="S43">
        <v>1082.0152587890625</v>
      </c>
      <c r="T43">
        <v>1000.9867553710938</v>
      </c>
      <c r="U43">
        <v>882.13580322265625</v>
      </c>
      <c r="V43">
        <v>1622.7471923828125</v>
      </c>
      <c r="W43">
        <v>695.57525634765625</v>
      </c>
    </row>
    <row r="44" spans="1:23" x14ac:dyDescent="0.2">
      <c r="B44">
        <v>27</v>
      </c>
      <c r="C44">
        <v>28</v>
      </c>
      <c r="D44">
        <v>1514.0308837890625</v>
      </c>
      <c r="E44">
        <v>1618.1534423828125</v>
      </c>
      <c r="F44">
        <v>531.8990478515625</v>
      </c>
      <c r="G44">
        <v>469.75091552734375</v>
      </c>
      <c r="H44">
        <v>1218.8682861328125</v>
      </c>
      <c r="I44">
        <v>1666.5621337890625</v>
      </c>
      <c r="J44">
        <v>945.94061279296875</v>
      </c>
      <c r="K44">
        <v>817.3741455078125</v>
      </c>
      <c r="L44">
        <v>2389.694091796875</v>
      </c>
      <c r="M44">
        <v>1224.0731201171875</v>
      </c>
      <c r="N44">
        <v>905.2012939453125</v>
      </c>
      <c r="O44">
        <v>1062.2379150390625</v>
      </c>
      <c r="P44">
        <v>606.03277587890625</v>
      </c>
      <c r="Q44">
        <v>2402.88330078125</v>
      </c>
      <c r="R44">
        <v>646.0135498046875</v>
      </c>
      <c r="S44">
        <v>839.2193603515625</v>
      </c>
      <c r="T44">
        <v>1633.1243896484375</v>
      </c>
      <c r="U44">
        <v>987.31097412109375</v>
      </c>
      <c r="V44">
        <v>2620.447265625</v>
      </c>
      <c r="W44">
        <v>410.87255859375</v>
      </c>
    </row>
    <row r="45" spans="1:23" x14ac:dyDescent="0.2">
      <c r="B45">
        <v>28</v>
      </c>
      <c r="C45">
        <v>26</v>
      </c>
      <c r="D45">
        <v>2788.10107421875</v>
      </c>
      <c r="E45">
        <v>1096.8519287109375</v>
      </c>
      <c r="F45">
        <v>884.78765869140625</v>
      </c>
      <c r="G45">
        <v>2221.022216796875</v>
      </c>
      <c r="H45">
        <v>2879.165771484375</v>
      </c>
      <c r="I45">
        <v>1566.8873291015625</v>
      </c>
      <c r="J45">
        <v>2545.2509765625</v>
      </c>
      <c r="K45">
        <v>1268.7523193359375</v>
      </c>
      <c r="L45">
        <v>1852.2818603515625</v>
      </c>
      <c r="M45">
        <v>1889.6978759765625</v>
      </c>
      <c r="N45">
        <v>640.40032958984375</v>
      </c>
      <c r="O45">
        <v>1181.140380859375</v>
      </c>
      <c r="P45">
        <v>1371.265869140625</v>
      </c>
      <c r="Q45">
        <v>374.7376708984375</v>
      </c>
      <c r="R45">
        <v>738.43994140625</v>
      </c>
      <c r="S45">
        <v>2817.776123046875</v>
      </c>
      <c r="T45">
        <v>1615.357666015625</v>
      </c>
      <c r="U45">
        <v>1497.6829833984375</v>
      </c>
      <c r="V45">
        <v>882.7135009765625</v>
      </c>
      <c r="W45">
        <v>1782.84130859375</v>
      </c>
    </row>
    <row r="46" spans="1:23" x14ac:dyDescent="0.2">
      <c r="B46">
        <v>28</v>
      </c>
      <c r="C46">
        <v>27</v>
      </c>
      <c r="D46">
        <v>1533.5018310546875</v>
      </c>
      <c r="E46">
        <v>1378.4029541015625</v>
      </c>
      <c r="F46">
        <v>2063.99560546875</v>
      </c>
      <c r="G46">
        <v>448.83041381835938</v>
      </c>
      <c r="H46">
        <v>2117.6171875</v>
      </c>
      <c r="I46">
        <v>1126.2989501953125</v>
      </c>
      <c r="J46">
        <v>951.1279296875</v>
      </c>
      <c r="K46">
        <v>1062.76708984375</v>
      </c>
      <c r="L46">
        <v>1219.847900390625</v>
      </c>
      <c r="M46">
        <v>2143.65869140625</v>
      </c>
      <c r="N46">
        <v>485.37863159179688</v>
      </c>
      <c r="O46">
        <v>1052.4136962890625</v>
      </c>
      <c r="P46">
        <v>904.56781005859375</v>
      </c>
      <c r="Q46">
        <v>1383.051025390625</v>
      </c>
      <c r="R46">
        <v>285.401123046875</v>
      </c>
      <c r="S46">
        <v>2749.946533203125</v>
      </c>
      <c r="T46">
        <v>959.0999755859375</v>
      </c>
      <c r="U46">
        <v>826.32208251953125</v>
      </c>
      <c r="V46">
        <v>516.30389404296875</v>
      </c>
      <c r="W46">
        <v>1025.765625</v>
      </c>
    </row>
    <row r="47" spans="1:23" x14ac:dyDescent="0.2">
      <c r="B47">
        <v>28</v>
      </c>
      <c r="C47">
        <v>28</v>
      </c>
      <c r="D47">
        <v>658.34503173828125</v>
      </c>
      <c r="E47">
        <v>2714.54833984375</v>
      </c>
      <c r="F47">
        <v>1717.6468505859375</v>
      </c>
      <c r="G47">
        <v>1186.4354248046875</v>
      </c>
      <c r="H47">
        <v>293.13211059570312</v>
      </c>
      <c r="I47">
        <v>550.32684326171875</v>
      </c>
      <c r="J47">
        <v>722.361328125</v>
      </c>
      <c r="K47">
        <v>1102.3935546875</v>
      </c>
      <c r="L47">
        <v>2078.390625</v>
      </c>
      <c r="M47">
        <v>1647.2967529296875</v>
      </c>
      <c r="N47">
        <v>1052.109619140625</v>
      </c>
      <c r="O47">
        <v>1070.917236328125</v>
      </c>
      <c r="P47">
        <v>1135.5472412109375</v>
      </c>
      <c r="Q47">
        <v>917.51806640625</v>
      </c>
      <c r="R47">
        <v>633.10968017578125</v>
      </c>
      <c r="S47">
        <v>1128.0792236328125</v>
      </c>
      <c r="T47">
        <v>2245.15234375</v>
      </c>
      <c r="U47">
        <v>812.7496337890625</v>
      </c>
      <c r="V47">
        <v>968.23480224609375</v>
      </c>
      <c r="W47">
        <v>803.3193359375</v>
      </c>
    </row>
    <row r="48" spans="1:23" x14ac:dyDescent="0.2">
      <c r="B48">
        <v>28</v>
      </c>
      <c r="C48">
        <v>29</v>
      </c>
      <c r="D48">
        <v>732.0982666015625</v>
      </c>
      <c r="E48">
        <v>1663.0369873046875</v>
      </c>
      <c r="F48">
        <v>1302.2974853515625</v>
      </c>
      <c r="G48">
        <v>843.664306640625</v>
      </c>
      <c r="H48">
        <v>2106.9833984375</v>
      </c>
      <c r="I48">
        <v>1760.0537109375</v>
      </c>
      <c r="J48">
        <v>856.1458740234375</v>
      </c>
      <c r="K48">
        <v>1986.781494140625</v>
      </c>
      <c r="L48">
        <v>2127.58935546875</v>
      </c>
      <c r="M48">
        <v>1209.50537109375</v>
      </c>
      <c r="N48">
        <v>2173.797607421875</v>
      </c>
      <c r="O48">
        <v>1105.9149169921875</v>
      </c>
      <c r="P48">
        <v>2841.316162109375</v>
      </c>
      <c r="Q48">
        <v>925.741943359375</v>
      </c>
      <c r="R48">
        <v>1101.4029541015625</v>
      </c>
      <c r="S48">
        <v>712.41796875</v>
      </c>
      <c r="T48">
        <v>2324.4482421875</v>
      </c>
      <c r="U48">
        <v>1463.599365234375</v>
      </c>
      <c r="V48">
        <v>1454.4605712890625</v>
      </c>
      <c r="W48">
        <v>344.99560546875</v>
      </c>
    </row>
    <row r="49" spans="2:23" x14ac:dyDescent="0.2">
      <c r="B49">
        <v>28</v>
      </c>
      <c r="C49">
        <v>30</v>
      </c>
      <c r="D49">
        <v>1658.814208984375</v>
      </c>
      <c r="E49">
        <v>103.54390716552734</v>
      </c>
      <c r="F49">
        <v>1712.523193359375</v>
      </c>
      <c r="G49">
        <v>349.9234619140625</v>
      </c>
      <c r="H49">
        <v>2008.5361328125</v>
      </c>
      <c r="I49">
        <v>1632.0609130859375</v>
      </c>
      <c r="J49">
        <v>462.47607421875</v>
      </c>
      <c r="K49">
        <v>1772.8516845703125</v>
      </c>
      <c r="L49">
        <v>1233.7362060546875</v>
      </c>
      <c r="M49">
        <v>1246.1490478515625</v>
      </c>
      <c r="N49">
        <v>1689.7969970703125</v>
      </c>
      <c r="O49">
        <v>375.88351440429688</v>
      </c>
      <c r="P49">
        <v>3464.31396484375</v>
      </c>
      <c r="Q49">
        <v>2058.826171875</v>
      </c>
      <c r="R49">
        <v>1507.682861328125</v>
      </c>
      <c r="S49">
        <v>1970.3995361328125</v>
      </c>
      <c r="T49">
        <v>1274.7156982421875</v>
      </c>
      <c r="U49">
        <v>1127.6177978515625</v>
      </c>
      <c r="V49">
        <v>1440.5284423828125</v>
      </c>
      <c r="W49">
        <v>764.36407470703125</v>
      </c>
    </row>
    <row r="50" spans="2:23" x14ac:dyDescent="0.2">
      <c r="B50">
        <v>29</v>
      </c>
      <c r="C50">
        <v>26</v>
      </c>
      <c r="D50">
        <v>1491.2655029296875</v>
      </c>
      <c r="E50">
        <v>509.63803100585938</v>
      </c>
      <c r="F50">
        <v>1092.74169921875</v>
      </c>
      <c r="G50">
        <v>583.216552734375</v>
      </c>
      <c r="H50">
        <v>3783.003662109375</v>
      </c>
      <c r="I50">
        <v>764.85211181640625</v>
      </c>
      <c r="J50">
        <v>2040.9801025390625</v>
      </c>
      <c r="K50">
        <v>817.87725830078125</v>
      </c>
      <c r="L50">
        <v>972.434814453125</v>
      </c>
      <c r="M50">
        <v>2343.4189453125</v>
      </c>
      <c r="N50">
        <v>512.908447265625</v>
      </c>
      <c r="O50">
        <v>1711.1964111328125</v>
      </c>
      <c r="P50">
        <v>455.999267578125</v>
      </c>
      <c r="Q50">
        <v>1380.3262939453125</v>
      </c>
      <c r="R50">
        <v>1250.480712890625</v>
      </c>
      <c r="S50">
        <v>2235.563232421875</v>
      </c>
      <c r="T50">
        <v>1134.940185546875</v>
      </c>
      <c r="U50">
        <v>1373.9554443359375</v>
      </c>
      <c r="V50">
        <v>664.0325927734375</v>
      </c>
      <c r="W50">
        <v>1858.4364013671875</v>
      </c>
    </row>
    <row r="51" spans="2:23" x14ac:dyDescent="0.2">
      <c r="B51">
        <v>29</v>
      </c>
      <c r="C51">
        <v>27</v>
      </c>
      <c r="D51">
        <v>1120.740478515625</v>
      </c>
      <c r="E51">
        <v>860.965576171875</v>
      </c>
      <c r="F51">
        <v>1556.5926513671875</v>
      </c>
      <c r="G51">
        <v>874.08404541015625</v>
      </c>
      <c r="H51">
        <v>3148.96044921875</v>
      </c>
      <c r="I51">
        <v>1977.9449462890625</v>
      </c>
      <c r="J51">
        <v>596.65899658203125</v>
      </c>
      <c r="K51">
        <v>1344.5260009765625</v>
      </c>
      <c r="L51">
        <v>612.00335693359375</v>
      </c>
      <c r="M51">
        <v>2228.38330078125</v>
      </c>
      <c r="N51">
        <v>1099.5753173828125</v>
      </c>
      <c r="O51">
        <v>2862.3291015625</v>
      </c>
      <c r="P51">
        <v>1530.2681884765625</v>
      </c>
      <c r="Q51">
        <v>587.52911376953125</v>
      </c>
      <c r="R51">
        <v>752.139892578125</v>
      </c>
      <c r="S51">
        <v>2805.83935546875</v>
      </c>
      <c r="T51">
        <v>605.02484130859375</v>
      </c>
      <c r="U51">
        <v>713.78985595703125</v>
      </c>
      <c r="V51">
        <v>1214.695556640625</v>
      </c>
      <c r="W51">
        <v>1554.471435546875</v>
      </c>
    </row>
    <row r="52" spans="2:23" x14ac:dyDescent="0.2">
      <c r="B52">
        <v>29</v>
      </c>
      <c r="C52">
        <v>28</v>
      </c>
      <c r="D52">
        <v>981.64154052734375</v>
      </c>
      <c r="E52">
        <v>1014.0753784179688</v>
      </c>
      <c r="F52">
        <v>891.1734619140625</v>
      </c>
      <c r="G52">
        <v>1252.3245849609375</v>
      </c>
      <c r="H52">
        <v>1225.4378662109375</v>
      </c>
      <c r="I52">
        <v>1762.1943359375</v>
      </c>
      <c r="J52">
        <v>921.4735107421875</v>
      </c>
      <c r="K52">
        <v>1419.5677490234375</v>
      </c>
      <c r="L52">
        <v>634.21820068359375</v>
      </c>
      <c r="M52">
        <v>1203.2406005859375</v>
      </c>
      <c r="N52">
        <v>287.14508056640625</v>
      </c>
      <c r="O52">
        <v>2465.025634765625</v>
      </c>
      <c r="P52">
        <v>1278.4993896484375</v>
      </c>
      <c r="Q52">
        <v>1264.111083984375</v>
      </c>
      <c r="R52">
        <v>339.772216796875</v>
      </c>
      <c r="S52">
        <v>2081.53173828125</v>
      </c>
      <c r="T52">
        <v>1689.0687255859375</v>
      </c>
      <c r="U52">
        <v>281.87051391601562</v>
      </c>
      <c r="V52">
        <v>1066.054931640625</v>
      </c>
      <c r="W52">
        <v>1283.2520751953125</v>
      </c>
    </row>
    <row r="53" spans="2:23" x14ac:dyDescent="0.2">
      <c r="B53">
        <v>29</v>
      </c>
      <c r="C53">
        <v>29</v>
      </c>
      <c r="D53">
        <v>709.8106689453125</v>
      </c>
      <c r="E53">
        <v>877.531494140625</v>
      </c>
      <c r="F53">
        <v>430.77789306640625</v>
      </c>
      <c r="G53">
        <v>389.83029174804688</v>
      </c>
      <c r="H53">
        <v>3818.13525390625</v>
      </c>
      <c r="I53">
        <v>896.9324951171875</v>
      </c>
      <c r="J53">
        <v>1847.7691650390625</v>
      </c>
      <c r="K53">
        <v>1326.5714111328125</v>
      </c>
      <c r="L53">
        <v>1329.4222412109375</v>
      </c>
      <c r="M53">
        <v>832.6666259765625</v>
      </c>
      <c r="N53">
        <v>2257.841796875</v>
      </c>
      <c r="O53">
        <v>926.19635009765625</v>
      </c>
      <c r="P53">
        <v>867.78558349609375</v>
      </c>
      <c r="Q53">
        <v>2028.428466796875</v>
      </c>
      <c r="R53">
        <v>558.68731689453125</v>
      </c>
      <c r="S53">
        <v>1001.7811889648438</v>
      </c>
      <c r="T53">
        <v>1261.129638671875</v>
      </c>
      <c r="U53">
        <v>358.36859130859375</v>
      </c>
      <c r="V53">
        <v>975.2530517578125</v>
      </c>
      <c r="W53">
        <v>768.57025146484375</v>
      </c>
    </row>
    <row r="54" spans="2:23" x14ac:dyDescent="0.2">
      <c r="B54">
        <v>29</v>
      </c>
      <c r="C54">
        <v>30</v>
      </c>
      <c r="D54">
        <v>458.37493896484375</v>
      </c>
      <c r="E54">
        <v>1363.535400390625</v>
      </c>
      <c r="F54">
        <v>581.3892822265625</v>
      </c>
      <c r="G54">
        <v>1408.2103271484375</v>
      </c>
      <c r="H54">
        <v>2832.576904296875</v>
      </c>
      <c r="I54">
        <v>1403.044921875</v>
      </c>
      <c r="J54">
        <v>1899.509033203125</v>
      </c>
      <c r="K54">
        <v>1857.74072265625</v>
      </c>
      <c r="L54">
        <v>1210.3648681640625</v>
      </c>
      <c r="M54">
        <v>1772.87548828125</v>
      </c>
      <c r="N54">
        <v>2361.31982421875</v>
      </c>
      <c r="O54">
        <v>1022.4429931640625</v>
      </c>
      <c r="P54">
        <v>1177.6259765625</v>
      </c>
      <c r="Q54">
        <v>1523.8330078125</v>
      </c>
      <c r="R54">
        <v>506.406494140625</v>
      </c>
      <c r="S54">
        <v>1331.439697265625</v>
      </c>
      <c r="T54">
        <v>715.8441162109375</v>
      </c>
      <c r="U54">
        <v>664.0731201171875</v>
      </c>
      <c r="V54">
        <v>1209.604736328125</v>
      </c>
      <c r="W54">
        <v>512.21588134765625</v>
      </c>
    </row>
    <row r="55" spans="2:23" x14ac:dyDescent="0.2">
      <c r="B55">
        <v>30</v>
      </c>
      <c r="C55">
        <v>27</v>
      </c>
      <c r="D55">
        <v>686.5689697265625</v>
      </c>
      <c r="E55">
        <v>317.39117431640625</v>
      </c>
      <c r="F55">
        <v>878.699462890625</v>
      </c>
      <c r="G55">
        <v>1252.594482421875</v>
      </c>
      <c r="H55">
        <v>2208.435302734375</v>
      </c>
      <c r="I55">
        <v>2199.530029296875</v>
      </c>
      <c r="J55">
        <v>61.627109527587891</v>
      </c>
      <c r="K55">
        <v>1618.160888671875</v>
      </c>
      <c r="L55">
        <v>1111.43798828125</v>
      </c>
      <c r="M55">
        <v>1278.883544921875</v>
      </c>
      <c r="N55">
        <v>1946.1875</v>
      </c>
      <c r="O55">
        <v>2238.624267578125</v>
      </c>
      <c r="P55">
        <v>780.709716796875</v>
      </c>
      <c r="Q55">
        <v>909.311279296875</v>
      </c>
      <c r="R55">
        <v>1152.23876953125</v>
      </c>
      <c r="S55">
        <v>980.7393798828125</v>
      </c>
      <c r="T55">
        <v>1576.3487548828125</v>
      </c>
      <c r="U55">
        <v>722.8492431640625</v>
      </c>
      <c r="V55">
        <v>1074.2720947265625</v>
      </c>
      <c r="W55">
        <v>840.59857177734375</v>
      </c>
    </row>
    <row r="56" spans="2:23" x14ac:dyDescent="0.2">
      <c r="B56">
        <v>30</v>
      </c>
      <c r="C56">
        <v>28</v>
      </c>
      <c r="D56">
        <v>982.53009033203125</v>
      </c>
      <c r="E56">
        <v>1511.078369140625</v>
      </c>
      <c r="F56">
        <v>1079.85693359375</v>
      </c>
      <c r="G56">
        <v>757.16986083984375</v>
      </c>
      <c r="H56">
        <v>1561.7034912109375</v>
      </c>
      <c r="I56">
        <v>2100.421630859375</v>
      </c>
      <c r="J56">
        <v>1361.0440673828125</v>
      </c>
      <c r="K56">
        <v>1423.7210693359375</v>
      </c>
      <c r="L56">
        <v>506.66168212890625</v>
      </c>
      <c r="M56">
        <v>1325.630126953125</v>
      </c>
      <c r="N56">
        <v>956.7647705078125</v>
      </c>
      <c r="O56">
        <v>1747.88720703125</v>
      </c>
      <c r="P56">
        <v>816.68499755859375</v>
      </c>
      <c r="Q56">
        <v>1278.6688232421875</v>
      </c>
      <c r="R56">
        <v>818.4219970703125</v>
      </c>
      <c r="S56">
        <v>1486.7618408203125</v>
      </c>
      <c r="T56">
        <v>1150.5574951171875</v>
      </c>
      <c r="U56">
        <v>384.193115234375</v>
      </c>
      <c r="V56">
        <v>1522.001953125</v>
      </c>
      <c r="W56">
        <v>664.48150634765625</v>
      </c>
    </row>
    <row r="57" spans="2:23" x14ac:dyDescent="0.2">
      <c r="B57">
        <v>30</v>
      </c>
      <c r="C57">
        <v>29</v>
      </c>
      <c r="D57">
        <v>1152.6759033203125</v>
      </c>
      <c r="E57">
        <v>365.44927978515625</v>
      </c>
      <c r="F57">
        <v>2692.14013671875</v>
      </c>
      <c r="G57">
        <v>1615.2130126953125</v>
      </c>
      <c r="H57">
        <v>2414.682861328125</v>
      </c>
      <c r="I57">
        <v>1141.0614013671875</v>
      </c>
      <c r="J57">
        <v>2471.53857421875</v>
      </c>
      <c r="K57">
        <v>1069.8712158203125</v>
      </c>
      <c r="L57">
        <v>596.08563232421875</v>
      </c>
      <c r="M57">
        <v>1125.673828125</v>
      </c>
      <c r="N57">
        <v>363.97225952148438</v>
      </c>
      <c r="O57">
        <v>376.30438232421875</v>
      </c>
      <c r="P57">
        <v>824.53704833984375</v>
      </c>
      <c r="Q57">
        <v>398.96197509765625</v>
      </c>
      <c r="R57">
        <v>517.78338623046875</v>
      </c>
      <c r="S57">
        <v>1713.329833984375</v>
      </c>
      <c r="T57">
        <v>814.612548828125</v>
      </c>
      <c r="U57">
        <v>1314.6773681640625</v>
      </c>
      <c r="V57">
        <v>1536.74755859375</v>
      </c>
      <c r="W57">
        <v>480.06851196289062</v>
      </c>
    </row>
    <row r="58" spans="2:23" x14ac:dyDescent="0.2">
      <c r="B58">
        <v>30</v>
      </c>
      <c r="C58">
        <v>30</v>
      </c>
      <c r="D58">
        <v>1460.9947509765625</v>
      </c>
      <c r="E58">
        <v>1589.2225341796875</v>
      </c>
      <c r="F58">
        <v>2472.36181640625</v>
      </c>
      <c r="G58">
        <v>3077.004638671875</v>
      </c>
      <c r="H58">
        <v>1298.6939697265625</v>
      </c>
      <c r="I58">
        <v>1230.0982666015625</v>
      </c>
      <c r="J58">
        <v>2136.301513671875</v>
      </c>
      <c r="K58">
        <v>1356.0323486328125</v>
      </c>
      <c r="L58">
        <v>431.79965209960938</v>
      </c>
      <c r="M58">
        <v>1272.471435546875</v>
      </c>
      <c r="N58">
        <v>1363.8077392578125</v>
      </c>
      <c r="O58">
        <v>906.49249267578125</v>
      </c>
      <c r="P58">
        <v>1498.0980224609375</v>
      </c>
      <c r="Q58">
        <v>1102.365234375</v>
      </c>
      <c r="R58">
        <v>1432.80419921875</v>
      </c>
      <c r="S58">
        <v>2049.796630859375</v>
      </c>
      <c r="T58">
        <v>498.7879638671875</v>
      </c>
      <c r="U58">
        <v>1847.9510498046875</v>
      </c>
      <c r="V58">
        <v>1219.52685546875</v>
      </c>
      <c r="W58">
        <v>426.49819946289062</v>
      </c>
    </row>
    <row r="59" spans="2:23" x14ac:dyDescent="0.2">
      <c r="B59">
        <v>31</v>
      </c>
      <c r="C59">
        <v>29</v>
      </c>
      <c r="D59">
        <v>1709.26318359375</v>
      </c>
      <c r="E59">
        <v>2152.029296875</v>
      </c>
      <c r="F59">
        <v>2560.041015625</v>
      </c>
      <c r="G59">
        <v>2600.849853515625</v>
      </c>
      <c r="H59">
        <v>783.13568115234375</v>
      </c>
      <c r="I59">
        <v>1359.7484130859375</v>
      </c>
      <c r="J59">
        <v>1280.0556640625</v>
      </c>
      <c r="K59">
        <v>2833.228271484375</v>
      </c>
      <c r="L59">
        <v>579.91650390625</v>
      </c>
      <c r="M59">
        <v>2355.222900390625</v>
      </c>
      <c r="N59">
        <v>371.79519653320312</v>
      </c>
      <c r="O59">
        <v>563.24005126953125</v>
      </c>
      <c r="P59">
        <v>456.68060302734375</v>
      </c>
      <c r="Q59">
        <v>2449.1796875</v>
      </c>
      <c r="R59">
        <v>722.10455322265625</v>
      </c>
      <c r="S59">
        <v>954.87213134765625</v>
      </c>
      <c r="T59">
        <v>672.8538818359375</v>
      </c>
      <c r="U59">
        <v>540.9937744140625</v>
      </c>
      <c r="V59">
        <v>2462.65185546875</v>
      </c>
      <c r="W59">
        <v>2158.533935546875</v>
      </c>
    </row>
    <row r="60" spans="2:23" x14ac:dyDescent="0.2">
      <c r="B60">
        <v>31</v>
      </c>
      <c r="C60">
        <v>30</v>
      </c>
      <c r="D60">
        <v>967.90252685546875</v>
      </c>
      <c r="E60">
        <v>1121.9990234375</v>
      </c>
      <c r="F60">
        <v>1643.0611572265625</v>
      </c>
      <c r="G60">
        <v>3799.79541015625</v>
      </c>
      <c r="H60">
        <v>1033.6080322265625</v>
      </c>
      <c r="I60">
        <v>1890.5379638671875</v>
      </c>
      <c r="J60">
        <v>1496.675537109375</v>
      </c>
      <c r="K60">
        <v>1586.4644775390625</v>
      </c>
      <c r="L60">
        <v>915.7078857421875</v>
      </c>
      <c r="M60">
        <v>1800.5562744140625</v>
      </c>
      <c r="N60">
        <v>512.5123291015625</v>
      </c>
      <c r="O60">
        <v>316.6395263671875</v>
      </c>
      <c r="P60">
        <v>1200.844970703125</v>
      </c>
      <c r="Q60">
        <v>1797.546630859375</v>
      </c>
      <c r="R60">
        <v>1516.874755859375</v>
      </c>
      <c r="S60">
        <v>1860.7198486328125</v>
      </c>
      <c r="T60">
        <v>409.22265625</v>
      </c>
      <c r="U60">
        <v>1185.134033203125</v>
      </c>
      <c r="V60">
        <v>1957.248291015625</v>
      </c>
      <c r="W60">
        <v>1434.197509765625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0"/>
  <sheetViews>
    <sheetView topLeftCell="T1" workbookViewId="0">
      <selection activeCell="Y17" sqref="Y17:AO17"/>
    </sheetView>
  </sheetViews>
  <sheetFormatPr baseColWidth="10" defaultColWidth="8.83203125" defaultRowHeight="15" x14ac:dyDescent="0.2"/>
  <sheetData>
    <row r="1" spans="1:41" x14ac:dyDescent="0.2">
      <c r="A1" t="s">
        <v>0</v>
      </c>
      <c r="B1">
        <v>0</v>
      </c>
    </row>
    <row r="2" spans="1:4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41" x14ac:dyDescent="0.2">
      <c r="A3" t="s">
        <v>24</v>
      </c>
      <c r="B3">
        <v>13</v>
      </c>
      <c r="C3">
        <v>20</v>
      </c>
      <c r="D3">
        <v>3851.155517578125</v>
      </c>
      <c r="E3">
        <v>5567.30126953125</v>
      </c>
      <c r="F3">
        <v>10761.79296875</v>
      </c>
      <c r="G3">
        <v>10464.5673828125</v>
      </c>
      <c r="H3">
        <v>8276.8974609375</v>
      </c>
      <c r="I3">
        <v>6117.18017578125</v>
      </c>
      <c r="J3">
        <v>5413.74658203125</v>
      </c>
      <c r="K3">
        <v>7275.84130859375</v>
      </c>
      <c r="L3">
        <v>5260.6865234375</v>
      </c>
      <c r="M3">
        <v>6565.44970703125</v>
      </c>
      <c r="N3">
        <v>6248.95751953125</v>
      </c>
      <c r="O3">
        <v>4474.18798828125</v>
      </c>
      <c r="P3">
        <v>5403.89697265625</v>
      </c>
      <c r="Q3">
        <v>2972.15673828125</v>
      </c>
      <c r="R3">
        <v>3181.983154296875</v>
      </c>
      <c r="S3">
        <v>1817.4296875</v>
      </c>
      <c r="T3">
        <v>2703.79833984375</v>
      </c>
      <c r="U3">
        <v>1669.31884765625</v>
      </c>
      <c r="V3">
        <v>1411.9381103515625</v>
      </c>
      <c r="W3">
        <v>2358.47900390625</v>
      </c>
      <c r="Y3">
        <f>IF(ISNUMBER('lactate '!Y3),pyruvate!G3,"")</f>
        <v>10464.5673828125</v>
      </c>
      <c r="Z3">
        <f>IF(ISNUMBER('lactate '!Z3),pyruvate!H3,"")</f>
        <v>8276.8974609375</v>
      </c>
      <c r="AA3">
        <f>IF(ISNUMBER('lactate '!AA3),pyruvate!I3,"")</f>
        <v>6117.18017578125</v>
      </c>
      <c r="AB3">
        <f>IF(ISNUMBER('lactate '!AB3),pyruvate!J3,"")</f>
        <v>5413.74658203125</v>
      </c>
      <c r="AC3">
        <f>IF(ISNUMBER('lactate '!AC3),pyruvate!K3,"")</f>
        <v>7275.84130859375</v>
      </c>
      <c r="AD3">
        <f>IF(ISNUMBER('lactate '!AD3),pyruvate!L3,"")</f>
        <v>5260.6865234375</v>
      </c>
      <c r="AE3">
        <f>IF(ISNUMBER('lactate '!AE3),pyruvate!M3,"")</f>
        <v>6565.44970703125</v>
      </c>
      <c r="AF3">
        <f>IF(ISNUMBER('lactate '!AF3),pyruvate!N3,"")</f>
        <v>6248.95751953125</v>
      </c>
      <c r="AG3">
        <f>IF(ISNUMBER('lactate '!AG3),pyruvate!O3,"")</f>
        <v>4474.18798828125</v>
      </c>
      <c r="AH3">
        <f>IF(ISNUMBER('lactate '!AH3),pyruvate!P3,"")</f>
        <v>5403.89697265625</v>
      </c>
      <c r="AI3">
        <f>IF(ISNUMBER('lactate '!AI3),pyruvate!Q3,"")</f>
        <v>2972.15673828125</v>
      </c>
      <c r="AJ3">
        <f>IF(ISNUMBER('lactate '!AJ3),pyruvate!R3,"")</f>
        <v>3181.983154296875</v>
      </c>
      <c r="AK3">
        <f>IF(ISNUMBER('lactate '!AK3),pyruvate!S3,"")</f>
        <v>1817.4296875</v>
      </c>
      <c r="AL3">
        <f>IF(ISNUMBER('lactate '!AL3),pyruvate!T3,"")</f>
        <v>2703.79833984375</v>
      </c>
      <c r="AM3">
        <f>IF(ISNUMBER('lactate '!AM3),pyruvate!U3,"")</f>
        <v>1669.31884765625</v>
      </c>
      <c r="AN3">
        <f>IF(ISNUMBER('lactate '!AN3),pyruvate!V3,"")</f>
        <v>1411.9381103515625</v>
      </c>
      <c r="AO3">
        <f>IF(ISNUMBER('lactate '!AO3),pyruvate!W3,"")</f>
        <v>2358.47900390625</v>
      </c>
    </row>
    <row r="4" spans="1:41" x14ac:dyDescent="0.2">
      <c r="B4">
        <v>13</v>
      </c>
      <c r="C4">
        <v>21</v>
      </c>
      <c r="D4">
        <v>1871.6083984375</v>
      </c>
      <c r="E4">
        <v>4440.91650390625</v>
      </c>
      <c r="F4">
        <v>7726.6533203125</v>
      </c>
      <c r="G4">
        <v>8500.6162109375</v>
      </c>
      <c r="H4">
        <v>5616.7138671875</v>
      </c>
      <c r="I4">
        <v>6542.6484375</v>
      </c>
      <c r="J4">
        <v>4455.330078125</v>
      </c>
      <c r="K4">
        <v>6969.48828125</v>
      </c>
      <c r="L4">
        <v>5583.15771484375</v>
      </c>
      <c r="M4">
        <v>6960.06982421875</v>
      </c>
      <c r="N4">
        <v>7079.931640625</v>
      </c>
      <c r="O4">
        <v>4401.70458984375</v>
      </c>
      <c r="P4">
        <v>3924.279052734375</v>
      </c>
      <c r="Q4">
        <v>3998.125</v>
      </c>
      <c r="R4">
        <v>2239.831787109375</v>
      </c>
      <c r="S4">
        <v>1738.141845703125</v>
      </c>
      <c r="T4">
        <v>3515.13623046875</v>
      </c>
      <c r="U4">
        <v>2963.372802734375</v>
      </c>
      <c r="V4">
        <v>2284.388427734375</v>
      </c>
      <c r="W4">
        <v>1068.2152099609375</v>
      </c>
      <c r="Y4" t="str">
        <f>IF(ISNUMBER('lactate '!Y4),pyruvate!G4,"")</f>
        <v/>
      </c>
      <c r="Z4" t="str">
        <f>IF(ISNUMBER('lactate '!Z4),pyruvate!H4,"")</f>
        <v/>
      </c>
      <c r="AA4" t="str">
        <f>IF(ISNUMBER('lactate '!AA4),pyruvate!I4,"")</f>
        <v/>
      </c>
      <c r="AB4" t="str">
        <f>IF(ISNUMBER('lactate '!AB4),pyruvate!J4,"")</f>
        <v/>
      </c>
      <c r="AC4" t="str">
        <f>IF(ISNUMBER('lactate '!AC4),pyruvate!K4,"")</f>
        <v/>
      </c>
      <c r="AD4" t="str">
        <f>IF(ISNUMBER('lactate '!AD4),pyruvate!L4,"")</f>
        <v/>
      </c>
      <c r="AE4" t="str">
        <f>IF(ISNUMBER('lactate '!AE4),pyruvate!M4,"")</f>
        <v/>
      </c>
      <c r="AF4" t="str">
        <f>IF(ISNUMBER('lactate '!AF4),pyruvate!N4,"")</f>
        <v/>
      </c>
      <c r="AG4" t="str">
        <f>IF(ISNUMBER('lactate '!AG4),pyruvate!O4,"")</f>
        <v/>
      </c>
      <c r="AH4" t="str">
        <f>IF(ISNUMBER('lactate '!AH4),pyruvate!P4,"")</f>
        <v/>
      </c>
      <c r="AI4" t="str">
        <f>IF(ISNUMBER('lactate '!AI4),pyruvate!Q4,"")</f>
        <v/>
      </c>
      <c r="AJ4" t="str">
        <f>IF(ISNUMBER('lactate '!AJ4),pyruvate!R4,"")</f>
        <v/>
      </c>
      <c r="AK4" t="str">
        <f>IF(ISNUMBER('lactate '!AK4),pyruvate!S4,"")</f>
        <v/>
      </c>
      <c r="AL4" t="str">
        <f>IF(ISNUMBER('lactate '!AL4),pyruvate!T4,"")</f>
        <v/>
      </c>
      <c r="AM4" t="str">
        <f>IF(ISNUMBER('lactate '!AM4),pyruvate!U4,"")</f>
        <v/>
      </c>
      <c r="AN4" t="str">
        <f>IF(ISNUMBER('lactate '!AN4),pyruvate!V4,"")</f>
        <v/>
      </c>
      <c r="AO4" t="str">
        <f>IF(ISNUMBER('lactate '!AO4),pyruvate!W4,"")</f>
        <v/>
      </c>
    </row>
    <row r="5" spans="1:41" x14ac:dyDescent="0.2">
      <c r="B5">
        <v>13</v>
      </c>
      <c r="C5">
        <v>22</v>
      </c>
      <c r="D5">
        <v>913.17315673828125</v>
      </c>
      <c r="E5">
        <v>4787.07373046875</v>
      </c>
      <c r="F5">
        <v>4488.14111328125</v>
      </c>
      <c r="G5">
        <v>4042.0146484375</v>
      </c>
      <c r="H5">
        <v>3099.060302734375</v>
      </c>
      <c r="I5">
        <v>4877.7890625</v>
      </c>
      <c r="J5">
        <v>2586.167724609375</v>
      </c>
      <c r="K5">
        <v>4128.244140625</v>
      </c>
      <c r="L5">
        <v>3252.292724609375</v>
      </c>
      <c r="M5">
        <v>3962.634765625</v>
      </c>
      <c r="N5">
        <v>5386.40625</v>
      </c>
      <c r="O5">
        <v>1991.7794189453125</v>
      </c>
      <c r="P5">
        <v>1378.5567626953125</v>
      </c>
      <c r="Q5">
        <v>3564.279541015625</v>
      </c>
      <c r="R5">
        <v>2529.005615234375</v>
      </c>
      <c r="S5">
        <v>191.498291015625</v>
      </c>
      <c r="T5">
        <v>2034.7564697265625</v>
      </c>
      <c r="U5">
        <v>2349.21630859375</v>
      </c>
      <c r="V5">
        <v>600.77508544921875</v>
      </c>
      <c r="W5">
        <v>769.5921630859375</v>
      </c>
      <c r="Y5" t="str">
        <f>IF(ISNUMBER('lactate '!Y5),pyruvate!G5,"")</f>
        <v/>
      </c>
      <c r="Z5" t="str">
        <f>IF(ISNUMBER('lactate '!Z5),pyruvate!H5,"")</f>
        <v/>
      </c>
      <c r="AA5" t="str">
        <f>IF(ISNUMBER('lactate '!AA5),pyruvate!I5,"")</f>
        <v/>
      </c>
      <c r="AB5" t="str">
        <f>IF(ISNUMBER('lactate '!AB5),pyruvate!J5,"")</f>
        <v/>
      </c>
      <c r="AC5" t="str">
        <f>IF(ISNUMBER('lactate '!AC5),pyruvate!K5,"")</f>
        <v/>
      </c>
      <c r="AD5" t="str">
        <f>IF(ISNUMBER('lactate '!AD5),pyruvate!L5,"")</f>
        <v/>
      </c>
      <c r="AE5" t="str">
        <f>IF(ISNUMBER('lactate '!AE5),pyruvate!M5,"")</f>
        <v/>
      </c>
      <c r="AF5" t="str">
        <f>IF(ISNUMBER('lactate '!AF5),pyruvate!N5,"")</f>
        <v/>
      </c>
      <c r="AG5" t="str">
        <f>IF(ISNUMBER('lactate '!AG5),pyruvate!O5,"")</f>
        <v/>
      </c>
      <c r="AH5" t="str">
        <f>IF(ISNUMBER('lactate '!AH5),pyruvate!P5,"")</f>
        <v/>
      </c>
      <c r="AI5" t="str">
        <f>IF(ISNUMBER('lactate '!AI5),pyruvate!Q5,"")</f>
        <v/>
      </c>
      <c r="AJ5" t="str">
        <f>IF(ISNUMBER('lactate '!AJ5),pyruvate!R5,"")</f>
        <v/>
      </c>
      <c r="AK5" t="str">
        <f>IF(ISNUMBER('lactate '!AK5),pyruvate!S5,"")</f>
        <v/>
      </c>
      <c r="AL5" t="str">
        <f>IF(ISNUMBER('lactate '!AL5),pyruvate!T5,"")</f>
        <v/>
      </c>
      <c r="AM5" t="str">
        <f>IF(ISNUMBER('lactate '!AM5),pyruvate!U5,"")</f>
        <v/>
      </c>
      <c r="AN5" t="str">
        <f>IF(ISNUMBER('lactate '!AN5),pyruvate!V5,"")</f>
        <v/>
      </c>
      <c r="AO5" t="str">
        <f>IF(ISNUMBER('lactate '!AO5),pyruvate!W5,"")</f>
        <v/>
      </c>
    </row>
    <row r="6" spans="1:41" x14ac:dyDescent="0.2">
      <c r="B6">
        <v>14</v>
      </c>
      <c r="C6">
        <v>20</v>
      </c>
      <c r="D6">
        <v>11445.6748046875</v>
      </c>
      <c r="E6">
        <v>18081.46484375</v>
      </c>
      <c r="F6">
        <v>14280.650390625</v>
      </c>
      <c r="G6">
        <v>11340.3896484375</v>
      </c>
      <c r="H6">
        <v>10734.0322265625</v>
      </c>
      <c r="I6">
        <v>7391.9833984375</v>
      </c>
      <c r="J6">
        <v>6104.37841796875</v>
      </c>
      <c r="K6">
        <v>7274.00927734375</v>
      </c>
      <c r="L6">
        <v>7213.115234375</v>
      </c>
      <c r="M6">
        <v>6499.13427734375</v>
      </c>
      <c r="N6">
        <v>5968.0615234375</v>
      </c>
      <c r="O6">
        <v>2955.511962890625</v>
      </c>
      <c r="P6">
        <v>2509.6923828125</v>
      </c>
      <c r="Q6">
        <v>2109.89404296875</v>
      </c>
      <c r="R6">
        <v>2746.988037109375</v>
      </c>
      <c r="S6">
        <v>1640.9642333984375</v>
      </c>
      <c r="T6">
        <v>1144.3853759765625</v>
      </c>
      <c r="U6">
        <v>1876.027587890625</v>
      </c>
      <c r="V6">
        <v>151.90977478027344</v>
      </c>
      <c r="W6">
        <v>896.81854248046875</v>
      </c>
      <c r="Y6">
        <f>IF(ISNUMBER('lactate '!Y6),pyruvate!G6,"")</f>
        <v>11340.3896484375</v>
      </c>
      <c r="Z6">
        <f>IF(ISNUMBER('lactate '!Z6),pyruvate!H6,"")</f>
        <v>10734.0322265625</v>
      </c>
      <c r="AA6">
        <f>IF(ISNUMBER('lactate '!AA6),pyruvate!I6,"")</f>
        <v>7391.9833984375</v>
      </c>
      <c r="AB6">
        <f>IF(ISNUMBER('lactate '!AB6),pyruvate!J6,"")</f>
        <v>6104.37841796875</v>
      </c>
      <c r="AC6">
        <f>IF(ISNUMBER('lactate '!AC6),pyruvate!K6,"")</f>
        <v>7274.00927734375</v>
      </c>
      <c r="AD6">
        <f>IF(ISNUMBER('lactate '!AD6),pyruvate!L6,"")</f>
        <v>7213.115234375</v>
      </c>
      <c r="AE6">
        <f>IF(ISNUMBER('lactate '!AE6),pyruvate!M6,"")</f>
        <v>6499.13427734375</v>
      </c>
      <c r="AF6">
        <f>IF(ISNUMBER('lactate '!AF6),pyruvate!N6,"")</f>
        <v>5968.0615234375</v>
      </c>
      <c r="AG6">
        <f>IF(ISNUMBER('lactate '!AG6),pyruvate!O6,"")</f>
        <v>2955.511962890625</v>
      </c>
      <c r="AH6">
        <f>IF(ISNUMBER('lactate '!AH6),pyruvate!P6,"")</f>
        <v>2509.6923828125</v>
      </c>
      <c r="AI6">
        <f>IF(ISNUMBER('lactate '!AI6),pyruvate!Q6,"")</f>
        <v>2109.89404296875</v>
      </c>
      <c r="AJ6">
        <f>IF(ISNUMBER('lactate '!AJ6),pyruvate!R6,"")</f>
        <v>2746.988037109375</v>
      </c>
      <c r="AK6">
        <f>IF(ISNUMBER('lactate '!AK6),pyruvate!S6,"")</f>
        <v>1640.9642333984375</v>
      </c>
      <c r="AL6">
        <f>IF(ISNUMBER('lactate '!AL6),pyruvate!T6,"")</f>
        <v>1144.3853759765625</v>
      </c>
      <c r="AM6">
        <f>IF(ISNUMBER('lactate '!AM6),pyruvate!U6,"")</f>
        <v>1876.027587890625</v>
      </c>
      <c r="AN6">
        <f>IF(ISNUMBER('lactate '!AN6),pyruvate!V6,"")</f>
        <v>151.90977478027344</v>
      </c>
      <c r="AO6">
        <f>IF(ISNUMBER('lactate '!AO6),pyruvate!W6,"")</f>
        <v>896.81854248046875</v>
      </c>
    </row>
    <row r="7" spans="1:41" x14ac:dyDescent="0.2">
      <c r="B7">
        <v>14</v>
      </c>
      <c r="C7">
        <v>21</v>
      </c>
      <c r="D7">
        <v>8708.15234375</v>
      </c>
      <c r="E7">
        <v>14798.048828125</v>
      </c>
      <c r="F7">
        <v>12498.068359375</v>
      </c>
      <c r="G7">
        <v>12156.1689453125</v>
      </c>
      <c r="H7">
        <v>9059.4833984375</v>
      </c>
      <c r="I7">
        <v>8692.3212890625</v>
      </c>
      <c r="J7">
        <v>6598.015625</v>
      </c>
      <c r="K7">
        <v>7777.04736328125</v>
      </c>
      <c r="L7">
        <v>7928.1376953125</v>
      </c>
      <c r="M7">
        <v>7701.48046875</v>
      </c>
      <c r="N7">
        <v>7099.0029296875</v>
      </c>
      <c r="O7">
        <v>4743.52783203125</v>
      </c>
      <c r="P7">
        <v>3499.34814453125</v>
      </c>
      <c r="Q7">
        <v>4206.8486328125</v>
      </c>
      <c r="R7">
        <v>2801.381591796875</v>
      </c>
      <c r="S7">
        <v>1100.5455322265625</v>
      </c>
      <c r="T7">
        <v>2779.742919921875</v>
      </c>
      <c r="U7">
        <v>1931.290283203125</v>
      </c>
      <c r="V7">
        <v>1627.6068115234375</v>
      </c>
      <c r="W7">
        <v>834.813720703125</v>
      </c>
      <c r="Y7">
        <f>IF(ISNUMBER('lactate '!Y7),pyruvate!G7,"")</f>
        <v>12156.1689453125</v>
      </c>
      <c r="Z7">
        <f>IF(ISNUMBER('lactate '!Z7),pyruvate!H7,"")</f>
        <v>9059.4833984375</v>
      </c>
      <c r="AA7">
        <f>IF(ISNUMBER('lactate '!AA7),pyruvate!I7,"")</f>
        <v>8692.3212890625</v>
      </c>
      <c r="AB7">
        <f>IF(ISNUMBER('lactate '!AB7),pyruvate!J7,"")</f>
        <v>6598.015625</v>
      </c>
      <c r="AC7">
        <f>IF(ISNUMBER('lactate '!AC7),pyruvate!K7,"")</f>
        <v>7777.04736328125</v>
      </c>
      <c r="AD7">
        <f>IF(ISNUMBER('lactate '!AD7),pyruvate!L7,"")</f>
        <v>7928.1376953125</v>
      </c>
      <c r="AE7">
        <f>IF(ISNUMBER('lactate '!AE7),pyruvate!M7,"")</f>
        <v>7701.48046875</v>
      </c>
      <c r="AF7">
        <f>IF(ISNUMBER('lactate '!AF7),pyruvate!N7,"")</f>
        <v>7099.0029296875</v>
      </c>
      <c r="AG7">
        <f>IF(ISNUMBER('lactate '!AG7),pyruvate!O7,"")</f>
        <v>4743.52783203125</v>
      </c>
      <c r="AH7">
        <f>IF(ISNUMBER('lactate '!AH7),pyruvate!P7,"")</f>
        <v>3499.34814453125</v>
      </c>
      <c r="AI7">
        <f>IF(ISNUMBER('lactate '!AI7),pyruvate!Q7,"")</f>
        <v>4206.8486328125</v>
      </c>
      <c r="AJ7">
        <f>IF(ISNUMBER('lactate '!AJ7),pyruvate!R7,"")</f>
        <v>2801.381591796875</v>
      </c>
      <c r="AK7">
        <f>IF(ISNUMBER('lactate '!AK7),pyruvate!S7,"")</f>
        <v>1100.5455322265625</v>
      </c>
      <c r="AL7">
        <f>IF(ISNUMBER('lactate '!AL7),pyruvate!T7,"")</f>
        <v>2779.742919921875</v>
      </c>
      <c r="AM7">
        <f>IF(ISNUMBER('lactate '!AM7),pyruvate!U7,"")</f>
        <v>1931.290283203125</v>
      </c>
      <c r="AN7">
        <f>IF(ISNUMBER('lactate '!AN7),pyruvate!V7,"")</f>
        <v>1627.6068115234375</v>
      </c>
      <c r="AO7">
        <f>IF(ISNUMBER('lactate '!AO7),pyruvate!W7,"")</f>
        <v>834.813720703125</v>
      </c>
    </row>
    <row r="8" spans="1:41" x14ac:dyDescent="0.2">
      <c r="B8">
        <v>14</v>
      </c>
      <c r="C8">
        <v>22</v>
      </c>
      <c r="D8">
        <v>3955.84912109375</v>
      </c>
      <c r="E8">
        <v>8997.916015625</v>
      </c>
      <c r="F8">
        <v>7594.70556640625</v>
      </c>
      <c r="G8">
        <v>9117.16015625</v>
      </c>
      <c r="H8">
        <v>5106.134765625</v>
      </c>
      <c r="I8">
        <v>7354.70068359375</v>
      </c>
      <c r="J8">
        <v>5015.8388671875</v>
      </c>
      <c r="K8">
        <v>5489.0576171875</v>
      </c>
      <c r="L8">
        <v>5620.96484375</v>
      </c>
      <c r="M8">
        <v>6372.201171875</v>
      </c>
      <c r="N8">
        <v>5839.15185546875</v>
      </c>
      <c r="O8">
        <v>3701.03076171875</v>
      </c>
      <c r="P8">
        <v>4607.2314453125</v>
      </c>
      <c r="Q8">
        <v>4220.47314453125</v>
      </c>
      <c r="R8">
        <v>1062.7713623046875</v>
      </c>
      <c r="S8">
        <v>1002.9028930664062</v>
      </c>
      <c r="T8">
        <v>3268.576416015625</v>
      </c>
      <c r="U8">
        <v>2014.986328125</v>
      </c>
      <c r="V8">
        <v>1083.3946533203125</v>
      </c>
      <c r="W8">
        <v>1007.6790771484375</v>
      </c>
      <c r="Y8" t="str">
        <f>IF(ISNUMBER('lactate '!Y8),pyruvate!G8,"")</f>
        <v/>
      </c>
      <c r="Z8" t="str">
        <f>IF(ISNUMBER('lactate '!Z8),pyruvate!H8,"")</f>
        <v/>
      </c>
      <c r="AA8" t="str">
        <f>IF(ISNUMBER('lactate '!AA8),pyruvate!I8,"")</f>
        <v/>
      </c>
      <c r="AB8" t="str">
        <f>IF(ISNUMBER('lactate '!AB8),pyruvate!J8,"")</f>
        <v/>
      </c>
      <c r="AC8" t="str">
        <f>IF(ISNUMBER('lactate '!AC8),pyruvate!K8,"")</f>
        <v/>
      </c>
      <c r="AD8" t="str">
        <f>IF(ISNUMBER('lactate '!AD8),pyruvate!L8,"")</f>
        <v/>
      </c>
      <c r="AE8" t="str">
        <f>IF(ISNUMBER('lactate '!AE8),pyruvate!M8,"")</f>
        <v/>
      </c>
      <c r="AF8" t="str">
        <f>IF(ISNUMBER('lactate '!AF8),pyruvate!N8,"")</f>
        <v/>
      </c>
      <c r="AG8" t="str">
        <f>IF(ISNUMBER('lactate '!AG8),pyruvate!O8,"")</f>
        <v/>
      </c>
      <c r="AH8" t="str">
        <f>IF(ISNUMBER('lactate '!AH8),pyruvate!P8,"")</f>
        <v/>
      </c>
      <c r="AI8" t="str">
        <f>IF(ISNUMBER('lactate '!AI8),pyruvate!Q8,"")</f>
        <v/>
      </c>
      <c r="AJ8" t="str">
        <f>IF(ISNUMBER('lactate '!AJ8),pyruvate!R8,"")</f>
        <v/>
      </c>
      <c r="AK8" t="str">
        <f>IF(ISNUMBER('lactate '!AK8),pyruvate!S8,"")</f>
        <v/>
      </c>
      <c r="AL8" t="str">
        <f>IF(ISNUMBER('lactate '!AL8),pyruvate!T8,"")</f>
        <v/>
      </c>
      <c r="AM8" t="str">
        <f>IF(ISNUMBER('lactate '!AM8),pyruvate!U8,"")</f>
        <v/>
      </c>
      <c r="AN8" t="str">
        <f>IF(ISNUMBER('lactate '!AN8),pyruvate!V8,"")</f>
        <v/>
      </c>
      <c r="AO8" t="str">
        <f>IF(ISNUMBER('lactate '!AO8),pyruvate!W8,"")</f>
        <v/>
      </c>
    </row>
    <row r="9" spans="1:41" x14ac:dyDescent="0.2">
      <c r="B9">
        <v>14</v>
      </c>
      <c r="C9">
        <v>23</v>
      </c>
      <c r="D9">
        <v>1371.393310546875</v>
      </c>
      <c r="E9">
        <v>4027.865234375</v>
      </c>
      <c r="F9">
        <v>3324.8984375</v>
      </c>
      <c r="G9">
        <v>4742.68603515625</v>
      </c>
      <c r="H9">
        <v>1354.683349609375</v>
      </c>
      <c r="I9">
        <v>2897.3310546875</v>
      </c>
      <c r="J9">
        <v>2276.428466796875</v>
      </c>
      <c r="K9">
        <v>1561.9364013671875</v>
      </c>
      <c r="L9">
        <v>1760.390869140625</v>
      </c>
      <c r="M9">
        <v>2893.5009765625</v>
      </c>
      <c r="N9">
        <v>2736.593505859375</v>
      </c>
      <c r="O9">
        <v>1713.2772216796875</v>
      </c>
      <c r="P9">
        <v>2976.138671875</v>
      </c>
      <c r="Q9">
        <v>2365.9580078125</v>
      </c>
      <c r="R9">
        <v>909.72705078125</v>
      </c>
      <c r="S9">
        <v>1388.8826904296875</v>
      </c>
      <c r="T9">
        <v>1401.6212158203125</v>
      </c>
      <c r="U9">
        <v>1870.421630859375</v>
      </c>
      <c r="V9">
        <v>1134.1270751953125</v>
      </c>
      <c r="W9">
        <v>1540.476318359375</v>
      </c>
      <c r="Y9" t="str">
        <f>IF(ISNUMBER('lactate '!Y9),pyruvate!G9,"")</f>
        <v/>
      </c>
      <c r="Z9" t="str">
        <f>IF(ISNUMBER('lactate '!Z9),pyruvate!H9,"")</f>
        <v/>
      </c>
      <c r="AA9" t="str">
        <f>IF(ISNUMBER('lactate '!AA9),pyruvate!I9,"")</f>
        <v/>
      </c>
      <c r="AB9" t="str">
        <f>IF(ISNUMBER('lactate '!AB9),pyruvate!J9,"")</f>
        <v/>
      </c>
      <c r="AC9" t="str">
        <f>IF(ISNUMBER('lactate '!AC9),pyruvate!K9,"")</f>
        <v/>
      </c>
      <c r="AD9" t="str">
        <f>IF(ISNUMBER('lactate '!AD9),pyruvate!L9,"")</f>
        <v/>
      </c>
      <c r="AE9" t="str">
        <f>IF(ISNUMBER('lactate '!AE9),pyruvate!M9,"")</f>
        <v/>
      </c>
      <c r="AF9" t="str">
        <f>IF(ISNUMBER('lactate '!AF9),pyruvate!N9,"")</f>
        <v/>
      </c>
      <c r="AG9" t="str">
        <f>IF(ISNUMBER('lactate '!AG9),pyruvate!O9,"")</f>
        <v/>
      </c>
      <c r="AH9" t="str">
        <f>IF(ISNUMBER('lactate '!AH9),pyruvate!P9,"")</f>
        <v/>
      </c>
      <c r="AI9" t="str">
        <f>IF(ISNUMBER('lactate '!AI9),pyruvate!Q9,"")</f>
        <v/>
      </c>
      <c r="AJ9" t="str">
        <f>IF(ISNUMBER('lactate '!AJ9),pyruvate!R9,"")</f>
        <v/>
      </c>
      <c r="AK9" t="str">
        <f>IF(ISNUMBER('lactate '!AK9),pyruvate!S9,"")</f>
        <v/>
      </c>
      <c r="AL9" t="str">
        <f>IF(ISNUMBER('lactate '!AL9),pyruvate!T9,"")</f>
        <v/>
      </c>
      <c r="AM9" t="str">
        <f>IF(ISNUMBER('lactate '!AM9),pyruvate!U9,"")</f>
        <v/>
      </c>
      <c r="AN9" t="str">
        <f>IF(ISNUMBER('lactate '!AN9),pyruvate!V9,"")</f>
        <v/>
      </c>
      <c r="AO9" t="str">
        <f>IF(ISNUMBER('lactate '!AO9),pyruvate!W9,"")</f>
        <v/>
      </c>
    </row>
    <row r="10" spans="1:41" x14ac:dyDescent="0.2">
      <c r="B10">
        <v>15</v>
      </c>
      <c r="C10">
        <v>21</v>
      </c>
      <c r="D10">
        <v>3769.81884765625</v>
      </c>
      <c r="E10">
        <v>3018.510498046875</v>
      </c>
      <c r="F10">
        <v>2359.48046875</v>
      </c>
      <c r="G10">
        <v>4850.94921875</v>
      </c>
      <c r="H10">
        <v>4267.68798828125</v>
      </c>
      <c r="I10">
        <v>3281.291259765625</v>
      </c>
      <c r="J10">
        <v>2602.8037109375</v>
      </c>
      <c r="K10">
        <v>3980.97314453125</v>
      </c>
      <c r="L10">
        <v>2718.3740234375</v>
      </c>
      <c r="M10">
        <v>775.8582763671875</v>
      </c>
      <c r="N10">
        <v>3781.79833984375</v>
      </c>
      <c r="O10">
        <v>3424.555419921875</v>
      </c>
      <c r="P10">
        <v>1133.2496337890625</v>
      </c>
      <c r="Q10">
        <v>1617.6304931640625</v>
      </c>
      <c r="R10">
        <v>2125.29248046875</v>
      </c>
      <c r="S10">
        <v>231.662353515625</v>
      </c>
      <c r="T10">
        <v>320.20196533203125</v>
      </c>
      <c r="U10">
        <v>1123.985595703125</v>
      </c>
      <c r="V10">
        <v>1000.2268676757812</v>
      </c>
      <c r="W10">
        <v>726.9996337890625</v>
      </c>
      <c r="Y10" t="str">
        <f>IF(ISNUMBER('lactate '!Y10),pyruvate!G10,"")</f>
        <v/>
      </c>
      <c r="Z10" t="str">
        <f>IF(ISNUMBER('lactate '!Z10),pyruvate!H10,"")</f>
        <v/>
      </c>
      <c r="AA10" t="str">
        <f>IF(ISNUMBER('lactate '!AA10),pyruvate!I10,"")</f>
        <v/>
      </c>
      <c r="AB10" t="str">
        <f>IF(ISNUMBER('lactate '!AB10),pyruvate!J10,"")</f>
        <v/>
      </c>
      <c r="AC10" t="str">
        <f>IF(ISNUMBER('lactate '!AC10),pyruvate!K10,"")</f>
        <v/>
      </c>
      <c r="AD10" t="str">
        <f>IF(ISNUMBER('lactate '!AD10),pyruvate!L10,"")</f>
        <v/>
      </c>
      <c r="AE10" t="str">
        <f>IF(ISNUMBER('lactate '!AE10),pyruvate!M10,"")</f>
        <v/>
      </c>
      <c r="AF10" t="str">
        <f>IF(ISNUMBER('lactate '!AF10),pyruvate!N10,"")</f>
        <v/>
      </c>
      <c r="AG10" t="str">
        <f>IF(ISNUMBER('lactate '!AG10),pyruvate!O10,"")</f>
        <v/>
      </c>
      <c r="AH10" t="str">
        <f>IF(ISNUMBER('lactate '!AH10),pyruvate!P10,"")</f>
        <v/>
      </c>
      <c r="AI10" t="str">
        <f>IF(ISNUMBER('lactate '!AI10),pyruvate!Q10,"")</f>
        <v/>
      </c>
      <c r="AJ10" t="str">
        <f>IF(ISNUMBER('lactate '!AJ10),pyruvate!R10,"")</f>
        <v/>
      </c>
      <c r="AK10" t="str">
        <f>IF(ISNUMBER('lactate '!AK10),pyruvate!S10,"")</f>
        <v/>
      </c>
      <c r="AL10" t="str">
        <f>IF(ISNUMBER('lactate '!AL10),pyruvate!T10,"")</f>
        <v/>
      </c>
      <c r="AM10" t="str">
        <f>IF(ISNUMBER('lactate '!AM10),pyruvate!U10,"")</f>
        <v/>
      </c>
      <c r="AN10" t="str">
        <f>IF(ISNUMBER('lactate '!AN10),pyruvate!V10,"")</f>
        <v/>
      </c>
      <c r="AO10" t="str">
        <f>IF(ISNUMBER('lactate '!AO10),pyruvate!W10,"")</f>
        <v/>
      </c>
    </row>
    <row r="11" spans="1:41" x14ac:dyDescent="0.2">
      <c r="B11">
        <v>15</v>
      </c>
      <c r="C11">
        <v>22</v>
      </c>
      <c r="D11">
        <v>4219.97216796875</v>
      </c>
      <c r="E11">
        <v>3253.8095703125</v>
      </c>
      <c r="F11">
        <v>1916.4473876953125</v>
      </c>
      <c r="G11">
        <v>5569.345703125</v>
      </c>
      <c r="H11">
        <v>3712.66552734375</v>
      </c>
      <c r="I11">
        <v>4059.265625</v>
      </c>
      <c r="J11">
        <v>3354.182861328125</v>
      </c>
      <c r="K11">
        <v>4061.080322265625</v>
      </c>
      <c r="L11">
        <v>3700.992919921875</v>
      </c>
      <c r="M11">
        <v>2660.171142578125</v>
      </c>
      <c r="N11">
        <v>2880.49560546875</v>
      </c>
      <c r="O11">
        <v>3737.045166015625</v>
      </c>
      <c r="P11">
        <v>3622.001220703125</v>
      </c>
      <c r="Q11">
        <v>1831.4151611328125</v>
      </c>
      <c r="R11">
        <v>2226.095458984375</v>
      </c>
      <c r="S11">
        <v>1310.7423095703125</v>
      </c>
      <c r="T11">
        <v>2286.22314453125</v>
      </c>
      <c r="U11">
        <v>2277.75537109375</v>
      </c>
      <c r="V11">
        <v>1501.5687255859375</v>
      </c>
      <c r="W11">
        <v>399.59161376953125</v>
      </c>
      <c r="Y11" t="str">
        <f>IF(ISNUMBER('lactate '!Y11),pyruvate!G11,"")</f>
        <v/>
      </c>
      <c r="Z11" t="str">
        <f>IF(ISNUMBER('lactate '!Z11),pyruvate!H11,"")</f>
        <v/>
      </c>
      <c r="AA11" t="str">
        <f>IF(ISNUMBER('lactate '!AA11),pyruvate!I11,"")</f>
        <v/>
      </c>
      <c r="AB11" t="str">
        <f>IF(ISNUMBER('lactate '!AB11),pyruvate!J11,"")</f>
        <v/>
      </c>
      <c r="AC11" t="str">
        <f>IF(ISNUMBER('lactate '!AC11),pyruvate!K11,"")</f>
        <v/>
      </c>
      <c r="AD11" t="str">
        <f>IF(ISNUMBER('lactate '!AD11),pyruvate!L11,"")</f>
        <v/>
      </c>
      <c r="AE11" t="str">
        <f>IF(ISNUMBER('lactate '!AE11),pyruvate!M11,"")</f>
        <v/>
      </c>
      <c r="AF11" t="str">
        <f>IF(ISNUMBER('lactate '!AF11),pyruvate!N11,"")</f>
        <v/>
      </c>
      <c r="AG11" t="str">
        <f>IF(ISNUMBER('lactate '!AG11),pyruvate!O11,"")</f>
        <v/>
      </c>
      <c r="AH11" t="str">
        <f>IF(ISNUMBER('lactate '!AH11),pyruvate!P11,"")</f>
        <v/>
      </c>
      <c r="AI11" t="str">
        <f>IF(ISNUMBER('lactate '!AI11),pyruvate!Q11,"")</f>
        <v/>
      </c>
      <c r="AJ11" t="str">
        <f>IF(ISNUMBER('lactate '!AJ11),pyruvate!R11,"")</f>
        <v/>
      </c>
      <c r="AK11" t="str">
        <f>IF(ISNUMBER('lactate '!AK11),pyruvate!S11,"")</f>
        <v/>
      </c>
      <c r="AL11" t="str">
        <f>IF(ISNUMBER('lactate '!AL11),pyruvate!T11,"")</f>
        <v/>
      </c>
      <c r="AM11" t="str">
        <f>IF(ISNUMBER('lactate '!AM11),pyruvate!U11,"")</f>
        <v/>
      </c>
      <c r="AN11" t="str">
        <f>IF(ISNUMBER('lactate '!AN11),pyruvate!V11,"")</f>
        <v/>
      </c>
      <c r="AO11" t="str">
        <f>IF(ISNUMBER('lactate '!AO11),pyruvate!W11,"")</f>
        <v/>
      </c>
    </row>
    <row r="12" spans="1:41" x14ac:dyDescent="0.2">
      <c r="B12">
        <v>15</v>
      </c>
      <c r="C12">
        <v>23</v>
      </c>
      <c r="D12">
        <v>1035.7216796875</v>
      </c>
      <c r="E12">
        <v>2707.958740234375</v>
      </c>
      <c r="F12">
        <v>2816.553466796875</v>
      </c>
      <c r="G12">
        <v>3634.563232421875</v>
      </c>
      <c r="H12">
        <v>1577.833740234375</v>
      </c>
      <c r="I12">
        <v>2227.72509765625</v>
      </c>
      <c r="J12">
        <v>1769.8458251953125</v>
      </c>
      <c r="K12">
        <v>2327.098388671875</v>
      </c>
      <c r="L12">
        <v>2699.7216796875</v>
      </c>
      <c r="M12">
        <v>2691.3017578125</v>
      </c>
      <c r="N12">
        <v>2299.475341796875</v>
      </c>
      <c r="O12">
        <v>644.5369873046875</v>
      </c>
      <c r="P12">
        <v>3403.396484375</v>
      </c>
      <c r="Q12">
        <v>2009.6263427734375</v>
      </c>
      <c r="R12">
        <v>1619.98828125</v>
      </c>
      <c r="S12">
        <v>1846.533935546875</v>
      </c>
      <c r="T12">
        <v>1663.031005859375</v>
      </c>
      <c r="U12">
        <v>1414.0445556640625</v>
      </c>
      <c r="V12">
        <v>1064.635986328125</v>
      </c>
      <c r="W12">
        <v>1916.8306884765625</v>
      </c>
      <c r="Y12" t="str">
        <f>IF(ISNUMBER('lactate '!Y12),pyruvate!G12,"")</f>
        <v/>
      </c>
      <c r="Z12" t="str">
        <f>IF(ISNUMBER('lactate '!Z12),pyruvate!H12,"")</f>
        <v/>
      </c>
      <c r="AA12" t="str">
        <f>IF(ISNUMBER('lactate '!AA12),pyruvate!I12,"")</f>
        <v/>
      </c>
      <c r="AB12" t="str">
        <f>IF(ISNUMBER('lactate '!AB12),pyruvate!J12,"")</f>
        <v/>
      </c>
      <c r="AC12" t="str">
        <f>IF(ISNUMBER('lactate '!AC12),pyruvate!K12,"")</f>
        <v/>
      </c>
      <c r="AD12" t="str">
        <f>IF(ISNUMBER('lactate '!AD12),pyruvate!L12,"")</f>
        <v/>
      </c>
      <c r="AE12" t="str">
        <f>IF(ISNUMBER('lactate '!AE12),pyruvate!M12,"")</f>
        <v/>
      </c>
      <c r="AF12" t="str">
        <f>IF(ISNUMBER('lactate '!AF12),pyruvate!N12,"")</f>
        <v/>
      </c>
      <c r="AG12" t="str">
        <f>IF(ISNUMBER('lactate '!AG12),pyruvate!O12,"")</f>
        <v/>
      </c>
      <c r="AH12" t="str">
        <f>IF(ISNUMBER('lactate '!AH12),pyruvate!P12,"")</f>
        <v/>
      </c>
      <c r="AI12" t="str">
        <f>IF(ISNUMBER('lactate '!AI12),pyruvate!Q12,"")</f>
        <v/>
      </c>
      <c r="AJ12" t="str">
        <f>IF(ISNUMBER('lactate '!AJ12),pyruvate!R12,"")</f>
        <v/>
      </c>
      <c r="AK12" t="str">
        <f>IF(ISNUMBER('lactate '!AK12),pyruvate!S12,"")</f>
        <v/>
      </c>
      <c r="AL12" t="str">
        <f>IF(ISNUMBER('lactate '!AL12),pyruvate!T12,"")</f>
        <v/>
      </c>
      <c r="AM12" t="str">
        <f>IF(ISNUMBER('lactate '!AM12),pyruvate!U12,"")</f>
        <v/>
      </c>
      <c r="AN12" t="str">
        <f>IF(ISNUMBER('lactate '!AN12),pyruvate!V12,"")</f>
        <v/>
      </c>
      <c r="AO12" t="str">
        <f>IF(ISNUMBER('lactate '!AO12),pyruvate!W12,"")</f>
        <v/>
      </c>
    </row>
    <row r="13" spans="1:41" x14ac:dyDescent="0.2">
      <c r="B13">
        <v>16</v>
      </c>
      <c r="C13">
        <v>21</v>
      </c>
      <c r="D13">
        <v>10981.1357421875</v>
      </c>
      <c r="E13">
        <v>12562.310546875</v>
      </c>
      <c r="F13">
        <v>3683.919189453125</v>
      </c>
      <c r="G13">
        <v>1520.7269287109375</v>
      </c>
      <c r="H13">
        <v>829.48065185546875</v>
      </c>
      <c r="I13">
        <v>3128.734130859375</v>
      </c>
      <c r="J13">
        <v>2980.291015625</v>
      </c>
      <c r="K13">
        <v>1965.43505859375</v>
      </c>
      <c r="L13">
        <v>2467.384765625</v>
      </c>
      <c r="M13">
        <v>1993.027587890625</v>
      </c>
      <c r="N13">
        <v>2246.821533203125</v>
      </c>
      <c r="O13">
        <v>2083.782958984375</v>
      </c>
      <c r="P13">
        <v>4818.3193359375</v>
      </c>
      <c r="Q13">
        <v>2138.959716796875</v>
      </c>
      <c r="R13">
        <v>2689.070068359375</v>
      </c>
      <c r="S13">
        <v>3660.144287109375</v>
      </c>
      <c r="T13">
        <v>3693.39892578125</v>
      </c>
      <c r="U13">
        <v>2063.181884765625</v>
      </c>
      <c r="V13">
        <v>1586.4437255859375</v>
      </c>
      <c r="W13">
        <v>4317.90380859375</v>
      </c>
      <c r="Y13" t="str">
        <f>IF(ISNUMBER('lactate '!Y13),pyruvate!G13,"")</f>
        <v/>
      </c>
      <c r="Z13" t="str">
        <f>IF(ISNUMBER('lactate '!Z13),pyruvate!H13,"")</f>
        <v/>
      </c>
      <c r="AA13" t="str">
        <f>IF(ISNUMBER('lactate '!AA13),pyruvate!I13,"")</f>
        <v/>
      </c>
      <c r="AB13" t="str">
        <f>IF(ISNUMBER('lactate '!AB13),pyruvate!J13,"")</f>
        <v/>
      </c>
      <c r="AC13" t="str">
        <f>IF(ISNUMBER('lactate '!AC13),pyruvate!K13,"")</f>
        <v/>
      </c>
      <c r="AD13" t="str">
        <f>IF(ISNUMBER('lactate '!AD13),pyruvate!L13,"")</f>
        <v/>
      </c>
      <c r="AE13" t="str">
        <f>IF(ISNUMBER('lactate '!AE13),pyruvate!M13,"")</f>
        <v/>
      </c>
      <c r="AF13" t="str">
        <f>IF(ISNUMBER('lactate '!AF13),pyruvate!N13,"")</f>
        <v/>
      </c>
      <c r="AG13" t="str">
        <f>IF(ISNUMBER('lactate '!AG13),pyruvate!O13,"")</f>
        <v/>
      </c>
      <c r="AH13" t="str">
        <f>IF(ISNUMBER('lactate '!AH13),pyruvate!P13,"")</f>
        <v/>
      </c>
      <c r="AI13" t="str">
        <f>IF(ISNUMBER('lactate '!AI13),pyruvate!Q13,"")</f>
        <v/>
      </c>
      <c r="AJ13" t="str">
        <f>IF(ISNUMBER('lactate '!AJ13),pyruvate!R13,"")</f>
        <v/>
      </c>
      <c r="AK13" t="str">
        <f>IF(ISNUMBER('lactate '!AK13),pyruvate!S13,"")</f>
        <v/>
      </c>
      <c r="AL13" t="str">
        <f>IF(ISNUMBER('lactate '!AL13),pyruvate!T13,"")</f>
        <v/>
      </c>
      <c r="AM13" t="str">
        <f>IF(ISNUMBER('lactate '!AM13),pyruvate!U13,"")</f>
        <v/>
      </c>
      <c r="AN13" t="str">
        <f>IF(ISNUMBER('lactate '!AN13),pyruvate!V13,"")</f>
        <v/>
      </c>
      <c r="AO13" t="str">
        <f>IF(ISNUMBER('lactate '!AO13),pyruvate!W13,"")</f>
        <v/>
      </c>
    </row>
    <row r="14" spans="1:41" x14ac:dyDescent="0.2">
      <c r="B14">
        <v>16</v>
      </c>
      <c r="C14">
        <v>22</v>
      </c>
      <c r="D14">
        <v>4197.1494140625</v>
      </c>
      <c r="E14">
        <v>3800.083984375</v>
      </c>
      <c r="F14">
        <v>2028.94970703125</v>
      </c>
      <c r="G14">
        <v>1984.5517578125</v>
      </c>
      <c r="H14">
        <v>2013.1038818359375</v>
      </c>
      <c r="I14">
        <v>696.43365478515625</v>
      </c>
      <c r="J14">
        <v>816.84600830078125</v>
      </c>
      <c r="K14">
        <v>2373.49560546875</v>
      </c>
      <c r="L14">
        <v>991.83001708984375</v>
      </c>
      <c r="M14">
        <v>1513.8868408203125</v>
      </c>
      <c r="N14">
        <v>790.59320068359375</v>
      </c>
      <c r="O14">
        <v>2332.43798828125</v>
      </c>
      <c r="P14">
        <v>3196.750732421875</v>
      </c>
      <c r="Q14">
        <v>869.1412353515625</v>
      </c>
      <c r="R14">
        <v>1617.8623046875</v>
      </c>
      <c r="S14">
        <v>2946.3984375</v>
      </c>
      <c r="T14">
        <v>1120.4720458984375</v>
      </c>
      <c r="U14">
        <v>1216.5474853515625</v>
      </c>
      <c r="V14">
        <v>1968.7213134765625</v>
      </c>
      <c r="W14">
        <v>2924.704345703125</v>
      </c>
      <c r="Y14" t="str">
        <f>IF(ISNUMBER('lactate '!Y14),pyruvate!G14,"")</f>
        <v/>
      </c>
      <c r="Z14" t="str">
        <f>IF(ISNUMBER('lactate '!Z14),pyruvate!H14,"")</f>
        <v/>
      </c>
      <c r="AA14" t="str">
        <f>IF(ISNUMBER('lactate '!AA14),pyruvate!I14,"")</f>
        <v/>
      </c>
      <c r="AB14" t="str">
        <f>IF(ISNUMBER('lactate '!AB14),pyruvate!J14,"")</f>
        <v/>
      </c>
      <c r="AC14" t="str">
        <f>IF(ISNUMBER('lactate '!AC14),pyruvate!K14,"")</f>
        <v/>
      </c>
      <c r="AD14" t="str">
        <f>IF(ISNUMBER('lactate '!AD14),pyruvate!L14,"")</f>
        <v/>
      </c>
      <c r="AE14" t="str">
        <f>IF(ISNUMBER('lactate '!AE14),pyruvate!M14,"")</f>
        <v/>
      </c>
      <c r="AF14" t="str">
        <f>IF(ISNUMBER('lactate '!AF14),pyruvate!N14,"")</f>
        <v/>
      </c>
      <c r="AG14" t="str">
        <f>IF(ISNUMBER('lactate '!AG14),pyruvate!O14,"")</f>
        <v/>
      </c>
      <c r="AH14" t="str">
        <f>IF(ISNUMBER('lactate '!AH14),pyruvate!P14,"")</f>
        <v/>
      </c>
      <c r="AI14" t="str">
        <f>IF(ISNUMBER('lactate '!AI14),pyruvate!Q14,"")</f>
        <v/>
      </c>
      <c r="AJ14" t="str">
        <f>IF(ISNUMBER('lactate '!AJ14),pyruvate!R14,"")</f>
        <v/>
      </c>
      <c r="AK14" t="str">
        <f>IF(ISNUMBER('lactate '!AK14),pyruvate!S14,"")</f>
        <v/>
      </c>
      <c r="AL14" t="str">
        <f>IF(ISNUMBER('lactate '!AL14),pyruvate!T14,"")</f>
        <v/>
      </c>
      <c r="AM14" t="str">
        <f>IF(ISNUMBER('lactate '!AM14),pyruvate!U14,"")</f>
        <v/>
      </c>
      <c r="AN14" t="str">
        <f>IF(ISNUMBER('lactate '!AN14),pyruvate!V14,"")</f>
        <v/>
      </c>
      <c r="AO14" t="str">
        <f>IF(ISNUMBER('lactate '!AO14),pyruvate!W14,"")</f>
        <v/>
      </c>
    </row>
    <row r="15" spans="1:41" x14ac:dyDescent="0.2">
      <c r="Y15" t="str">
        <f>IF(ISNUMBER('lactate '!Y15),pyruvate!G15,"")</f>
        <v/>
      </c>
      <c r="Z15" t="str">
        <f>IF(ISNUMBER('lactate '!Z15),pyruvate!H15,"")</f>
        <v/>
      </c>
      <c r="AA15" t="str">
        <f>IF(ISNUMBER('lactate '!AA15),pyruvate!I15,"")</f>
        <v/>
      </c>
      <c r="AB15" t="str">
        <f>IF(ISNUMBER('lactate '!AB15),pyruvate!J15,"")</f>
        <v/>
      </c>
      <c r="AC15" t="str">
        <f>IF(ISNUMBER('lactate '!AC15),pyruvate!K15,"")</f>
        <v/>
      </c>
      <c r="AD15" t="str">
        <f>IF(ISNUMBER('lactate '!AD15),pyruvate!L15,"")</f>
        <v/>
      </c>
      <c r="AE15" t="str">
        <f>IF(ISNUMBER('lactate '!AE15),pyruvate!M15,"")</f>
        <v/>
      </c>
      <c r="AF15" t="str">
        <f>IF(ISNUMBER('lactate '!AF15),pyruvate!N15,"")</f>
        <v/>
      </c>
      <c r="AG15" t="str">
        <f>IF(ISNUMBER('lactate '!AG15),pyruvate!O15,"")</f>
        <v/>
      </c>
      <c r="AH15" t="str">
        <f>IF(ISNUMBER('lactate '!AH15),pyruvate!P15,"")</f>
        <v/>
      </c>
      <c r="AI15" t="str">
        <f>IF(ISNUMBER('lactate '!AI15),pyruvate!Q15,"")</f>
        <v/>
      </c>
      <c r="AJ15" t="str">
        <f>IF(ISNUMBER('lactate '!AJ15),pyruvate!R15,"")</f>
        <v/>
      </c>
      <c r="AK15" t="str">
        <f>IF(ISNUMBER('lactate '!AK15),pyruvate!S15,"")</f>
        <v/>
      </c>
      <c r="AL15" t="str">
        <f>IF(ISNUMBER('lactate '!AL15),pyruvate!T15,"")</f>
        <v/>
      </c>
      <c r="AM15" t="str">
        <f>IF(ISNUMBER('lactate '!AM15),pyruvate!U15,"")</f>
        <v/>
      </c>
      <c r="AN15" t="str">
        <f>IF(ISNUMBER('lactate '!AN15),pyruvate!V15,"")</f>
        <v/>
      </c>
      <c r="AO15" t="str">
        <f>IF(ISNUMBER('lactate '!AO15),pyruvate!W15,"")</f>
        <v/>
      </c>
    </row>
    <row r="16" spans="1:41" x14ac:dyDescent="0.2">
      <c r="D16">
        <f>AVERAGE(D3:D14)</f>
        <v>4693.4003753662109</v>
      </c>
      <c r="Y16" t="str">
        <f>IF(ISNUMBER('lactate '!Y16),pyruvate!G16,"")</f>
        <v/>
      </c>
      <c r="Z16" t="str">
        <f>IF(ISNUMBER('lactate '!Z16),pyruvate!H16,"")</f>
        <v/>
      </c>
      <c r="AA16" t="str">
        <f>IF(ISNUMBER('lactate '!AA16),pyruvate!I16,"")</f>
        <v/>
      </c>
      <c r="AB16" t="str">
        <f>IF(ISNUMBER('lactate '!AB16),pyruvate!J16,"")</f>
        <v/>
      </c>
      <c r="AC16" t="str">
        <f>IF(ISNUMBER('lactate '!AC16),pyruvate!K16,"")</f>
        <v/>
      </c>
      <c r="AD16" t="str">
        <f>IF(ISNUMBER('lactate '!AD16),pyruvate!L16,"")</f>
        <v/>
      </c>
      <c r="AE16" t="str">
        <f>IF(ISNUMBER('lactate '!AE16),pyruvate!M16,"")</f>
        <v/>
      </c>
      <c r="AF16" t="str">
        <f>IF(ISNUMBER('lactate '!AF16),pyruvate!N16,"")</f>
        <v/>
      </c>
      <c r="AG16" t="str">
        <f>IF(ISNUMBER('lactate '!AG16),pyruvate!O16,"")</f>
        <v/>
      </c>
      <c r="AH16" t="str">
        <f>IF(ISNUMBER('lactate '!AH16),pyruvate!P16,"")</f>
        <v/>
      </c>
      <c r="AI16" t="str">
        <f>IF(ISNUMBER('lactate '!AI16),pyruvate!Q16,"")</f>
        <v/>
      </c>
      <c r="AJ16" t="str">
        <f>IF(ISNUMBER('lactate '!AJ16),pyruvate!R16,"")</f>
        <v/>
      </c>
      <c r="AK16" t="str">
        <f>IF(ISNUMBER('lactate '!AK16),pyruvate!S16,"")</f>
        <v/>
      </c>
      <c r="AL16" t="str">
        <f>IF(ISNUMBER('lactate '!AL16),pyruvate!T16,"")</f>
        <v/>
      </c>
      <c r="AM16" t="str">
        <f>IF(ISNUMBER('lactate '!AM16),pyruvate!U16,"")</f>
        <v/>
      </c>
      <c r="AN16" t="str">
        <f>IF(ISNUMBER('lactate '!AN16),pyruvate!V16,"")</f>
        <v/>
      </c>
      <c r="AO16" t="str">
        <f>IF(ISNUMBER('lactate '!AO16),pyruvate!W16,"")</f>
        <v/>
      </c>
    </row>
    <row r="17" spans="1:41" x14ac:dyDescent="0.2">
      <c r="Y17">
        <f>AVERAGE(Y3:Y16)</f>
        <v>11320.375325520834</v>
      </c>
      <c r="Z17">
        <f t="shared" ref="Z17:AO17" si="0">AVERAGE(Z3:Z16)</f>
        <v>9356.8043619791661</v>
      </c>
      <c r="AA17">
        <f t="shared" si="0"/>
        <v>7400.494954427083</v>
      </c>
      <c r="AB17">
        <f t="shared" si="0"/>
        <v>6038.713541666667</v>
      </c>
      <c r="AC17">
        <f t="shared" si="0"/>
        <v>7442.29931640625</v>
      </c>
      <c r="AD17">
        <f t="shared" si="0"/>
        <v>6800.646484375</v>
      </c>
      <c r="AE17">
        <f t="shared" si="0"/>
        <v>6922.021484375</v>
      </c>
      <c r="AF17">
        <f t="shared" si="0"/>
        <v>6438.673990885417</v>
      </c>
      <c r="AG17">
        <f t="shared" si="0"/>
        <v>4057.7425944010415</v>
      </c>
      <c r="AH17">
        <f t="shared" si="0"/>
        <v>3804.3125</v>
      </c>
      <c r="AI17">
        <f t="shared" si="0"/>
        <v>3096.2998046875</v>
      </c>
      <c r="AJ17">
        <f t="shared" si="0"/>
        <v>2910.1175944010415</v>
      </c>
      <c r="AK17">
        <f t="shared" si="0"/>
        <v>1519.646484375</v>
      </c>
      <c r="AL17">
        <f t="shared" si="0"/>
        <v>2209.308878580729</v>
      </c>
      <c r="AM17">
        <f t="shared" si="0"/>
        <v>1825.5455729166667</v>
      </c>
      <c r="AN17">
        <f t="shared" si="0"/>
        <v>1063.8182322184246</v>
      </c>
      <c r="AO17">
        <f t="shared" si="0"/>
        <v>1363.3704223632812</v>
      </c>
    </row>
    <row r="23" spans="1:41" x14ac:dyDescent="0.2">
      <c r="A23" t="s">
        <v>25</v>
      </c>
      <c r="B23">
        <v>24</v>
      </c>
      <c r="C23">
        <v>19</v>
      </c>
      <c r="D23">
        <v>9506.1953125</v>
      </c>
      <c r="E23">
        <v>20717.802734375</v>
      </c>
      <c r="F23">
        <v>11464.3984375</v>
      </c>
      <c r="G23">
        <v>7449.06298828125</v>
      </c>
      <c r="H23">
        <v>8087.40234375</v>
      </c>
      <c r="I23">
        <v>5950.04248046875</v>
      </c>
      <c r="J23">
        <v>6102.54736328125</v>
      </c>
      <c r="K23">
        <v>5582.49267578125</v>
      </c>
      <c r="L23">
        <v>3583.869140625</v>
      </c>
      <c r="M23">
        <v>6158.3623046875</v>
      </c>
      <c r="N23">
        <v>5153.88232421875</v>
      </c>
      <c r="O23">
        <v>3670.2685546875</v>
      </c>
      <c r="P23">
        <v>2567.6884765625</v>
      </c>
      <c r="Q23">
        <v>2090.40576171875</v>
      </c>
      <c r="R23">
        <v>3112.1865234375</v>
      </c>
      <c r="S23">
        <v>2798.363037109375</v>
      </c>
      <c r="T23">
        <v>1177.5185546875</v>
      </c>
      <c r="U23">
        <v>454.18780517578125</v>
      </c>
      <c r="V23">
        <v>2387.183837890625</v>
      </c>
      <c r="W23">
        <v>1250.30322265625</v>
      </c>
    </row>
    <row r="24" spans="1:41" x14ac:dyDescent="0.2">
      <c r="B24">
        <v>24</v>
      </c>
      <c r="C24">
        <v>20</v>
      </c>
      <c r="D24">
        <v>11344.9267578125</v>
      </c>
      <c r="E24">
        <v>22023.943359375</v>
      </c>
      <c r="F24">
        <v>13265.0625</v>
      </c>
      <c r="G24">
        <v>12033.3349609375</v>
      </c>
      <c r="H24">
        <v>9920.83203125</v>
      </c>
      <c r="I24">
        <v>6605.1376953125</v>
      </c>
      <c r="J24">
        <v>8934.8564453125</v>
      </c>
      <c r="K24">
        <v>7466.3037109375</v>
      </c>
      <c r="L24">
        <v>4503.12060546875</v>
      </c>
      <c r="M24">
        <v>5628.77685546875</v>
      </c>
      <c r="N24">
        <v>6775.83154296875</v>
      </c>
      <c r="O24">
        <v>3986.973876953125</v>
      </c>
      <c r="P24">
        <v>3987.177490234375</v>
      </c>
      <c r="Q24">
        <v>2864.71533203125</v>
      </c>
      <c r="R24">
        <v>1456.3536376953125</v>
      </c>
      <c r="S24">
        <v>2790.64208984375</v>
      </c>
      <c r="T24">
        <v>1220.875732421875</v>
      </c>
      <c r="U24">
        <v>2327.642333984375</v>
      </c>
      <c r="V24">
        <v>2813.28759765625</v>
      </c>
      <c r="W24">
        <v>1833.86376953125</v>
      </c>
    </row>
    <row r="25" spans="1:41" x14ac:dyDescent="0.2">
      <c r="B25">
        <v>24</v>
      </c>
      <c r="C25">
        <v>21</v>
      </c>
      <c r="D25">
        <v>8069.20703125</v>
      </c>
      <c r="E25">
        <v>12929.240234375</v>
      </c>
      <c r="F25">
        <v>11881.576171875</v>
      </c>
      <c r="G25">
        <v>12462.287109375</v>
      </c>
      <c r="H25">
        <v>8443.47265625</v>
      </c>
      <c r="I25">
        <v>6208.169921875</v>
      </c>
      <c r="J25">
        <v>7424.42626953125</v>
      </c>
      <c r="K25">
        <v>6919.88916015625</v>
      </c>
      <c r="L25">
        <v>5481.5673828125</v>
      </c>
      <c r="M25">
        <v>4714.18994140625</v>
      </c>
      <c r="N25">
        <v>5784.716796875</v>
      </c>
      <c r="O25">
        <v>3990.760498046875</v>
      </c>
      <c r="P25">
        <v>4222.52685546875</v>
      </c>
      <c r="Q25">
        <v>2553.86474609375</v>
      </c>
      <c r="R25">
        <v>2597.49560546875</v>
      </c>
      <c r="S25">
        <v>1294.1485595703125</v>
      </c>
      <c r="T25">
        <v>1803.507080078125</v>
      </c>
      <c r="U25">
        <v>3144.04345703125</v>
      </c>
      <c r="V25">
        <v>1233.7032470703125</v>
      </c>
      <c r="W25">
        <v>439.52645874023438</v>
      </c>
    </row>
    <row r="26" spans="1:41" x14ac:dyDescent="0.2">
      <c r="B26">
        <v>25</v>
      </c>
      <c r="C26">
        <v>19</v>
      </c>
      <c r="D26">
        <v>2088.107421875</v>
      </c>
      <c r="E26">
        <v>8633.9951171875</v>
      </c>
      <c r="F26">
        <v>5473.912109375</v>
      </c>
      <c r="G26">
        <v>3531.49755859375</v>
      </c>
      <c r="H26">
        <v>3734.38232421875</v>
      </c>
      <c r="I26">
        <v>3441.546875</v>
      </c>
      <c r="J26">
        <v>1382.006591796875</v>
      </c>
      <c r="K26">
        <v>1311.2520751953125</v>
      </c>
      <c r="L26">
        <v>140.23684692382812</v>
      </c>
      <c r="M26">
        <v>1326.294677734375</v>
      </c>
      <c r="N26">
        <v>1352.5771484375</v>
      </c>
      <c r="O26">
        <v>1075.0428466796875</v>
      </c>
      <c r="P26">
        <v>1215.57861328125</v>
      </c>
      <c r="Q26">
        <v>2580.998046875</v>
      </c>
      <c r="R26">
        <v>502.13580322265625</v>
      </c>
      <c r="S26">
        <v>387.25326538085938</v>
      </c>
      <c r="T26">
        <v>1322.31884765625</v>
      </c>
      <c r="U26">
        <v>536.51580810546875</v>
      </c>
      <c r="V26">
        <v>2062.3359375</v>
      </c>
      <c r="W26">
        <v>1339.35986328125</v>
      </c>
    </row>
    <row r="27" spans="1:41" x14ac:dyDescent="0.2">
      <c r="B27">
        <v>25</v>
      </c>
      <c r="C27">
        <v>20</v>
      </c>
      <c r="D27">
        <v>933.40447998046875</v>
      </c>
      <c r="E27">
        <v>5168.76513671875</v>
      </c>
      <c r="F27">
        <v>3220.291259765625</v>
      </c>
      <c r="G27">
        <v>3114.012939453125</v>
      </c>
      <c r="H27">
        <v>2789.922607421875</v>
      </c>
      <c r="I27">
        <v>2137.742431640625</v>
      </c>
      <c r="J27">
        <v>2905.447998046875</v>
      </c>
      <c r="K27">
        <v>1151.3538818359375</v>
      </c>
      <c r="L27">
        <v>660.61993408203125</v>
      </c>
      <c r="M27">
        <v>1414.859619140625</v>
      </c>
      <c r="N27">
        <v>1620.6441650390625</v>
      </c>
      <c r="O27">
        <v>2052.7607421875</v>
      </c>
      <c r="P27">
        <v>1064.2392578125</v>
      </c>
      <c r="Q27">
        <v>2041.4383544921875</v>
      </c>
      <c r="R27">
        <v>1330.002685546875</v>
      </c>
      <c r="S27">
        <v>775.62518310546875</v>
      </c>
      <c r="T27">
        <v>1361.0595703125</v>
      </c>
      <c r="U27">
        <v>1953.3157958984375</v>
      </c>
      <c r="V27">
        <v>1649.6607666015625</v>
      </c>
      <c r="W27">
        <v>613.82269287109375</v>
      </c>
    </row>
    <row r="28" spans="1:41" x14ac:dyDescent="0.2">
      <c r="B28">
        <v>25</v>
      </c>
      <c r="C28">
        <v>21</v>
      </c>
      <c r="D28">
        <v>1330.0069580078125</v>
      </c>
      <c r="E28">
        <v>576.80120849609375</v>
      </c>
      <c r="F28">
        <v>1511.0828857421875</v>
      </c>
      <c r="G28">
        <v>1195.759765625</v>
      </c>
      <c r="H28">
        <v>1368.24755859375</v>
      </c>
      <c r="I28">
        <v>654.9703369140625</v>
      </c>
      <c r="J28">
        <v>1934.5413818359375</v>
      </c>
      <c r="K28">
        <v>1649.0494384765625</v>
      </c>
      <c r="L28">
        <v>1416.9835205078125</v>
      </c>
      <c r="M28">
        <v>813.53851318359375</v>
      </c>
      <c r="N28">
        <v>758.7779541015625</v>
      </c>
      <c r="O28">
        <v>2135.51904296875</v>
      </c>
      <c r="P28">
        <v>378.67294311523438</v>
      </c>
      <c r="Q28">
        <v>1439.7357177734375</v>
      </c>
      <c r="R28">
        <v>2561.73046875</v>
      </c>
      <c r="S28">
        <v>1760.2445068359375</v>
      </c>
      <c r="T28">
        <v>1562.6629638671875</v>
      </c>
      <c r="U28">
        <v>2199.581298828125</v>
      </c>
      <c r="V28">
        <v>851.13775634765625</v>
      </c>
      <c r="W28">
        <v>1176.7542724609375</v>
      </c>
    </row>
    <row r="29" spans="1:41" x14ac:dyDescent="0.2">
      <c r="B29">
        <v>26</v>
      </c>
      <c r="C29">
        <v>19</v>
      </c>
      <c r="D29">
        <v>4124.9443359375</v>
      </c>
      <c r="E29">
        <v>6644.2119140625</v>
      </c>
      <c r="F29">
        <v>3786.738037109375</v>
      </c>
      <c r="G29">
        <v>1043.69970703125</v>
      </c>
      <c r="H29">
        <v>2510.87109375</v>
      </c>
      <c r="I29">
        <v>1770.0682373046875</v>
      </c>
      <c r="J29">
        <v>1351.554931640625</v>
      </c>
      <c r="K29">
        <v>3535.76513671875</v>
      </c>
      <c r="L29">
        <v>1136.205078125</v>
      </c>
      <c r="M29">
        <v>2096.07763671875</v>
      </c>
      <c r="N29">
        <v>1537.6343994140625</v>
      </c>
      <c r="O29">
        <v>266.935302734375</v>
      </c>
      <c r="P29">
        <v>1726.00244140625</v>
      </c>
      <c r="Q29">
        <v>911.8465576171875</v>
      </c>
      <c r="R29">
        <v>751.06195068359375</v>
      </c>
      <c r="S29">
        <v>1094.42529296875</v>
      </c>
      <c r="T29">
        <v>2625.65771484375</v>
      </c>
      <c r="U29">
        <v>1984.4266357421875</v>
      </c>
      <c r="V29">
        <v>2268.394287109375</v>
      </c>
      <c r="W29">
        <v>1016.5186157226562</v>
      </c>
    </row>
    <row r="30" spans="1:41" x14ac:dyDescent="0.2">
      <c r="B30">
        <v>26</v>
      </c>
      <c r="C30">
        <v>20</v>
      </c>
      <c r="D30">
        <v>7532.7177734375</v>
      </c>
      <c r="E30">
        <v>10138.275390625</v>
      </c>
      <c r="F30">
        <v>3651.375</v>
      </c>
      <c r="G30">
        <v>2664.97021484375</v>
      </c>
      <c r="H30">
        <v>1487.9927978515625</v>
      </c>
      <c r="I30">
        <v>1391.6722412109375</v>
      </c>
      <c r="J30">
        <v>891.85235595703125</v>
      </c>
      <c r="K30">
        <v>2172.811767578125</v>
      </c>
      <c r="L30">
        <v>1050.2158203125</v>
      </c>
      <c r="M30">
        <v>3235.009765625</v>
      </c>
      <c r="N30">
        <v>1993.050048828125</v>
      </c>
      <c r="O30">
        <v>1522.5987548828125</v>
      </c>
      <c r="P30">
        <v>748.315673828125</v>
      </c>
      <c r="Q30">
        <v>808.69622802734375</v>
      </c>
      <c r="R30">
        <v>480.03103637695312</v>
      </c>
      <c r="S30">
        <v>1365.52392578125</v>
      </c>
      <c r="T30">
        <v>3314.11083984375</v>
      </c>
      <c r="U30">
        <v>2114.50732421875</v>
      </c>
      <c r="V30">
        <v>543.09600830078125</v>
      </c>
      <c r="W30">
        <v>1525.28515625</v>
      </c>
    </row>
    <row r="31" spans="1:41" x14ac:dyDescent="0.2">
      <c r="B31">
        <v>26</v>
      </c>
      <c r="C31">
        <v>21</v>
      </c>
      <c r="D31">
        <v>6186.39208984375</v>
      </c>
      <c r="E31">
        <v>6982.572265625</v>
      </c>
      <c r="F31">
        <v>3976.459228515625</v>
      </c>
      <c r="G31">
        <v>4142.8544921875</v>
      </c>
      <c r="H31">
        <v>3316.8623046875</v>
      </c>
      <c r="I31">
        <v>1873.5390625</v>
      </c>
      <c r="J31">
        <v>1921.0948486328125</v>
      </c>
      <c r="K31">
        <v>698.30511474609375</v>
      </c>
      <c r="L31">
        <v>1669.1343994140625</v>
      </c>
      <c r="M31">
        <v>1831.1861572265625</v>
      </c>
      <c r="N31">
        <v>1676.012451171875</v>
      </c>
      <c r="O31">
        <v>1235.4007568359375</v>
      </c>
      <c r="P31">
        <v>1667.421142578125</v>
      </c>
      <c r="Q31">
        <v>1766.2388916015625</v>
      </c>
      <c r="R31">
        <v>740.445556640625</v>
      </c>
      <c r="S31">
        <v>1616.52783203125</v>
      </c>
      <c r="T31">
        <v>1572.91845703125</v>
      </c>
      <c r="U31">
        <v>1039.1468505859375</v>
      </c>
      <c r="V31">
        <v>1213.085205078125</v>
      </c>
      <c r="W31">
        <v>2393.098876953125</v>
      </c>
    </row>
    <row r="43" spans="1:23" x14ac:dyDescent="0.2">
      <c r="A43" t="s">
        <v>26</v>
      </c>
      <c r="B43">
        <v>27</v>
      </c>
      <c r="C43">
        <v>27</v>
      </c>
      <c r="D43">
        <v>1593.06005859375</v>
      </c>
      <c r="E43">
        <v>1312.46044921875</v>
      </c>
      <c r="F43">
        <v>618.61602783203125</v>
      </c>
      <c r="G43">
        <v>1592.8428955078125</v>
      </c>
      <c r="H43">
        <v>729.71044921875</v>
      </c>
      <c r="I43">
        <v>899.77606201171875</v>
      </c>
      <c r="J43">
        <v>1876.777099609375</v>
      </c>
      <c r="K43">
        <v>1337.73046875</v>
      </c>
      <c r="L43">
        <v>869.6484375</v>
      </c>
      <c r="M43">
        <v>3090.766845703125</v>
      </c>
      <c r="N43">
        <v>1649.640869140625</v>
      </c>
      <c r="O43">
        <v>1065.7237548828125</v>
      </c>
      <c r="P43">
        <v>995.1903076171875</v>
      </c>
      <c r="Q43">
        <v>1183.0531005859375</v>
      </c>
      <c r="R43">
        <v>1100.83984375</v>
      </c>
      <c r="S43">
        <v>1581.915283203125</v>
      </c>
      <c r="T43">
        <v>1083.9892578125</v>
      </c>
      <c r="U43">
        <v>1010.97900390625</v>
      </c>
      <c r="V43">
        <v>1888.2127685546875</v>
      </c>
      <c r="W43">
        <v>1768.9322509765625</v>
      </c>
    </row>
    <row r="44" spans="1:23" x14ac:dyDescent="0.2">
      <c r="B44">
        <v>27</v>
      </c>
      <c r="C44">
        <v>28</v>
      </c>
      <c r="D44">
        <v>1081.875244140625</v>
      </c>
      <c r="E44">
        <v>3246.29833984375</v>
      </c>
      <c r="F44">
        <v>2370.14990234375</v>
      </c>
      <c r="G44">
        <v>847.1719970703125</v>
      </c>
      <c r="H44">
        <v>1838.0670166015625</v>
      </c>
      <c r="I44">
        <v>1051.3035888671875</v>
      </c>
      <c r="J44">
        <v>1285.3243408203125</v>
      </c>
      <c r="K44">
        <v>2163.433349609375</v>
      </c>
      <c r="L44">
        <v>1077.7271728515625</v>
      </c>
      <c r="M44">
        <v>1438.9383544921875</v>
      </c>
      <c r="N44">
        <v>188.55558776855469</v>
      </c>
      <c r="O44">
        <v>1747.7320556640625</v>
      </c>
      <c r="P44">
        <v>709.68048095703125</v>
      </c>
      <c r="Q44">
        <v>1134.6175537109375</v>
      </c>
      <c r="R44">
        <v>2015.3670654296875</v>
      </c>
      <c r="S44">
        <v>1377.47705078125</v>
      </c>
      <c r="T44">
        <v>647.803955078125</v>
      </c>
      <c r="U44">
        <v>1359.4342041015625</v>
      </c>
      <c r="V44">
        <v>2926.254638671875</v>
      </c>
      <c r="W44">
        <v>936.8333740234375</v>
      </c>
    </row>
    <row r="45" spans="1:23" x14ac:dyDescent="0.2">
      <c r="B45">
        <v>28</v>
      </c>
      <c r="C45">
        <v>26</v>
      </c>
      <c r="D45">
        <v>1215.08203125</v>
      </c>
      <c r="E45">
        <v>1152.2694091796875</v>
      </c>
      <c r="F45">
        <v>788.26568603515625</v>
      </c>
      <c r="G45">
        <v>1994.7452392578125</v>
      </c>
      <c r="H45">
        <v>1686.4730224609375</v>
      </c>
      <c r="I45">
        <v>2724.983642578125</v>
      </c>
      <c r="J45">
        <v>620.24615478515625</v>
      </c>
      <c r="K45">
        <v>1406.6744384765625</v>
      </c>
      <c r="L45">
        <v>849.0576171875</v>
      </c>
      <c r="M45">
        <v>3643.23779296875</v>
      </c>
      <c r="N45">
        <v>1126.9049072265625</v>
      </c>
      <c r="O45">
        <v>850.08355712890625</v>
      </c>
      <c r="P45">
        <v>1070.975341796875</v>
      </c>
      <c r="Q45">
        <v>1923.166259765625</v>
      </c>
      <c r="R45">
        <v>1088.091064453125</v>
      </c>
      <c r="S45">
        <v>1062.238525390625</v>
      </c>
      <c r="T45">
        <v>1146.000732421875</v>
      </c>
      <c r="U45">
        <v>731.6915283203125</v>
      </c>
      <c r="V45">
        <v>718.46966552734375</v>
      </c>
      <c r="W45">
        <v>1162.11962890625</v>
      </c>
    </row>
    <row r="46" spans="1:23" x14ac:dyDescent="0.2">
      <c r="B46">
        <v>28</v>
      </c>
      <c r="C46">
        <v>27</v>
      </c>
      <c r="D46">
        <v>1629.794921875</v>
      </c>
      <c r="E46">
        <v>1771.0025634765625</v>
      </c>
      <c r="F46">
        <v>360.01119995117188</v>
      </c>
      <c r="G46">
        <v>2075.62841796875</v>
      </c>
      <c r="H46">
        <v>1802</v>
      </c>
      <c r="I46">
        <v>2733.4892578125</v>
      </c>
      <c r="J46">
        <v>1357.5743408203125</v>
      </c>
      <c r="K46">
        <v>1823.9173583984375</v>
      </c>
      <c r="L46">
        <v>1426.2750244140625</v>
      </c>
      <c r="M46">
        <v>3057.34619140625</v>
      </c>
      <c r="N46">
        <v>1151.82861328125</v>
      </c>
      <c r="O46">
        <v>947.38323974609375</v>
      </c>
      <c r="P46">
        <v>266.34716796875</v>
      </c>
      <c r="Q46">
        <v>2014.9669189453125</v>
      </c>
      <c r="R46">
        <v>468.63223266601562</v>
      </c>
      <c r="S46">
        <v>1325.54443359375</v>
      </c>
      <c r="T46">
        <v>499.913330078125</v>
      </c>
      <c r="U46">
        <v>1196.390380859375</v>
      </c>
      <c r="V46">
        <v>1952.9097900390625</v>
      </c>
      <c r="W46">
        <v>870.11468505859375</v>
      </c>
    </row>
    <row r="47" spans="1:23" x14ac:dyDescent="0.2">
      <c r="B47">
        <v>28</v>
      </c>
      <c r="C47">
        <v>28</v>
      </c>
      <c r="D47">
        <v>960.6107177734375</v>
      </c>
      <c r="E47">
        <v>959.4903564453125</v>
      </c>
      <c r="F47">
        <v>1487.5562744140625</v>
      </c>
      <c r="G47">
        <v>988.81988525390625</v>
      </c>
      <c r="H47">
        <v>2570.579833984375</v>
      </c>
      <c r="I47">
        <v>1527.6214599609375</v>
      </c>
      <c r="J47">
        <v>850.9774169921875</v>
      </c>
      <c r="K47">
        <v>2369.728759765625</v>
      </c>
      <c r="L47">
        <v>1254.64306640625</v>
      </c>
      <c r="M47">
        <v>1325.3897705078125</v>
      </c>
      <c r="N47">
        <v>1053.9158935546875</v>
      </c>
      <c r="O47">
        <v>1106.9691162109375</v>
      </c>
      <c r="P47">
        <v>904.73565673828125</v>
      </c>
      <c r="Q47">
        <v>1043.8868408203125</v>
      </c>
      <c r="R47">
        <v>450.78152465820312</v>
      </c>
      <c r="S47">
        <v>1854.8577880859375</v>
      </c>
      <c r="T47">
        <v>766.44482421875</v>
      </c>
      <c r="U47">
        <v>656.1759033203125</v>
      </c>
      <c r="V47">
        <v>3208.755859375</v>
      </c>
      <c r="W47">
        <v>504.10247802734375</v>
      </c>
    </row>
    <row r="48" spans="1:23" x14ac:dyDescent="0.2">
      <c r="B48">
        <v>28</v>
      </c>
      <c r="C48">
        <v>29</v>
      </c>
      <c r="D48">
        <v>900.969970703125</v>
      </c>
      <c r="E48">
        <v>2010.0234375</v>
      </c>
      <c r="F48">
        <v>2505.775390625</v>
      </c>
      <c r="G48">
        <v>2564.6474609375</v>
      </c>
      <c r="H48">
        <v>1142.1712646484375</v>
      </c>
      <c r="I48">
        <v>336.10385131835938</v>
      </c>
      <c r="J48">
        <v>1136.6275634765625</v>
      </c>
      <c r="K48">
        <v>1032.5694580078125</v>
      </c>
      <c r="L48">
        <v>2695.397216796875</v>
      </c>
      <c r="M48">
        <v>2381.025634765625</v>
      </c>
      <c r="N48">
        <v>953.928955078125</v>
      </c>
      <c r="O48">
        <v>2065.149658203125</v>
      </c>
      <c r="P48">
        <v>713.9976806640625</v>
      </c>
      <c r="Q48">
        <v>409.59033203125</v>
      </c>
      <c r="R48">
        <v>1141.8941650390625</v>
      </c>
      <c r="S48">
        <v>2069.641845703125</v>
      </c>
      <c r="T48">
        <v>1703.822509765625</v>
      </c>
      <c r="U48">
        <v>890.74945068359375</v>
      </c>
      <c r="V48">
        <v>2160.875732421875</v>
      </c>
      <c r="W48">
        <v>1250.50341796875</v>
      </c>
    </row>
    <row r="49" spans="2:23" x14ac:dyDescent="0.2">
      <c r="B49">
        <v>28</v>
      </c>
      <c r="C49">
        <v>30</v>
      </c>
      <c r="D49">
        <v>556.95880126953125</v>
      </c>
      <c r="E49">
        <v>491.26773071289062</v>
      </c>
      <c r="F49">
        <v>1960.254150390625</v>
      </c>
      <c r="G49">
        <v>1986.5743408203125</v>
      </c>
      <c r="H49">
        <v>1546.335205078125</v>
      </c>
      <c r="I49">
        <v>858.17132568359375</v>
      </c>
      <c r="J49">
        <v>919.145751953125</v>
      </c>
      <c r="K49">
        <v>1137.5760498046875</v>
      </c>
      <c r="L49">
        <v>2142.51123046875</v>
      </c>
      <c r="M49">
        <v>2105.405029296875</v>
      </c>
      <c r="N49">
        <v>539.2772216796875</v>
      </c>
      <c r="O49">
        <v>1923.08203125</v>
      </c>
      <c r="P49">
        <v>1020.7249145507812</v>
      </c>
      <c r="Q49">
        <v>1749.6834716796875</v>
      </c>
      <c r="R49">
        <v>2212.24609375</v>
      </c>
      <c r="S49">
        <v>1750.71875</v>
      </c>
      <c r="T49">
        <v>1256.6829833984375</v>
      </c>
      <c r="U49">
        <v>915.49603271484375</v>
      </c>
      <c r="V49">
        <v>290.7607421875</v>
      </c>
      <c r="W49">
        <v>1009.4974975585938</v>
      </c>
    </row>
    <row r="50" spans="2:23" x14ac:dyDescent="0.2">
      <c r="B50">
        <v>29</v>
      </c>
      <c r="C50">
        <v>26</v>
      </c>
      <c r="D50">
        <v>952.04827880859375</v>
      </c>
      <c r="E50">
        <v>1203.29150390625</v>
      </c>
      <c r="F50">
        <v>1908.6031494140625</v>
      </c>
      <c r="G50">
        <v>2963.5341796875</v>
      </c>
      <c r="H50">
        <v>2175.9814453125</v>
      </c>
      <c r="I50">
        <v>1333.8856201171875</v>
      </c>
      <c r="J50">
        <v>1460.1949462890625</v>
      </c>
      <c r="K50">
        <v>962.67730712890625</v>
      </c>
      <c r="L50">
        <v>915.88885498046875</v>
      </c>
      <c r="M50">
        <v>1013.1426391601562</v>
      </c>
      <c r="N50">
        <v>857.9952392578125</v>
      </c>
      <c r="O50">
        <v>601.801025390625</v>
      </c>
      <c r="P50">
        <v>138.91252136230469</v>
      </c>
      <c r="Q50">
        <v>951.47003173828125</v>
      </c>
      <c r="R50">
        <v>415.72726440429688</v>
      </c>
      <c r="S50">
        <v>1169.935546875</v>
      </c>
      <c r="T50">
        <v>1145.1456298828125</v>
      </c>
      <c r="U50">
        <v>1597.313720703125</v>
      </c>
      <c r="V50">
        <v>1003.9720458984375</v>
      </c>
      <c r="W50">
        <v>1939.7999267578125</v>
      </c>
    </row>
    <row r="51" spans="2:23" x14ac:dyDescent="0.2">
      <c r="B51">
        <v>29</v>
      </c>
      <c r="C51">
        <v>27</v>
      </c>
      <c r="D51">
        <v>729.06878662109375</v>
      </c>
      <c r="E51">
        <v>929.93994140625</v>
      </c>
      <c r="F51">
        <v>880.5274658203125</v>
      </c>
      <c r="G51">
        <v>1545.2376708984375</v>
      </c>
      <c r="H51">
        <v>1815.114990234375</v>
      </c>
      <c r="I51">
        <v>2761.318115234375</v>
      </c>
      <c r="J51">
        <v>302.94036865234375</v>
      </c>
      <c r="K51">
        <v>847.82159423828125</v>
      </c>
      <c r="L51">
        <v>1455.9234619140625</v>
      </c>
      <c r="M51">
        <v>1077.517822265625</v>
      </c>
      <c r="N51">
        <v>1481.0914306640625</v>
      </c>
      <c r="O51">
        <v>941.82977294921875</v>
      </c>
      <c r="P51">
        <v>1245.391845703125</v>
      </c>
      <c r="Q51">
        <v>1690.19970703125</v>
      </c>
      <c r="R51">
        <v>666.6270751953125</v>
      </c>
      <c r="S51">
        <v>514.4742431640625</v>
      </c>
      <c r="T51">
        <v>296.57452392578125</v>
      </c>
      <c r="U51">
        <v>673.074462890625</v>
      </c>
      <c r="V51">
        <v>271.219970703125</v>
      </c>
      <c r="W51">
        <v>1159.5224609375</v>
      </c>
    </row>
    <row r="52" spans="2:23" x14ac:dyDescent="0.2">
      <c r="B52">
        <v>29</v>
      </c>
      <c r="C52">
        <v>28</v>
      </c>
      <c r="D52">
        <v>767.8525390625</v>
      </c>
      <c r="E52">
        <v>2260.230712890625</v>
      </c>
      <c r="F52">
        <v>764.47296142578125</v>
      </c>
      <c r="G52">
        <v>1775.4979248046875</v>
      </c>
      <c r="H52">
        <v>2339.4384765625</v>
      </c>
      <c r="I52">
        <v>2093.294189453125</v>
      </c>
      <c r="J52">
        <v>928.2296142578125</v>
      </c>
      <c r="K52">
        <v>1941.2088623046875</v>
      </c>
      <c r="L52">
        <v>1682.6646728515625</v>
      </c>
      <c r="M52">
        <v>182.52139282226562</v>
      </c>
      <c r="N52">
        <v>1320.00927734375</v>
      </c>
      <c r="O52">
        <v>728.06573486328125</v>
      </c>
      <c r="P52">
        <v>1685.2852783203125</v>
      </c>
      <c r="Q52">
        <v>1017.2998657226562</v>
      </c>
      <c r="R52">
        <v>986.1397705078125</v>
      </c>
      <c r="S52">
        <v>1497.6409912109375</v>
      </c>
      <c r="T52">
        <v>470.4827880859375</v>
      </c>
      <c r="U52">
        <v>369.505859375</v>
      </c>
      <c r="V52">
        <v>938.36212158203125</v>
      </c>
      <c r="W52">
        <v>569.801513671875</v>
      </c>
    </row>
    <row r="53" spans="2:23" x14ac:dyDescent="0.2">
      <c r="B53">
        <v>29</v>
      </c>
      <c r="C53">
        <v>29</v>
      </c>
      <c r="D53">
        <v>924.9698486328125</v>
      </c>
      <c r="E53">
        <v>2368.2119140625</v>
      </c>
      <c r="F53">
        <v>1384.239990234375</v>
      </c>
      <c r="G53">
        <v>3125.9609375</v>
      </c>
      <c r="H53">
        <v>1628.67431640625</v>
      </c>
      <c r="I53">
        <v>686.896728515625</v>
      </c>
      <c r="J53">
        <v>475.66815185546875</v>
      </c>
      <c r="K53">
        <v>1219.2523193359375</v>
      </c>
      <c r="L53">
        <v>2116.946533203125</v>
      </c>
      <c r="M53">
        <v>1296.8984375</v>
      </c>
      <c r="N53">
        <v>872.067626953125</v>
      </c>
      <c r="O53">
        <v>2068.136962890625</v>
      </c>
      <c r="P53">
        <v>1124.40673828125</v>
      </c>
      <c r="Q53">
        <v>858.953369140625</v>
      </c>
      <c r="R53">
        <v>925.56927490234375</v>
      </c>
      <c r="S53">
        <v>2091.74755859375</v>
      </c>
      <c r="T53">
        <v>959.6087646484375</v>
      </c>
      <c r="U53">
        <v>1031.69189453125</v>
      </c>
      <c r="V53">
        <v>959.906005859375</v>
      </c>
      <c r="W53">
        <v>2227.326904296875</v>
      </c>
    </row>
    <row r="54" spans="2:23" x14ac:dyDescent="0.2">
      <c r="B54">
        <v>29</v>
      </c>
      <c r="C54">
        <v>30</v>
      </c>
      <c r="D54">
        <v>890.2884521484375</v>
      </c>
      <c r="E54">
        <v>327.77114868164062</v>
      </c>
      <c r="F54">
        <v>1495.5802001953125</v>
      </c>
      <c r="G54">
        <v>2026.376953125</v>
      </c>
      <c r="H54">
        <v>1603.3818359375</v>
      </c>
      <c r="I54">
        <v>2089.47509765625</v>
      </c>
      <c r="J54">
        <v>522.45477294921875</v>
      </c>
      <c r="K54">
        <v>408.18869018554688</v>
      </c>
      <c r="L54">
        <v>1078.296142578125</v>
      </c>
      <c r="M54">
        <v>1889.9415283203125</v>
      </c>
      <c r="N54">
        <v>681.87554931640625</v>
      </c>
      <c r="O54">
        <v>2040.6480712890625</v>
      </c>
      <c r="P54">
        <v>398.88153076171875</v>
      </c>
      <c r="Q54">
        <v>1089.2406005859375</v>
      </c>
      <c r="R54">
        <v>688.625732421875</v>
      </c>
      <c r="S54">
        <v>1208.959228515625</v>
      </c>
      <c r="T54">
        <v>493.062255859375</v>
      </c>
      <c r="U54">
        <v>1149.2713623046875</v>
      </c>
      <c r="V54">
        <v>418.60739135742188</v>
      </c>
      <c r="W54">
        <v>2342.347900390625</v>
      </c>
    </row>
    <row r="55" spans="2:23" x14ac:dyDescent="0.2">
      <c r="B55">
        <v>30</v>
      </c>
      <c r="C55">
        <v>27</v>
      </c>
      <c r="D55">
        <v>2071.643798828125</v>
      </c>
      <c r="E55">
        <v>1840.7210693359375</v>
      </c>
      <c r="F55">
        <v>2097.880859375</v>
      </c>
      <c r="G55">
        <v>982.46978759765625</v>
      </c>
      <c r="H55">
        <v>1194.6053466796875</v>
      </c>
      <c r="I55">
        <v>1159.414794921875</v>
      </c>
      <c r="J55">
        <v>2077.639892578125</v>
      </c>
      <c r="K55">
        <v>812.5157470703125</v>
      </c>
      <c r="L55">
        <v>1357.6893310546875</v>
      </c>
      <c r="M55">
        <v>1429.631103515625</v>
      </c>
      <c r="N55">
        <v>1732.33154296875</v>
      </c>
      <c r="O55">
        <v>813.0621337890625</v>
      </c>
      <c r="P55">
        <v>1384.6673583984375</v>
      </c>
      <c r="Q55">
        <v>673.3182373046875</v>
      </c>
      <c r="R55">
        <v>986.76055908203125</v>
      </c>
      <c r="S55">
        <v>1351.8316650390625</v>
      </c>
      <c r="T55">
        <v>1786.1865234375</v>
      </c>
      <c r="U55">
        <v>1927.87841796875</v>
      </c>
      <c r="V55">
        <v>1817.6002197265625</v>
      </c>
      <c r="W55">
        <v>152.58088684082031</v>
      </c>
    </row>
    <row r="56" spans="2:23" x14ac:dyDescent="0.2">
      <c r="B56">
        <v>30</v>
      </c>
      <c r="C56">
        <v>28</v>
      </c>
      <c r="D56">
        <v>952.41766357421875</v>
      </c>
      <c r="E56">
        <v>1641.4598388671875</v>
      </c>
      <c r="F56">
        <v>695.90765380859375</v>
      </c>
      <c r="G56">
        <v>1128.763916015625</v>
      </c>
      <c r="H56">
        <v>804.76300048828125</v>
      </c>
      <c r="I56">
        <v>1790.965576171875</v>
      </c>
      <c r="J56">
        <v>531.44171142578125</v>
      </c>
      <c r="K56">
        <v>2564.985107421875</v>
      </c>
      <c r="L56">
        <v>2515.851806640625</v>
      </c>
      <c r="M56">
        <v>260.6771240234375</v>
      </c>
      <c r="N56">
        <v>1763.9864501953125</v>
      </c>
      <c r="O56">
        <v>1619.89404296875</v>
      </c>
      <c r="P56">
        <v>2745.673583984375</v>
      </c>
      <c r="Q56">
        <v>1119.354736328125</v>
      </c>
      <c r="R56">
        <v>1213.290771484375</v>
      </c>
      <c r="S56">
        <v>614.1158447265625</v>
      </c>
      <c r="T56">
        <v>742.26483154296875</v>
      </c>
      <c r="U56">
        <v>1001.4747314453125</v>
      </c>
      <c r="V56">
        <v>1966.312255859375</v>
      </c>
      <c r="W56">
        <v>848.71002197265625</v>
      </c>
    </row>
    <row r="57" spans="2:23" x14ac:dyDescent="0.2">
      <c r="B57">
        <v>30</v>
      </c>
      <c r="C57">
        <v>29</v>
      </c>
      <c r="D57">
        <v>2255.381103515625</v>
      </c>
      <c r="E57">
        <v>1065.3760986328125</v>
      </c>
      <c r="F57">
        <v>1972.640380859375</v>
      </c>
      <c r="G57">
        <v>1778.916748046875</v>
      </c>
      <c r="H57">
        <v>1431.9605712890625</v>
      </c>
      <c r="I57">
        <v>627.21112060546875</v>
      </c>
      <c r="J57">
        <v>2690.35009765625</v>
      </c>
      <c r="K57">
        <v>2695.83056640625</v>
      </c>
      <c r="L57">
        <v>1695.7706298828125</v>
      </c>
      <c r="M57">
        <v>709.453857421875</v>
      </c>
      <c r="N57">
        <v>992.32025146484375</v>
      </c>
      <c r="O57">
        <v>2225.49462890625</v>
      </c>
      <c r="P57">
        <v>2689.5126953125</v>
      </c>
      <c r="Q57">
        <v>509.1387939453125</v>
      </c>
      <c r="R57">
        <v>735.0191650390625</v>
      </c>
      <c r="S57">
        <v>698.48175048828125</v>
      </c>
      <c r="T57">
        <v>1694.5496826171875</v>
      </c>
      <c r="U57">
        <v>1129.7911376953125</v>
      </c>
      <c r="V57">
        <v>1434.435546875</v>
      </c>
      <c r="W57">
        <v>1723.8056640625</v>
      </c>
    </row>
    <row r="58" spans="2:23" x14ac:dyDescent="0.2">
      <c r="B58">
        <v>30</v>
      </c>
      <c r="C58">
        <v>30</v>
      </c>
      <c r="D58">
        <v>1666.1376953125</v>
      </c>
      <c r="E58">
        <v>419.89492797851562</v>
      </c>
      <c r="F58">
        <v>586.57537841796875</v>
      </c>
      <c r="G58">
        <v>1580.0379638671875</v>
      </c>
      <c r="H58">
        <v>874.811767578125</v>
      </c>
      <c r="I58">
        <v>1056.3099365234375</v>
      </c>
      <c r="J58">
        <v>1755.829345703125</v>
      </c>
      <c r="K58">
        <v>1368.51513671875</v>
      </c>
      <c r="L58">
        <v>843.65283203125</v>
      </c>
      <c r="M58">
        <v>397.90420532226562</v>
      </c>
      <c r="N58">
        <v>201.4573974609375</v>
      </c>
      <c r="O58">
        <v>1041.529296875</v>
      </c>
      <c r="P58">
        <v>867.7960205078125</v>
      </c>
      <c r="Q58">
        <v>808.4420166015625</v>
      </c>
      <c r="R58">
        <v>1185.5523681640625</v>
      </c>
      <c r="S58">
        <v>826.85400390625</v>
      </c>
      <c r="T58">
        <v>1368.195556640625</v>
      </c>
      <c r="U58">
        <v>1602.5302734375</v>
      </c>
      <c r="V58">
        <v>412.06280517578125</v>
      </c>
      <c r="W58">
        <v>2280.09423828125</v>
      </c>
    </row>
    <row r="59" spans="2:23" x14ac:dyDescent="0.2">
      <c r="B59">
        <v>31</v>
      </c>
      <c r="C59">
        <v>29</v>
      </c>
      <c r="D59">
        <v>4023.230712890625</v>
      </c>
      <c r="E59">
        <v>1214.6456298828125</v>
      </c>
      <c r="F59">
        <v>933.76904296875</v>
      </c>
      <c r="G59">
        <v>501.631591796875</v>
      </c>
      <c r="H59">
        <v>929.6427001953125</v>
      </c>
      <c r="I59">
        <v>362.3968505859375</v>
      </c>
      <c r="J59">
        <v>2951.6650390625</v>
      </c>
      <c r="K59">
        <v>2862.46044921875</v>
      </c>
      <c r="L59">
        <v>1851.393310546875</v>
      </c>
      <c r="M59">
        <v>956.8944091796875</v>
      </c>
      <c r="N59">
        <v>1898.4322509765625</v>
      </c>
      <c r="O59">
        <v>1934.7689208984375</v>
      </c>
      <c r="P59">
        <v>2626.28857421875</v>
      </c>
      <c r="Q59">
        <v>310.61495971679688</v>
      </c>
      <c r="R59">
        <v>2460.921630859375</v>
      </c>
      <c r="S59">
        <v>952.51806640625</v>
      </c>
      <c r="T59">
        <v>2624.128662109375</v>
      </c>
      <c r="U59">
        <v>919.468505859375</v>
      </c>
      <c r="V59">
        <v>1233.2882080078125</v>
      </c>
      <c r="W59">
        <v>1470.82373046875</v>
      </c>
    </row>
    <row r="60" spans="2:23" x14ac:dyDescent="0.2">
      <c r="B60">
        <v>31</v>
      </c>
      <c r="C60">
        <v>30</v>
      </c>
      <c r="D60">
        <v>2049.957763671875</v>
      </c>
      <c r="E60">
        <v>1783.2774658203125</v>
      </c>
      <c r="F60">
        <v>1531.6947021484375</v>
      </c>
      <c r="G60">
        <v>945.867431640625</v>
      </c>
      <c r="H60">
        <v>1353.008544921875</v>
      </c>
      <c r="I60">
        <v>1808.289794921875</v>
      </c>
      <c r="J60">
        <v>2923.299072265625</v>
      </c>
      <c r="K60">
        <v>1870.1883544921875</v>
      </c>
      <c r="L60">
        <v>1896.4417724609375</v>
      </c>
      <c r="M60">
        <v>2024.2943115234375</v>
      </c>
      <c r="N60">
        <v>477.95071411132812</v>
      </c>
      <c r="O60">
        <v>2387.96826171875</v>
      </c>
      <c r="P60">
        <v>1159.9892578125</v>
      </c>
      <c r="Q60">
        <v>1898.197021484375</v>
      </c>
      <c r="R60">
        <v>1127.1865234375</v>
      </c>
      <c r="S60">
        <v>1140.1524658203125</v>
      </c>
      <c r="T60">
        <v>1920.592041015625</v>
      </c>
      <c r="U60">
        <v>1201.87939453125</v>
      </c>
      <c r="V60">
        <v>558.72686767578125</v>
      </c>
      <c r="W60">
        <v>2042.2130126953125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>
        <v>-1124</v>
      </c>
      <c r="C1" t="s">
        <v>27</v>
      </c>
      <c r="D1" t="s">
        <v>3</v>
      </c>
      <c r="E1" t="s">
        <v>3</v>
      </c>
      <c r="F1" t="s">
        <v>3</v>
      </c>
      <c r="G1" t="s">
        <v>28</v>
      </c>
      <c r="H1" t="s">
        <v>3</v>
      </c>
      <c r="I1" t="s">
        <v>3</v>
      </c>
      <c r="J1" t="s">
        <v>3</v>
      </c>
      <c r="K1" t="s">
        <v>29</v>
      </c>
      <c r="L1" t="s">
        <v>3</v>
      </c>
      <c r="M1" t="s">
        <v>3</v>
      </c>
      <c r="N1" t="s">
        <v>3</v>
      </c>
    </row>
    <row r="2" spans="1:2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2">
      <c r="A3" t="s">
        <v>24</v>
      </c>
      <c r="B3">
        <v>13</v>
      </c>
      <c r="C3">
        <v>20</v>
      </c>
      <c r="D3">
        <v>4217.57861328125</v>
      </c>
      <c r="E3">
        <v>4758.03759765625</v>
      </c>
      <c r="F3">
        <v>10167.8349609375</v>
      </c>
      <c r="G3">
        <v>6122.58544921875</v>
      </c>
      <c r="H3">
        <v>5746.94775390625</v>
      </c>
      <c r="I3">
        <v>7130.45703125</v>
      </c>
      <c r="J3">
        <v>5761.94970703125</v>
      </c>
      <c r="K3">
        <v>7993.431640625</v>
      </c>
      <c r="L3">
        <v>4563.517578125</v>
      </c>
      <c r="M3">
        <v>6195.53857421875</v>
      </c>
      <c r="N3">
        <v>3952.65576171875</v>
      </c>
      <c r="O3">
        <v>4945.14404296875</v>
      </c>
      <c r="P3">
        <v>3909.849853515625</v>
      </c>
      <c r="Q3">
        <v>3976.10302734375</v>
      </c>
      <c r="R3">
        <v>3839.416259765625</v>
      </c>
      <c r="S3">
        <v>3456.799560546875</v>
      </c>
      <c r="T3">
        <v>1970.8702392578125</v>
      </c>
      <c r="U3">
        <v>1795.457763671875</v>
      </c>
      <c r="V3">
        <v>3322.6240234375</v>
      </c>
      <c r="W3">
        <v>3790.971923828125</v>
      </c>
    </row>
    <row r="4" spans="1:23" x14ac:dyDescent="0.2">
      <c r="B4">
        <v>13</v>
      </c>
      <c r="C4">
        <v>21</v>
      </c>
      <c r="D4">
        <v>3450.771484375</v>
      </c>
      <c r="E4">
        <v>3349.159423828125</v>
      </c>
      <c r="F4">
        <v>7565.81298828125</v>
      </c>
      <c r="G4">
        <v>5307.296875</v>
      </c>
      <c r="H4">
        <v>4224.64404296875</v>
      </c>
      <c r="I4">
        <v>4662.0029296875</v>
      </c>
      <c r="J4">
        <v>5306.9052734375</v>
      </c>
      <c r="K4">
        <v>5441.73095703125</v>
      </c>
      <c r="L4">
        <v>2658.801025390625</v>
      </c>
      <c r="M4">
        <v>5096.50537109375</v>
      </c>
      <c r="N4">
        <v>2880.398681640625</v>
      </c>
      <c r="O4">
        <v>3640.905517578125</v>
      </c>
      <c r="P4">
        <v>3149.354248046875</v>
      </c>
      <c r="Q4">
        <v>2504.266357421875</v>
      </c>
      <c r="R4">
        <v>2376.85986328125</v>
      </c>
      <c r="S4">
        <v>1941.6087646484375</v>
      </c>
      <c r="T4">
        <v>575.84326171875</v>
      </c>
      <c r="U4">
        <v>1813.5126953125</v>
      </c>
      <c r="V4">
        <v>1963.1485595703125</v>
      </c>
      <c r="W4">
        <v>2400.620849609375</v>
      </c>
    </row>
    <row r="5" spans="1:23" x14ac:dyDescent="0.2">
      <c r="B5">
        <v>13</v>
      </c>
      <c r="C5">
        <v>22</v>
      </c>
      <c r="D5">
        <v>2126.958984375</v>
      </c>
      <c r="E5">
        <v>2176.588623046875</v>
      </c>
      <c r="F5">
        <v>2911.1494140625</v>
      </c>
      <c r="G5">
        <v>3768.698974609375</v>
      </c>
      <c r="H5">
        <v>2621.684814453125</v>
      </c>
      <c r="I5">
        <v>2571.668701171875</v>
      </c>
      <c r="J5">
        <v>4251.33544921875</v>
      </c>
      <c r="K5">
        <v>1779.9849853515625</v>
      </c>
      <c r="L5">
        <v>1155.599365234375</v>
      </c>
      <c r="M5">
        <v>3928.7568359375</v>
      </c>
      <c r="N5">
        <v>1171.63671875</v>
      </c>
      <c r="O5">
        <v>1017.81787109375</v>
      </c>
      <c r="P5">
        <v>2832.64013671875</v>
      </c>
      <c r="Q5">
        <v>320.33724975585938</v>
      </c>
      <c r="R5">
        <v>1794.116943359375</v>
      </c>
      <c r="S5">
        <v>461.23797607421875</v>
      </c>
      <c r="T5">
        <v>1043.430419921875</v>
      </c>
      <c r="U5">
        <v>383.4384765625</v>
      </c>
      <c r="V5">
        <v>655.7528076171875</v>
      </c>
      <c r="W5">
        <v>1557.2076416015625</v>
      </c>
    </row>
    <row r="6" spans="1:23" x14ac:dyDescent="0.2">
      <c r="B6">
        <v>14</v>
      </c>
      <c r="C6">
        <v>20</v>
      </c>
      <c r="D6">
        <v>10698.892578125</v>
      </c>
      <c r="E6">
        <v>13050.3369140625</v>
      </c>
      <c r="F6">
        <v>13196.12890625</v>
      </c>
      <c r="G6">
        <v>9092.7060546875</v>
      </c>
      <c r="H6">
        <v>6919.03564453125</v>
      </c>
      <c r="I6">
        <v>7007.4296875</v>
      </c>
      <c r="J6">
        <v>6357.154296875</v>
      </c>
      <c r="K6">
        <v>9358.7509765625</v>
      </c>
      <c r="L6">
        <v>4603.46630859375</v>
      </c>
      <c r="M6">
        <v>6968.0546875</v>
      </c>
      <c r="N6">
        <v>5279.06884765625</v>
      </c>
      <c r="O6">
        <v>5178.57470703125</v>
      </c>
      <c r="P6">
        <v>4607.01416015625</v>
      </c>
      <c r="Q6">
        <v>3073.582275390625</v>
      </c>
      <c r="R6">
        <v>2561.14697265625</v>
      </c>
      <c r="S6">
        <v>4309.4287109375</v>
      </c>
      <c r="T6">
        <v>1486.868896484375</v>
      </c>
      <c r="U6">
        <v>1115.3636474609375</v>
      </c>
      <c r="V6">
        <v>2880.25146484375</v>
      </c>
      <c r="W6">
        <v>1749.319580078125</v>
      </c>
    </row>
    <row r="7" spans="1:23" x14ac:dyDescent="0.2">
      <c r="B7">
        <v>14</v>
      </c>
      <c r="C7">
        <v>21</v>
      </c>
      <c r="D7">
        <v>8072.181640625</v>
      </c>
      <c r="E7">
        <v>10302.2421875</v>
      </c>
      <c r="F7">
        <v>10175.984375</v>
      </c>
      <c r="G7">
        <v>7352.77392578125</v>
      </c>
      <c r="H7">
        <v>6405.65185546875</v>
      </c>
      <c r="I7">
        <v>5186.7724609375</v>
      </c>
      <c r="J7">
        <v>6428.78125</v>
      </c>
      <c r="K7">
        <v>7453.1337890625</v>
      </c>
      <c r="L7">
        <v>4060.76171875</v>
      </c>
      <c r="M7">
        <v>5880.1396484375</v>
      </c>
      <c r="N7">
        <v>4134.08154296875</v>
      </c>
      <c r="O7">
        <v>5549.25927734375</v>
      </c>
      <c r="P7">
        <v>4592.1474609375</v>
      </c>
      <c r="Q7">
        <v>4124.384765625</v>
      </c>
      <c r="R7">
        <v>2918.36376953125</v>
      </c>
      <c r="S7">
        <v>3918.930908203125</v>
      </c>
      <c r="T7">
        <v>707.51092529296875</v>
      </c>
      <c r="U7">
        <v>1720.5374755859375</v>
      </c>
      <c r="V7">
        <v>2112.1376953125</v>
      </c>
      <c r="W7">
        <v>1831.18994140625</v>
      </c>
    </row>
    <row r="8" spans="1:23" x14ac:dyDescent="0.2">
      <c r="B8">
        <v>14</v>
      </c>
      <c r="C8">
        <v>22</v>
      </c>
      <c r="D8">
        <v>3439.278564453125</v>
      </c>
      <c r="E8">
        <v>4611.0126953125</v>
      </c>
      <c r="F8">
        <v>4114.91845703125</v>
      </c>
      <c r="G8">
        <v>4688.3095703125</v>
      </c>
      <c r="H8">
        <v>4518.5556640625</v>
      </c>
      <c r="I8">
        <v>3605.563232421875</v>
      </c>
      <c r="J8">
        <v>5760.677734375</v>
      </c>
      <c r="K8">
        <v>4209.97705078125</v>
      </c>
      <c r="L8">
        <v>3747.979248046875</v>
      </c>
      <c r="M8">
        <v>4332.68994140625</v>
      </c>
      <c r="N8">
        <v>2316.968017578125</v>
      </c>
      <c r="O8">
        <v>2811.9326171875</v>
      </c>
      <c r="P8">
        <v>3619.29638671875</v>
      </c>
      <c r="Q8">
        <v>3802.224609375</v>
      </c>
      <c r="R8">
        <v>2190.943603515625</v>
      </c>
      <c r="S8">
        <v>1440.3682861328125</v>
      </c>
      <c r="T8">
        <v>645.55853271484375</v>
      </c>
      <c r="U8">
        <v>2238.72119140625</v>
      </c>
      <c r="V8">
        <v>1314.012939453125</v>
      </c>
      <c r="W8">
        <v>1488.89599609375</v>
      </c>
    </row>
    <row r="9" spans="1:23" x14ac:dyDescent="0.2">
      <c r="B9">
        <v>14</v>
      </c>
      <c r="C9">
        <v>23</v>
      </c>
      <c r="D9">
        <v>328.06289672851562</v>
      </c>
      <c r="E9">
        <v>1024.941650390625</v>
      </c>
      <c r="F9">
        <v>872.37158203125</v>
      </c>
      <c r="G9">
        <v>2997.420166015625</v>
      </c>
      <c r="H9">
        <v>1988.6907958984375</v>
      </c>
      <c r="I9">
        <v>2583.943359375</v>
      </c>
      <c r="J9">
        <v>3595.89404296875</v>
      </c>
      <c r="K9">
        <v>2292.65576171875</v>
      </c>
      <c r="L9">
        <v>2313</v>
      </c>
      <c r="M9">
        <v>3148.525146484375</v>
      </c>
      <c r="N9">
        <v>1024.00244140625</v>
      </c>
      <c r="O9">
        <v>1055.5450439453125</v>
      </c>
      <c r="P9">
        <v>2493.80224609375</v>
      </c>
      <c r="Q9">
        <v>1963.3829345703125</v>
      </c>
      <c r="R9">
        <v>1011.5895385742188</v>
      </c>
      <c r="S9">
        <v>542.339599609375</v>
      </c>
      <c r="T9">
        <v>1427.3399658203125</v>
      </c>
      <c r="U9">
        <v>685.3226318359375</v>
      </c>
      <c r="V9">
        <v>1200.091064453125</v>
      </c>
      <c r="W9">
        <v>1255.9189453125</v>
      </c>
    </row>
    <row r="10" spans="1:23" x14ac:dyDescent="0.2">
      <c r="B10">
        <v>15</v>
      </c>
      <c r="C10">
        <v>21</v>
      </c>
      <c r="D10">
        <v>2791.902099609375</v>
      </c>
      <c r="E10">
        <v>5087.666015625</v>
      </c>
      <c r="F10">
        <v>4065.915283203125</v>
      </c>
      <c r="G10">
        <v>3603.256591796875</v>
      </c>
      <c r="H10">
        <v>3683.83154296875</v>
      </c>
      <c r="I10">
        <v>3167.273193359375</v>
      </c>
      <c r="J10">
        <v>2869.850341796875</v>
      </c>
      <c r="K10">
        <v>6476.58642578125</v>
      </c>
      <c r="L10">
        <v>3225.460693359375</v>
      </c>
      <c r="M10">
        <v>2987.64697265625</v>
      </c>
      <c r="N10">
        <v>3341.7939453125</v>
      </c>
      <c r="O10">
        <v>3921.020263671875</v>
      </c>
      <c r="P10">
        <v>3082.7138671875</v>
      </c>
      <c r="Q10">
        <v>1869.2281494140625</v>
      </c>
      <c r="R10">
        <v>2944.7548828125</v>
      </c>
      <c r="S10">
        <v>3932.708740234375</v>
      </c>
      <c r="T10">
        <v>2189.703125</v>
      </c>
      <c r="U10">
        <v>2318.324951171875</v>
      </c>
      <c r="V10">
        <v>2210.9990234375</v>
      </c>
      <c r="W10">
        <v>2434.239013671875</v>
      </c>
    </row>
    <row r="11" spans="1:23" x14ac:dyDescent="0.2">
      <c r="B11">
        <v>15</v>
      </c>
      <c r="C11">
        <v>22</v>
      </c>
      <c r="D11">
        <v>1847.5592041015625</v>
      </c>
      <c r="E11">
        <v>2438.983154296875</v>
      </c>
      <c r="F11">
        <v>2125.388671875</v>
      </c>
      <c r="G11">
        <v>1653.41162109375</v>
      </c>
      <c r="H11">
        <v>1638.135498046875</v>
      </c>
      <c r="I11">
        <v>2815.375244140625</v>
      </c>
      <c r="J11">
        <v>2702.59814453125</v>
      </c>
      <c r="K11">
        <v>4261.97802734375</v>
      </c>
      <c r="L11">
        <v>2661.206298828125</v>
      </c>
      <c r="M11">
        <v>2530.646240234375</v>
      </c>
      <c r="N11">
        <v>2157.070556640625</v>
      </c>
      <c r="O11">
        <v>2250.511962890625</v>
      </c>
      <c r="P11">
        <v>2164.152099609375</v>
      </c>
      <c r="Q11">
        <v>2761.392333984375</v>
      </c>
      <c r="R11">
        <v>1687.7156982421875</v>
      </c>
      <c r="S11">
        <v>2347.38037109375</v>
      </c>
      <c r="T11">
        <v>927.84832763671875</v>
      </c>
      <c r="U11">
        <v>2307.376953125</v>
      </c>
      <c r="V11">
        <v>1466.5223388671875</v>
      </c>
      <c r="W11">
        <v>2548.748046875</v>
      </c>
    </row>
    <row r="12" spans="1:23" x14ac:dyDescent="0.2">
      <c r="B12">
        <v>15</v>
      </c>
      <c r="C12">
        <v>23</v>
      </c>
      <c r="D12">
        <v>835.80914306640625</v>
      </c>
      <c r="E12">
        <v>2115.7119140625</v>
      </c>
      <c r="F12">
        <v>2209.255615234375</v>
      </c>
      <c r="G12">
        <v>2879.21435546875</v>
      </c>
      <c r="H12">
        <v>386.70571899414062</v>
      </c>
      <c r="I12">
        <v>2057.08056640625</v>
      </c>
      <c r="J12">
        <v>2702.912841796875</v>
      </c>
      <c r="K12">
        <v>1103.061279296875</v>
      </c>
      <c r="L12">
        <v>1542.5452880859375</v>
      </c>
      <c r="M12">
        <v>2094.620849609375</v>
      </c>
      <c r="N12">
        <v>1653.884765625</v>
      </c>
      <c r="O12">
        <v>1144.681884765625</v>
      </c>
      <c r="P12">
        <v>1399.11669921875</v>
      </c>
      <c r="Q12">
        <v>1833.793212890625</v>
      </c>
      <c r="R12">
        <v>939.05517578125</v>
      </c>
      <c r="S12">
        <v>1649.681640625</v>
      </c>
      <c r="T12">
        <v>990.23150634765625</v>
      </c>
      <c r="U12">
        <v>1571.6475830078125</v>
      </c>
      <c r="V12">
        <v>664.68988037109375</v>
      </c>
      <c r="W12">
        <v>1911.9501953125</v>
      </c>
    </row>
    <row r="13" spans="1:23" x14ac:dyDescent="0.2">
      <c r="B13">
        <v>16</v>
      </c>
      <c r="C13">
        <v>21</v>
      </c>
      <c r="D13">
        <v>6074.44970703125</v>
      </c>
      <c r="E13">
        <v>7097.0908203125</v>
      </c>
      <c r="F13">
        <v>2012.5538330078125</v>
      </c>
      <c r="G13">
        <v>1125.0543212890625</v>
      </c>
      <c r="H13">
        <v>1537.269287109375</v>
      </c>
      <c r="I13">
        <v>2534.66064453125</v>
      </c>
      <c r="J13">
        <v>1150.1708984375</v>
      </c>
      <c r="K13">
        <v>4540.2392578125</v>
      </c>
      <c r="L13">
        <v>1654.2637939453125</v>
      </c>
      <c r="M13">
        <v>1811.7608642578125</v>
      </c>
      <c r="N13">
        <v>2054.76318359375</v>
      </c>
      <c r="O13">
        <v>1836.9991455078125</v>
      </c>
      <c r="P13">
        <v>1815.869140625</v>
      </c>
      <c r="Q13">
        <v>1117.1348876953125</v>
      </c>
      <c r="R13">
        <v>4222.3193359375</v>
      </c>
      <c r="S13">
        <v>3084.873779296875</v>
      </c>
      <c r="T13">
        <v>4556.36328125</v>
      </c>
      <c r="U13">
        <v>1518.45703125</v>
      </c>
      <c r="V13">
        <v>674.13671875</v>
      </c>
      <c r="W13">
        <v>1024.4500732421875</v>
      </c>
    </row>
    <row r="14" spans="1:23" x14ac:dyDescent="0.2">
      <c r="B14">
        <v>16</v>
      </c>
      <c r="C14">
        <v>22</v>
      </c>
      <c r="D14">
        <v>2492.350341796875</v>
      </c>
      <c r="E14">
        <v>1827.271728515625</v>
      </c>
      <c r="F14">
        <v>1315.7569580078125</v>
      </c>
      <c r="G14">
        <v>1472.44677734375</v>
      </c>
      <c r="H14">
        <v>1555.7689208984375</v>
      </c>
      <c r="I14">
        <v>1356.4375</v>
      </c>
      <c r="J14">
        <v>79.736091613769531</v>
      </c>
      <c r="K14">
        <v>2148.15771484375</v>
      </c>
      <c r="L14">
        <v>900.750732421875</v>
      </c>
      <c r="M14">
        <v>1077.3720703125</v>
      </c>
      <c r="N14">
        <v>1040.7562255859375</v>
      </c>
      <c r="O14">
        <v>914.74932861328125</v>
      </c>
      <c r="P14">
        <v>507.20477294921875</v>
      </c>
      <c r="Q14">
        <v>1123.929443359375</v>
      </c>
      <c r="R14">
        <v>2765.04052734375</v>
      </c>
      <c r="S14">
        <v>2298.6630859375</v>
      </c>
      <c r="T14">
        <v>1658.4022216796875</v>
      </c>
      <c r="U14">
        <v>669.68328857421875</v>
      </c>
      <c r="V14">
        <v>780.341796875</v>
      </c>
      <c r="W14">
        <v>1184.4019775390625</v>
      </c>
    </row>
    <row r="23" spans="1:23" x14ac:dyDescent="0.2">
      <c r="A23" t="s">
        <v>25</v>
      </c>
      <c r="B23">
        <v>24</v>
      </c>
      <c r="C23">
        <v>19</v>
      </c>
      <c r="D23">
        <v>8603.37109375</v>
      </c>
      <c r="E23">
        <v>12393.7802734375</v>
      </c>
      <c r="F23">
        <v>13564.03515625</v>
      </c>
      <c r="G23">
        <v>8868.6611328125</v>
      </c>
      <c r="H23">
        <v>7032.271484375</v>
      </c>
      <c r="I23">
        <v>6583.5693359375</v>
      </c>
      <c r="J23">
        <v>6000.14013671875</v>
      </c>
      <c r="K23">
        <v>6219.8095703125</v>
      </c>
      <c r="L23">
        <v>5517.82763671875</v>
      </c>
      <c r="M23">
        <v>4894.376953125</v>
      </c>
      <c r="N23">
        <v>5110.78369140625</v>
      </c>
      <c r="O23">
        <v>5136.56298828125</v>
      </c>
      <c r="P23">
        <v>4592.03857421875</v>
      </c>
      <c r="Q23">
        <v>2481.961669921875</v>
      </c>
      <c r="R23">
        <v>3178.794189453125</v>
      </c>
      <c r="S23">
        <v>813.46466064453125</v>
      </c>
      <c r="T23">
        <v>4323.8916015625</v>
      </c>
      <c r="U23">
        <v>2318.259521484375</v>
      </c>
      <c r="V23">
        <v>1620.2275390625</v>
      </c>
      <c r="W23">
        <v>1296.3701171875</v>
      </c>
    </row>
    <row r="24" spans="1:23" x14ac:dyDescent="0.2">
      <c r="B24">
        <v>24</v>
      </c>
      <c r="C24">
        <v>20</v>
      </c>
      <c r="D24">
        <v>8889.7998046875</v>
      </c>
      <c r="E24">
        <v>15661.365234375</v>
      </c>
      <c r="F24">
        <v>15282.626953125</v>
      </c>
      <c r="G24">
        <v>9743.646484375</v>
      </c>
      <c r="H24">
        <v>8301.83203125</v>
      </c>
      <c r="I24">
        <v>6201.80615234375</v>
      </c>
      <c r="J24">
        <v>6848.3515625</v>
      </c>
      <c r="K24">
        <v>7041.380859375</v>
      </c>
      <c r="L24">
        <v>5640.1826171875</v>
      </c>
      <c r="M24">
        <v>7597.38671875</v>
      </c>
      <c r="N24">
        <v>6032.23388671875</v>
      </c>
      <c r="O24">
        <v>4884.8994140625</v>
      </c>
      <c r="P24">
        <v>4302.4736328125</v>
      </c>
      <c r="Q24">
        <v>2890.001220703125</v>
      </c>
      <c r="R24">
        <v>4561.4990234375</v>
      </c>
      <c r="S24">
        <v>917.59454345703125</v>
      </c>
      <c r="T24">
        <v>3558.7041015625</v>
      </c>
      <c r="U24">
        <v>2738.767333984375</v>
      </c>
      <c r="V24">
        <v>1073.8533935546875</v>
      </c>
      <c r="W24">
        <v>779.95928955078125</v>
      </c>
    </row>
    <row r="25" spans="1:23" x14ac:dyDescent="0.2">
      <c r="B25">
        <v>24</v>
      </c>
      <c r="C25">
        <v>21</v>
      </c>
      <c r="D25">
        <v>7431.4677734375</v>
      </c>
      <c r="E25">
        <v>13633.875</v>
      </c>
      <c r="F25">
        <v>11885.251953125</v>
      </c>
      <c r="G25">
        <v>7471.2939453125</v>
      </c>
      <c r="H25">
        <v>8102.4052734375</v>
      </c>
      <c r="I25">
        <v>5557.8603515625</v>
      </c>
      <c r="J25">
        <v>6570.93408203125</v>
      </c>
      <c r="K25">
        <v>6654.53515625</v>
      </c>
      <c r="L25">
        <v>4420.78125</v>
      </c>
      <c r="M25">
        <v>7775.203125</v>
      </c>
      <c r="N25">
        <v>5384.71044921875</v>
      </c>
      <c r="O25">
        <v>4568.544921875</v>
      </c>
      <c r="P25">
        <v>3163.091552734375</v>
      </c>
      <c r="Q25">
        <v>4576.83642578125</v>
      </c>
      <c r="R25">
        <v>4259.064453125</v>
      </c>
      <c r="S25">
        <v>3000.6904296875</v>
      </c>
      <c r="T25">
        <v>1067.6463623046875</v>
      </c>
      <c r="U25">
        <v>3623.63623046875</v>
      </c>
      <c r="V25">
        <v>121.32167816162109</v>
      </c>
      <c r="W25">
        <v>1681.0909423828125</v>
      </c>
    </row>
    <row r="26" spans="1:23" x14ac:dyDescent="0.2">
      <c r="B26">
        <v>25</v>
      </c>
      <c r="C26">
        <v>19</v>
      </c>
      <c r="D26">
        <v>4280.1884765625</v>
      </c>
      <c r="E26">
        <v>7983.03271484375</v>
      </c>
      <c r="F26">
        <v>6205.97607421875</v>
      </c>
      <c r="G26">
        <v>5199.30224609375</v>
      </c>
      <c r="H26">
        <v>3812.03466796875</v>
      </c>
      <c r="I26">
        <v>3775.7822265625</v>
      </c>
      <c r="J26">
        <v>4340.416015625</v>
      </c>
      <c r="K26">
        <v>3643.97900390625</v>
      </c>
      <c r="L26">
        <v>2137.96875</v>
      </c>
      <c r="M26">
        <v>2245.915283203125</v>
      </c>
      <c r="N26">
        <v>2459.44677734375</v>
      </c>
      <c r="O26">
        <v>3969.91259765625</v>
      </c>
      <c r="P26">
        <v>2122.021240234375</v>
      </c>
      <c r="Q26">
        <v>1146.68701171875</v>
      </c>
      <c r="R26">
        <v>3183.412353515625</v>
      </c>
      <c r="S26">
        <v>2112.478515625</v>
      </c>
      <c r="T26">
        <v>2850.56298828125</v>
      </c>
      <c r="U26">
        <v>2116.55419921875</v>
      </c>
      <c r="V26">
        <v>3089.98486328125</v>
      </c>
      <c r="W26">
        <v>1061.732666015625</v>
      </c>
    </row>
    <row r="27" spans="1:23" x14ac:dyDescent="0.2">
      <c r="B27">
        <v>25</v>
      </c>
      <c r="C27">
        <v>20</v>
      </c>
      <c r="D27">
        <v>3802.987060546875</v>
      </c>
      <c r="E27">
        <v>10318.64453125</v>
      </c>
      <c r="F27">
        <v>6615.7763671875</v>
      </c>
      <c r="G27">
        <v>5086.06787109375</v>
      </c>
      <c r="H27">
        <v>4317.37646484375</v>
      </c>
      <c r="I27">
        <v>2371.21337890625</v>
      </c>
      <c r="J27">
        <v>2612.12890625</v>
      </c>
      <c r="K27">
        <v>3190.0419921875</v>
      </c>
      <c r="L27">
        <v>1749.6044921875</v>
      </c>
      <c r="M27">
        <v>3189.91943359375</v>
      </c>
      <c r="N27">
        <v>3136.4541015625</v>
      </c>
      <c r="O27">
        <v>3360.724853515625</v>
      </c>
      <c r="P27">
        <v>1062.7943115234375</v>
      </c>
      <c r="Q27">
        <v>2387.055908203125</v>
      </c>
      <c r="R27">
        <v>3966.557373046875</v>
      </c>
      <c r="S27">
        <v>567.44915771484375</v>
      </c>
      <c r="T27">
        <v>3583.680908203125</v>
      </c>
      <c r="U27">
        <v>3365.75634765625</v>
      </c>
      <c r="V27">
        <v>2182.62255859375</v>
      </c>
      <c r="W27">
        <v>1212.5654296875</v>
      </c>
    </row>
    <row r="28" spans="1:23" x14ac:dyDescent="0.2">
      <c r="B28">
        <v>25</v>
      </c>
      <c r="C28">
        <v>21</v>
      </c>
      <c r="D28">
        <v>2442.502685546875</v>
      </c>
      <c r="E28">
        <v>8561.6005859375</v>
      </c>
      <c r="F28">
        <v>4680.56103515625</v>
      </c>
      <c r="G28">
        <v>3649.308349609375</v>
      </c>
      <c r="H28">
        <v>3791.143798828125</v>
      </c>
      <c r="I28">
        <v>1637.73974609375</v>
      </c>
      <c r="J28">
        <v>1346.662353515625</v>
      </c>
      <c r="K28">
        <v>1835.6025390625</v>
      </c>
      <c r="L28">
        <v>1024.8521728515625</v>
      </c>
      <c r="M28">
        <v>3228.271484375</v>
      </c>
      <c r="N28">
        <v>1513.10791015625</v>
      </c>
      <c r="O28">
        <v>2237.29541015625</v>
      </c>
      <c r="P28">
        <v>1346.288330078125</v>
      </c>
      <c r="Q28">
        <v>3161.312744140625</v>
      </c>
      <c r="R28">
        <v>2729.671875</v>
      </c>
      <c r="S28">
        <v>1732.1773681640625</v>
      </c>
      <c r="T28">
        <v>1616.3436279296875</v>
      </c>
      <c r="U28">
        <v>3601.466552734375</v>
      </c>
      <c r="V28">
        <v>781.92901611328125</v>
      </c>
      <c r="W28">
        <v>2480.19287109375</v>
      </c>
    </row>
    <row r="29" spans="1:23" x14ac:dyDescent="0.2">
      <c r="B29">
        <v>26</v>
      </c>
      <c r="C29">
        <v>19</v>
      </c>
      <c r="D29">
        <v>2298.804931640625</v>
      </c>
      <c r="E29">
        <v>2144.30908203125</v>
      </c>
      <c r="F29">
        <v>723.87957763671875</v>
      </c>
      <c r="G29">
        <v>2279.112548828125</v>
      </c>
      <c r="H29">
        <v>2600.91064453125</v>
      </c>
      <c r="I29">
        <v>1952.3309326171875</v>
      </c>
      <c r="J29">
        <v>3167.2373046875</v>
      </c>
      <c r="K29">
        <v>351.49749755859375</v>
      </c>
      <c r="L29">
        <v>1343.8359375</v>
      </c>
      <c r="M29">
        <v>3046.052490234375</v>
      </c>
      <c r="N29">
        <v>1259.265869140625</v>
      </c>
      <c r="O29">
        <v>2537.46142578125</v>
      </c>
      <c r="P29">
        <v>496.387939453125</v>
      </c>
      <c r="Q29">
        <v>1860.391357421875</v>
      </c>
      <c r="R29">
        <v>1547.6104736328125</v>
      </c>
      <c r="S29">
        <v>1395.23681640625</v>
      </c>
      <c r="T29">
        <v>2178.134765625</v>
      </c>
      <c r="U29">
        <v>1596.89990234375</v>
      </c>
      <c r="V29">
        <v>4254.57666015625</v>
      </c>
      <c r="W29">
        <v>738.13812255859375</v>
      </c>
    </row>
    <row r="30" spans="1:23" x14ac:dyDescent="0.2">
      <c r="B30">
        <v>26</v>
      </c>
      <c r="C30">
        <v>20</v>
      </c>
      <c r="D30">
        <v>3533.64501953125</v>
      </c>
      <c r="E30">
        <v>1985.60888671875</v>
      </c>
      <c r="F30">
        <v>1802.2449951171875</v>
      </c>
      <c r="G30">
        <v>1900.9512939453125</v>
      </c>
      <c r="H30">
        <v>2888.317138671875</v>
      </c>
      <c r="I30">
        <v>1662.1033935546875</v>
      </c>
      <c r="J30">
        <v>1090.5308837890625</v>
      </c>
      <c r="K30">
        <v>256.78408813476562</v>
      </c>
      <c r="L30">
        <v>1798.5555419921875</v>
      </c>
      <c r="M30">
        <v>2478.590087890625</v>
      </c>
      <c r="N30">
        <v>1813.4744873046875</v>
      </c>
      <c r="O30">
        <v>2586.423095703125</v>
      </c>
      <c r="P30">
        <v>875.78936767578125</v>
      </c>
      <c r="Q30">
        <v>2374.943115234375</v>
      </c>
      <c r="R30">
        <v>1358.76025390625</v>
      </c>
      <c r="S30">
        <v>886.718505859375</v>
      </c>
      <c r="T30">
        <v>2068.08251953125</v>
      </c>
      <c r="U30">
        <v>2777.9052734375</v>
      </c>
      <c r="V30">
        <v>1985.2689208984375</v>
      </c>
      <c r="W30">
        <v>1430.4359130859375</v>
      </c>
    </row>
    <row r="31" spans="1:23" x14ac:dyDescent="0.2">
      <c r="B31">
        <v>26</v>
      </c>
      <c r="C31">
        <v>21</v>
      </c>
      <c r="D31">
        <v>2743.973388671875</v>
      </c>
      <c r="E31">
        <v>855.301513671875</v>
      </c>
      <c r="F31">
        <v>1838.6964111328125</v>
      </c>
      <c r="G31">
        <v>1380.4779052734375</v>
      </c>
      <c r="H31">
        <v>2600.237060546875</v>
      </c>
      <c r="I31">
        <v>3971.518798828125</v>
      </c>
      <c r="J31">
        <v>1221.798828125</v>
      </c>
      <c r="K31">
        <v>873.105712890625</v>
      </c>
      <c r="L31">
        <v>2674.695556640625</v>
      </c>
      <c r="M31">
        <v>1206.9630126953125</v>
      </c>
      <c r="N31">
        <v>1342.682373046875</v>
      </c>
      <c r="O31">
        <v>2564.927490234375</v>
      </c>
      <c r="P31">
        <v>1361.7757568359375</v>
      </c>
      <c r="Q31">
        <v>2670.6103515625</v>
      </c>
      <c r="R31">
        <v>452.20291137695312</v>
      </c>
      <c r="S31">
        <v>422.60128784179688</v>
      </c>
      <c r="T31">
        <v>1311.836669921875</v>
      </c>
      <c r="U31">
        <v>2549.140625</v>
      </c>
      <c r="V31">
        <v>1084.53076171875</v>
      </c>
      <c r="W31">
        <v>1975.04541015625</v>
      </c>
    </row>
    <row r="43" spans="1:23" x14ac:dyDescent="0.2">
      <c r="A43" t="s">
        <v>26</v>
      </c>
      <c r="B43">
        <v>27</v>
      </c>
      <c r="C43">
        <v>27</v>
      </c>
      <c r="D43">
        <v>2121.750732421875</v>
      </c>
      <c r="E43">
        <v>1805.92138671875</v>
      </c>
      <c r="F43">
        <v>830.673828125</v>
      </c>
      <c r="G43">
        <v>652.05322265625</v>
      </c>
      <c r="H43">
        <v>590.886962890625</v>
      </c>
      <c r="I43">
        <v>1401.0130615234375</v>
      </c>
      <c r="J43">
        <v>1043.0870361328125</v>
      </c>
      <c r="K43">
        <v>1785.3582763671875</v>
      </c>
      <c r="L43">
        <v>1452.7391357421875</v>
      </c>
      <c r="M43">
        <v>482.26583862304688</v>
      </c>
      <c r="N43">
        <v>447.94375610351562</v>
      </c>
      <c r="O43">
        <v>1714.228759765625</v>
      </c>
      <c r="P43">
        <v>705.669921875</v>
      </c>
      <c r="Q43">
        <v>308.18240356445312</v>
      </c>
      <c r="R43">
        <v>1300.0018310546875</v>
      </c>
      <c r="S43">
        <v>2357.7548828125</v>
      </c>
      <c r="T43">
        <v>509.59146118164062</v>
      </c>
      <c r="U43">
        <v>848.250732421875</v>
      </c>
      <c r="V43">
        <v>1279.68115234375</v>
      </c>
      <c r="W43">
        <v>1121.760986328125</v>
      </c>
    </row>
    <row r="44" spans="1:23" x14ac:dyDescent="0.2">
      <c r="B44">
        <v>27</v>
      </c>
      <c r="C44">
        <v>28</v>
      </c>
      <c r="D44">
        <v>2311.18701171875</v>
      </c>
      <c r="E44">
        <v>1878.888671875</v>
      </c>
      <c r="F44">
        <v>1286.9842529296875</v>
      </c>
      <c r="G44">
        <v>35.917316436767578</v>
      </c>
      <c r="H44">
        <v>1422.1380615234375</v>
      </c>
      <c r="I44">
        <v>447.07913208007812</v>
      </c>
      <c r="J44">
        <v>875.66900634765625</v>
      </c>
      <c r="K44">
        <v>2115.3740234375</v>
      </c>
      <c r="L44">
        <v>1112.9324951171875</v>
      </c>
      <c r="M44">
        <v>212.56332397460938</v>
      </c>
      <c r="N44">
        <v>976.97235107421875</v>
      </c>
      <c r="O44">
        <v>568.64276123046875</v>
      </c>
      <c r="P44">
        <v>2541.837890625</v>
      </c>
      <c r="Q44">
        <v>951.02972412109375</v>
      </c>
      <c r="R44">
        <v>885.62933349609375</v>
      </c>
      <c r="S44">
        <v>2039.9669189453125</v>
      </c>
      <c r="T44">
        <v>1844.1671142578125</v>
      </c>
      <c r="U44">
        <v>1106.6962890625</v>
      </c>
      <c r="V44">
        <v>1499.2408447265625</v>
      </c>
      <c r="W44">
        <v>840.16986083984375</v>
      </c>
    </row>
    <row r="45" spans="1:23" x14ac:dyDescent="0.2">
      <c r="B45">
        <v>28</v>
      </c>
      <c r="C45">
        <v>26</v>
      </c>
      <c r="D45">
        <v>1270.3087158203125</v>
      </c>
      <c r="E45">
        <v>3759.824951171875</v>
      </c>
      <c r="F45">
        <v>1257.5518798828125</v>
      </c>
      <c r="G45">
        <v>1200.6248779296875</v>
      </c>
      <c r="H45">
        <v>821.82470703125</v>
      </c>
      <c r="I45">
        <v>2284.802978515625</v>
      </c>
      <c r="J45">
        <v>109.40239715576172</v>
      </c>
      <c r="K45">
        <v>816.8192138671875</v>
      </c>
      <c r="L45">
        <v>2057.777099609375</v>
      </c>
      <c r="M45">
        <v>1055.835205078125</v>
      </c>
      <c r="N45">
        <v>564.92401123046875</v>
      </c>
      <c r="O45">
        <v>1439.5814208984375</v>
      </c>
      <c r="P45">
        <v>1293.0142822265625</v>
      </c>
      <c r="Q45">
        <v>1441.2470703125</v>
      </c>
      <c r="R45">
        <v>1680.5203857421875</v>
      </c>
      <c r="S45">
        <v>1992.116943359375</v>
      </c>
      <c r="T45">
        <v>382.18994140625</v>
      </c>
      <c r="U45">
        <v>918.8245849609375</v>
      </c>
      <c r="V45">
        <v>649.1116943359375</v>
      </c>
      <c r="W45">
        <v>1145.689208984375</v>
      </c>
    </row>
    <row r="46" spans="1:23" x14ac:dyDescent="0.2">
      <c r="B46">
        <v>28</v>
      </c>
      <c r="C46">
        <v>27</v>
      </c>
      <c r="D46">
        <v>2226.163818359375</v>
      </c>
      <c r="E46">
        <v>2632.403076171875</v>
      </c>
      <c r="F46">
        <v>2443.943359375</v>
      </c>
      <c r="G46">
        <v>588.00537109375</v>
      </c>
      <c r="H46">
        <v>1649.80712890625</v>
      </c>
      <c r="I46">
        <v>1829.738037109375</v>
      </c>
      <c r="J46">
        <v>688.3887939453125</v>
      </c>
      <c r="K46">
        <v>2020.3099365234375</v>
      </c>
      <c r="L46">
        <v>777.3797607421875</v>
      </c>
      <c r="M46">
        <v>303.21435546875</v>
      </c>
      <c r="N46">
        <v>1494.4515380859375</v>
      </c>
      <c r="O46">
        <v>2035.6824951171875</v>
      </c>
      <c r="P46">
        <v>1200.5892333984375</v>
      </c>
      <c r="Q46">
        <v>1276.7550048828125</v>
      </c>
      <c r="R46">
        <v>2048.584228515625</v>
      </c>
      <c r="S46">
        <v>2130.394775390625</v>
      </c>
      <c r="T46">
        <v>1253.633056640625</v>
      </c>
      <c r="U46">
        <v>1269.909912109375</v>
      </c>
      <c r="V46">
        <v>1268.7301025390625</v>
      </c>
      <c r="W46">
        <v>1514.1165771484375</v>
      </c>
    </row>
    <row r="47" spans="1:23" x14ac:dyDescent="0.2">
      <c r="B47">
        <v>28</v>
      </c>
      <c r="C47">
        <v>28</v>
      </c>
      <c r="D47">
        <v>2206.921630859375</v>
      </c>
      <c r="E47">
        <v>1700.778076171875</v>
      </c>
      <c r="F47">
        <v>1491.198486328125</v>
      </c>
      <c r="G47">
        <v>1293.6943359375</v>
      </c>
      <c r="H47">
        <v>2619.11083984375</v>
      </c>
      <c r="I47">
        <v>352.9698486328125</v>
      </c>
      <c r="J47">
        <v>687.9053955078125</v>
      </c>
      <c r="K47">
        <v>2394.8662109375</v>
      </c>
      <c r="L47">
        <v>1253.958984375</v>
      </c>
      <c r="M47">
        <v>556.11834716796875</v>
      </c>
      <c r="N47">
        <v>879.40191650390625</v>
      </c>
      <c r="O47">
        <v>1773.284423828125</v>
      </c>
      <c r="P47">
        <v>2037.052001953125</v>
      </c>
      <c r="Q47">
        <v>696.59722900390625</v>
      </c>
      <c r="R47">
        <v>904.51483154296875</v>
      </c>
      <c r="S47">
        <v>751.7154541015625</v>
      </c>
      <c r="T47">
        <v>2661.210693359375</v>
      </c>
      <c r="U47">
        <v>1223.603759765625</v>
      </c>
      <c r="V47">
        <v>1173.296142578125</v>
      </c>
      <c r="W47">
        <v>1134.4578857421875</v>
      </c>
    </row>
    <row r="48" spans="1:23" x14ac:dyDescent="0.2">
      <c r="B48">
        <v>28</v>
      </c>
      <c r="C48">
        <v>29</v>
      </c>
      <c r="D48">
        <v>1120.5948486328125</v>
      </c>
      <c r="E48">
        <v>2753.18359375</v>
      </c>
      <c r="F48">
        <v>1105.5445556640625</v>
      </c>
      <c r="G48">
        <v>1626.4248046875</v>
      </c>
      <c r="H48">
        <v>1855.015380859375</v>
      </c>
      <c r="I48">
        <v>352.02935791015625</v>
      </c>
      <c r="J48">
        <v>1554.142822265625</v>
      </c>
      <c r="K48">
        <v>1424.5682373046875</v>
      </c>
      <c r="L48">
        <v>1446.1727294921875</v>
      </c>
      <c r="M48">
        <v>799.08306884765625</v>
      </c>
      <c r="N48">
        <v>862.11798095703125</v>
      </c>
      <c r="O48">
        <v>1315.90234375</v>
      </c>
      <c r="P48">
        <v>1182.720703125</v>
      </c>
      <c r="Q48">
        <v>625.1341552734375</v>
      </c>
      <c r="R48">
        <v>107.83467864990234</v>
      </c>
      <c r="S48">
        <v>1072.1827392578125</v>
      </c>
      <c r="T48">
        <v>2723.54931640625</v>
      </c>
      <c r="U48">
        <v>851.8238525390625</v>
      </c>
      <c r="V48">
        <v>350.0484619140625</v>
      </c>
      <c r="W48">
        <v>1045.6297607421875</v>
      </c>
    </row>
    <row r="49" spans="2:23" x14ac:dyDescent="0.2">
      <c r="B49">
        <v>28</v>
      </c>
      <c r="C49">
        <v>30</v>
      </c>
      <c r="D49">
        <v>294.19564819335938</v>
      </c>
      <c r="E49">
        <v>2351.582275390625</v>
      </c>
      <c r="F49">
        <v>1260.558349609375</v>
      </c>
      <c r="G49">
        <v>697.21533203125</v>
      </c>
      <c r="H49">
        <v>627.781982421875</v>
      </c>
      <c r="I49">
        <v>1894.2958984375</v>
      </c>
      <c r="J49">
        <v>1338.2506103515625</v>
      </c>
      <c r="K49">
        <v>1928.293701171875</v>
      </c>
      <c r="L49">
        <v>256.81719970703125</v>
      </c>
      <c r="M49">
        <v>1054.3250732421875</v>
      </c>
      <c r="N49">
        <v>1212.3330078125</v>
      </c>
      <c r="O49">
        <v>1334.6939697265625</v>
      </c>
      <c r="P49">
        <v>475.68447875976562</v>
      </c>
      <c r="Q49">
        <v>1032.3009033203125</v>
      </c>
      <c r="R49">
        <v>285.20297241210938</v>
      </c>
      <c r="S49">
        <v>1910.635009765625</v>
      </c>
      <c r="T49">
        <v>1870.78369140625</v>
      </c>
      <c r="U49">
        <v>1154.926513671875</v>
      </c>
      <c r="V49">
        <v>799.07489013671875</v>
      </c>
      <c r="W49">
        <v>1204.9964599609375</v>
      </c>
    </row>
    <row r="50" spans="2:23" x14ac:dyDescent="0.2">
      <c r="B50">
        <v>29</v>
      </c>
      <c r="C50">
        <v>26</v>
      </c>
      <c r="D50">
        <v>739.76202392578125</v>
      </c>
      <c r="E50">
        <v>2812.177001953125</v>
      </c>
      <c r="F50">
        <v>1524.569091796875</v>
      </c>
      <c r="G50">
        <v>2160.396484375</v>
      </c>
      <c r="H50">
        <v>1314.9547119140625</v>
      </c>
      <c r="I50">
        <v>1696.0654296875</v>
      </c>
      <c r="J50">
        <v>888.1112060546875</v>
      </c>
      <c r="K50">
        <v>2249.2412109375</v>
      </c>
      <c r="L50">
        <v>2470.74755859375</v>
      </c>
      <c r="M50">
        <v>1300.497802734375</v>
      </c>
      <c r="N50">
        <v>684.16302490234375</v>
      </c>
      <c r="O50">
        <v>427.62460327148438</v>
      </c>
      <c r="P50">
        <v>1120.745361328125</v>
      </c>
      <c r="Q50">
        <v>1834.959716796875</v>
      </c>
      <c r="R50">
        <v>1362.039794921875</v>
      </c>
      <c r="S50">
        <v>316.39352416992188</v>
      </c>
      <c r="T50">
        <v>1428.5291748046875</v>
      </c>
      <c r="U50">
        <v>981.59735107421875</v>
      </c>
      <c r="V50">
        <v>571.723876953125</v>
      </c>
      <c r="W50">
        <v>132.91368103027344</v>
      </c>
    </row>
    <row r="51" spans="2:23" x14ac:dyDescent="0.2">
      <c r="B51">
        <v>29</v>
      </c>
      <c r="C51">
        <v>27</v>
      </c>
      <c r="D51">
        <v>1006.34912109375</v>
      </c>
      <c r="E51">
        <v>3246.591552734375</v>
      </c>
      <c r="F51">
        <v>3384.619384765625</v>
      </c>
      <c r="G51">
        <v>1265.546142578125</v>
      </c>
      <c r="H51">
        <v>687.2606201171875</v>
      </c>
      <c r="I51">
        <v>1876.3726806640625</v>
      </c>
      <c r="J51">
        <v>1363.745361328125</v>
      </c>
      <c r="K51">
        <v>984.4130859375</v>
      </c>
      <c r="L51">
        <v>1589.4129638671875</v>
      </c>
      <c r="M51">
        <v>1446.953125</v>
      </c>
      <c r="N51">
        <v>1370.9619140625</v>
      </c>
      <c r="O51">
        <v>741.000732421875</v>
      </c>
      <c r="P51">
        <v>1488.8489990234375</v>
      </c>
      <c r="Q51">
        <v>1670.3184814453125</v>
      </c>
      <c r="R51">
        <v>1736.262939453125</v>
      </c>
      <c r="S51">
        <v>443.90997314453125</v>
      </c>
      <c r="T51">
        <v>1104.5101318359375</v>
      </c>
      <c r="U51">
        <v>1771.248291015625</v>
      </c>
      <c r="V51">
        <v>945.63385009765625</v>
      </c>
      <c r="W51">
        <v>568.86865234375</v>
      </c>
    </row>
    <row r="52" spans="2:23" x14ac:dyDescent="0.2">
      <c r="B52">
        <v>29</v>
      </c>
      <c r="C52">
        <v>28</v>
      </c>
      <c r="D52">
        <v>783.2100830078125</v>
      </c>
      <c r="E52">
        <v>250.50959777832031</v>
      </c>
      <c r="F52">
        <v>2271.817138671875</v>
      </c>
      <c r="G52">
        <v>725.3802490234375</v>
      </c>
      <c r="H52">
        <v>1213.0272216796875</v>
      </c>
      <c r="I52">
        <v>563.2022705078125</v>
      </c>
      <c r="J52">
        <v>1167.154541015625</v>
      </c>
      <c r="K52">
        <v>2307.902099609375</v>
      </c>
      <c r="L52">
        <v>1674.0330810546875</v>
      </c>
      <c r="M52">
        <v>1157.1483154296875</v>
      </c>
      <c r="N52">
        <v>644.33477783203125</v>
      </c>
      <c r="O52">
        <v>711.4085693359375</v>
      </c>
      <c r="P52">
        <v>1306.8980712890625</v>
      </c>
      <c r="Q52">
        <v>951.65386962890625</v>
      </c>
      <c r="R52">
        <v>726.40643310546875</v>
      </c>
      <c r="S52">
        <v>990.97088623046875</v>
      </c>
      <c r="T52">
        <v>1139.880126953125</v>
      </c>
      <c r="U52">
        <v>984.898193359375</v>
      </c>
      <c r="V52">
        <v>1504.6102294921875</v>
      </c>
      <c r="W52">
        <v>1037.439208984375</v>
      </c>
    </row>
    <row r="53" spans="2:23" x14ac:dyDescent="0.2">
      <c r="B53">
        <v>29</v>
      </c>
      <c r="C53">
        <v>29</v>
      </c>
      <c r="D53">
        <v>978.630859375</v>
      </c>
      <c r="E53">
        <v>2884.978271484375</v>
      </c>
      <c r="F53">
        <v>2500.87841796875</v>
      </c>
      <c r="G53">
        <v>570.04833984375</v>
      </c>
      <c r="H53">
        <v>1483.5455322265625</v>
      </c>
      <c r="I53">
        <v>543.74945068359375</v>
      </c>
      <c r="J53">
        <v>367.2713623046875</v>
      </c>
      <c r="K53">
        <v>1840.187744140625</v>
      </c>
      <c r="L53">
        <v>1541.0928955078125</v>
      </c>
      <c r="M53">
        <v>1246.8863525390625</v>
      </c>
      <c r="N53">
        <v>606.62506103515625</v>
      </c>
      <c r="O53">
        <v>719.7176513671875</v>
      </c>
      <c r="P53">
        <v>763.69580078125</v>
      </c>
      <c r="Q53">
        <v>711.457763671875</v>
      </c>
      <c r="R53">
        <v>705.84515380859375</v>
      </c>
      <c r="S53">
        <v>1779.6593017578125</v>
      </c>
      <c r="T53">
        <v>1957.13525390625</v>
      </c>
      <c r="U53">
        <v>189.34736633300781</v>
      </c>
      <c r="V53">
        <v>737.42279052734375</v>
      </c>
      <c r="W53">
        <v>975.75921630859375</v>
      </c>
    </row>
    <row r="54" spans="2:23" x14ac:dyDescent="0.2">
      <c r="B54">
        <v>29</v>
      </c>
      <c r="C54">
        <v>30</v>
      </c>
      <c r="D54">
        <v>1517.341552734375</v>
      </c>
      <c r="E54">
        <v>2759.1884765625</v>
      </c>
      <c r="F54">
        <v>1273.6763916015625</v>
      </c>
      <c r="G54">
        <v>903.4207763671875</v>
      </c>
      <c r="H54">
        <v>1657.639404296875</v>
      </c>
      <c r="I54">
        <v>990.53125</v>
      </c>
      <c r="J54">
        <v>1123.7877197265625</v>
      </c>
      <c r="K54">
        <v>998.4271240234375</v>
      </c>
      <c r="L54">
        <v>455.44036865234375</v>
      </c>
      <c r="M54">
        <v>723.797119140625</v>
      </c>
      <c r="N54">
        <v>307.59149169921875</v>
      </c>
      <c r="O54">
        <v>1482.9808349609375</v>
      </c>
      <c r="P54">
        <v>759.29217529296875</v>
      </c>
      <c r="Q54">
        <v>674.54052734375</v>
      </c>
      <c r="R54">
        <v>436.44491577148438</v>
      </c>
      <c r="S54">
        <v>2000.0662841796875</v>
      </c>
      <c r="T54">
        <v>1783.4381103515625</v>
      </c>
      <c r="U54">
        <v>135.42593383789062</v>
      </c>
      <c r="V54">
        <v>354.60256958007812</v>
      </c>
      <c r="W54">
        <v>1135.163818359375</v>
      </c>
    </row>
    <row r="55" spans="2:23" x14ac:dyDescent="0.2">
      <c r="B55">
        <v>30</v>
      </c>
      <c r="C55">
        <v>27</v>
      </c>
      <c r="D55">
        <v>304.53518676757812</v>
      </c>
      <c r="E55">
        <v>1680.7835693359375</v>
      </c>
      <c r="F55">
        <v>2718.5810546875</v>
      </c>
      <c r="G55">
        <v>2006.3399658203125</v>
      </c>
      <c r="H55">
        <v>1443.1357421875</v>
      </c>
      <c r="I55">
        <v>553.72930908203125</v>
      </c>
      <c r="J55">
        <v>1635.9442138671875</v>
      </c>
      <c r="K55">
        <v>1182.2774658203125</v>
      </c>
      <c r="L55">
        <v>850.84869384765625</v>
      </c>
      <c r="M55">
        <v>2190.68896484375</v>
      </c>
      <c r="N55">
        <v>383.70803833007812</v>
      </c>
      <c r="O55">
        <v>744.195068359375</v>
      </c>
      <c r="P55">
        <v>869.3779296875</v>
      </c>
      <c r="Q55">
        <v>608.09051513671875</v>
      </c>
      <c r="R55">
        <v>571.20599365234375</v>
      </c>
      <c r="S55">
        <v>1914.3568115234375</v>
      </c>
      <c r="T55">
        <v>1775.0667724609375</v>
      </c>
      <c r="U55">
        <v>966.9501953125</v>
      </c>
      <c r="V55">
        <v>1940.2789306640625</v>
      </c>
      <c r="W55">
        <v>1665.638671875</v>
      </c>
    </row>
    <row r="56" spans="2:23" x14ac:dyDescent="0.2">
      <c r="B56">
        <v>30</v>
      </c>
      <c r="C56">
        <v>28</v>
      </c>
      <c r="D56">
        <v>1070.89453125</v>
      </c>
      <c r="E56">
        <v>575.3388671875</v>
      </c>
      <c r="F56">
        <v>2118.570556640625</v>
      </c>
      <c r="G56">
        <v>1062.7857666015625</v>
      </c>
      <c r="H56">
        <v>377.99688720703125</v>
      </c>
      <c r="I56">
        <v>665.552978515625</v>
      </c>
      <c r="J56">
        <v>1235.9742431640625</v>
      </c>
      <c r="K56">
        <v>2249.621826171875</v>
      </c>
      <c r="L56">
        <v>1048.8876953125</v>
      </c>
      <c r="M56">
        <v>1828.480224609375</v>
      </c>
      <c r="N56">
        <v>1066.225830078125</v>
      </c>
      <c r="O56">
        <v>1399.7926025390625</v>
      </c>
      <c r="P56">
        <v>1260.832763671875</v>
      </c>
      <c r="Q56">
        <v>1226.2667236328125</v>
      </c>
      <c r="R56">
        <v>387.56524658203125</v>
      </c>
      <c r="S56">
        <v>2086.950439453125</v>
      </c>
      <c r="T56">
        <v>1276.913330078125</v>
      </c>
      <c r="U56">
        <v>933.448486328125</v>
      </c>
      <c r="V56">
        <v>2064.744140625</v>
      </c>
      <c r="W56">
        <v>1264.046630859375</v>
      </c>
    </row>
    <row r="57" spans="2:23" x14ac:dyDescent="0.2">
      <c r="B57">
        <v>30</v>
      </c>
      <c r="C57">
        <v>29</v>
      </c>
      <c r="D57">
        <v>1708.725830078125</v>
      </c>
      <c r="E57">
        <v>2482.7080078125</v>
      </c>
      <c r="F57">
        <v>1747.96337890625</v>
      </c>
      <c r="G57">
        <v>1145.3636474609375</v>
      </c>
      <c r="H57">
        <v>1138.798828125</v>
      </c>
      <c r="I57">
        <v>342.71011352539062</v>
      </c>
      <c r="J57">
        <v>2032.7376708984375</v>
      </c>
      <c r="K57">
        <v>1299.91357421875</v>
      </c>
      <c r="L57">
        <v>680.94000244140625</v>
      </c>
      <c r="M57">
        <v>2114.546630859375</v>
      </c>
      <c r="N57">
        <v>1064.2039794921875</v>
      </c>
      <c r="O57">
        <v>1348.3123779296875</v>
      </c>
      <c r="P57">
        <v>520.72479248046875</v>
      </c>
      <c r="Q57">
        <v>766.6268310546875</v>
      </c>
      <c r="R57">
        <v>919.16015625</v>
      </c>
      <c r="S57">
        <v>1323.298583984375</v>
      </c>
      <c r="T57">
        <v>407.7091064453125</v>
      </c>
      <c r="U57">
        <v>629.72930908203125</v>
      </c>
      <c r="V57">
        <v>870.4195556640625</v>
      </c>
      <c r="W57">
        <v>297.14083862304688</v>
      </c>
    </row>
    <row r="58" spans="2:23" x14ac:dyDescent="0.2">
      <c r="B58">
        <v>30</v>
      </c>
      <c r="C58">
        <v>30</v>
      </c>
      <c r="D58">
        <v>1513.4112548828125</v>
      </c>
      <c r="E58">
        <v>2165.338134765625</v>
      </c>
      <c r="F58">
        <v>1435.812255859375</v>
      </c>
      <c r="G58">
        <v>1372.532958984375</v>
      </c>
      <c r="H58">
        <v>1708.80712890625</v>
      </c>
      <c r="I58">
        <v>921.4739990234375</v>
      </c>
      <c r="J58">
        <v>2052.65087890625</v>
      </c>
      <c r="K58">
        <v>611.89813232421875</v>
      </c>
      <c r="L58">
        <v>245.80471801757812</v>
      </c>
      <c r="M58">
        <v>1408.984619140625</v>
      </c>
      <c r="N58">
        <v>1073.9461669921875</v>
      </c>
      <c r="O58">
        <v>1347.5589599609375</v>
      </c>
      <c r="P58">
        <v>453.30319213867188</v>
      </c>
      <c r="Q58">
        <v>793.28082275390625</v>
      </c>
      <c r="R58">
        <v>1073.565185546875</v>
      </c>
      <c r="S58">
        <v>456.33004760742188</v>
      </c>
      <c r="T58">
        <v>1033.2313232421875</v>
      </c>
      <c r="U58">
        <v>1120.76220703125</v>
      </c>
      <c r="V58">
        <v>293.99258422851562</v>
      </c>
      <c r="W58">
        <v>1201.2718505859375</v>
      </c>
    </row>
    <row r="59" spans="2:23" x14ac:dyDescent="0.2">
      <c r="B59">
        <v>31</v>
      </c>
      <c r="C59">
        <v>29</v>
      </c>
      <c r="D59">
        <v>1195.6265869140625</v>
      </c>
      <c r="E59">
        <v>1371.8616943359375</v>
      </c>
      <c r="F59">
        <v>821.42803955078125</v>
      </c>
      <c r="G59">
        <v>1260.1953125</v>
      </c>
      <c r="H59">
        <v>1837.0870361328125</v>
      </c>
      <c r="I59">
        <v>833.67108154296875</v>
      </c>
      <c r="J59">
        <v>1791.4608154296875</v>
      </c>
      <c r="K59">
        <v>648.56207275390625</v>
      </c>
      <c r="L59">
        <v>161.67304992675781</v>
      </c>
      <c r="M59">
        <v>1239.813232421875</v>
      </c>
      <c r="N59">
        <v>404.56747436523438</v>
      </c>
      <c r="O59">
        <v>520.08056640625</v>
      </c>
      <c r="P59">
        <v>112.12832641601562</v>
      </c>
      <c r="Q59">
        <v>757.4462890625</v>
      </c>
      <c r="R59">
        <v>396.99838256835938</v>
      </c>
      <c r="S59">
        <v>1379.4903564453125</v>
      </c>
      <c r="T59">
        <v>856.060302734375</v>
      </c>
      <c r="U59">
        <v>1602.024658203125</v>
      </c>
      <c r="V59">
        <v>673.34234619140625</v>
      </c>
      <c r="W59">
        <v>196.24513244628906</v>
      </c>
    </row>
    <row r="60" spans="2:23" x14ac:dyDescent="0.2">
      <c r="B60">
        <v>31</v>
      </c>
      <c r="C60">
        <v>30</v>
      </c>
      <c r="D60">
        <v>129.74595642089844</v>
      </c>
      <c r="E60">
        <v>951.8623046875</v>
      </c>
      <c r="F60">
        <v>2023.56982421875</v>
      </c>
      <c r="G60">
        <v>155.73908996582031</v>
      </c>
      <c r="H60">
        <v>1430.94189453125</v>
      </c>
      <c r="I60">
        <v>1265.9932861328125</v>
      </c>
      <c r="J60">
        <v>1196.003662109375</v>
      </c>
      <c r="K60">
        <v>549.79681396484375</v>
      </c>
      <c r="L60">
        <v>36.03594970703125</v>
      </c>
      <c r="M60">
        <v>2379.425048828125</v>
      </c>
      <c r="N60">
        <v>2112.674560546875</v>
      </c>
      <c r="O60">
        <v>202.5384521484375</v>
      </c>
      <c r="P60">
        <v>656.4237060546875</v>
      </c>
      <c r="Q60">
        <v>1033.0631103515625</v>
      </c>
      <c r="R60">
        <v>1152.8040771484375</v>
      </c>
      <c r="S60">
        <v>1232.7431640625</v>
      </c>
      <c r="T60">
        <v>932.10595703125</v>
      </c>
      <c r="U60">
        <v>1194.042236328125</v>
      </c>
      <c r="V60">
        <v>871.8885498046875</v>
      </c>
      <c r="W60">
        <v>966.8526611328125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A2" workbookViewId="0">
      <selection activeCell="C29" sqref="A1:XFD1048576"/>
    </sheetView>
  </sheetViews>
  <sheetFormatPr baseColWidth="10" defaultColWidth="8.83203125" defaultRowHeight="15" x14ac:dyDescent="0.2"/>
  <sheetData>
    <row r="1" spans="1:22" x14ac:dyDescent="0.2">
      <c r="B1" t="s">
        <v>27</v>
      </c>
      <c r="F1" t="s">
        <v>34</v>
      </c>
      <c r="J1" t="s">
        <v>35</v>
      </c>
      <c r="S1" t="s">
        <v>38</v>
      </c>
      <c r="T1" s="1" t="s">
        <v>39</v>
      </c>
      <c r="U1" s="1" t="s">
        <v>40</v>
      </c>
      <c r="V1" s="1" t="s">
        <v>41</v>
      </c>
    </row>
    <row r="2" spans="1:22" x14ac:dyDescent="0.2">
      <c r="A2" t="s">
        <v>30</v>
      </c>
      <c r="B2" t="s">
        <v>31</v>
      </c>
      <c r="C2" t="s">
        <v>32</v>
      </c>
      <c r="D2" t="s">
        <v>44</v>
      </c>
      <c r="E2" t="s">
        <v>3</v>
      </c>
      <c r="F2" t="s">
        <v>31</v>
      </c>
      <c r="G2" t="s">
        <v>32</v>
      </c>
      <c r="H2" t="s">
        <v>44</v>
      </c>
      <c r="I2" t="s">
        <v>3</v>
      </c>
      <c r="J2" t="s">
        <v>31</v>
      </c>
      <c r="K2" t="s">
        <v>32</v>
      </c>
      <c r="L2" t="s">
        <v>33</v>
      </c>
      <c r="M2" t="s">
        <v>3</v>
      </c>
      <c r="N2" t="s">
        <v>31</v>
      </c>
      <c r="O2" t="s">
        <v>32</v>
      </c>
      <c r="P2" t="s">
        <v>33</v>
      </c>
      <c r="S2">
        <v>0</v>
      </c>
      <c r="T2" s="1" t="s">
        <v>42</v>
      </c>
      <c r="U2" s="2" t="s">
        <v>43</v>
      </c>
      <c r="V2" s="2"/>
    </row>
    <row r="3" spans="1:22" x14ac:dyDescent="0.2">
      <c r="A3">
        <v>6</v>
      </c>
      <c r="B3">
        <v>1227.7217515309651</v>
      </c>
      <c r="C3">
        <v>4693.4003753662109</v>
      </c>
      <c r="D3">
        <f>C3/V3</f>
        <v>67282.649529879316</v>
      </c>
      <c r="F3">
        <v>1442.6291164822048</v>
      </c>
      <c r="G3">
        <v>5679.5446845160586</v>
      </c>
      <c r="H3">
        <f>G3/V3</f>
        <v>81419.607094092455</v>
      </c>
      <c r="J3">
        <v>1235.8530782063801</v>
      </c>
      <c r="K3">
        <v>1401.1860215928818</v>
      </c>
      <c r="L3">
        <v>1249.9641884697808</v>
      </c>
      <c r="S3">
        <v>4</v>
      </c>
      <c r="T3">
        <f>COS(S2/180*PI())</f>
        <v>1</v>
      </c>
      <c r="U3" s="1">
        <v>1</v>
      </c>
      <c r="V3" s="1">
        <f t="shared" ref="V3:V22" si="0">U3*SIN(S3/180*PI())</f>
        <v>6.9756473744125302E-2</v>
      </c>
    </row>
    <row r="4" spans="1:22" x14ac:dyDescent="0.2">
      <c r="A4">
        <v>9</v>
      </c>
      <c r="B4">
        <v>1497.8784586588542</v>
      </c>
      <c r="C4">
        <v>7170.271647135417</v>
      </c>
      <c r="D4">
        <f t="shared" ref="D4:D22" si="1">C4/V4</f>
        <v>82470.534850730444</v>
      </c>
      <c r="F4">
        <v>1451.2929382324219</v>
      </c>
      <c r="G4">
        <v>10423.956373426648</v>
      </c>
      <c r="H4">
        <f t="shared" ref="H4:H22" si="2">G4/V4</f>
        <v>119893.54095400572</v>
      </c>
      <c r="J4">
        <v>1192.1024504767524</v>
      </c>
      <c r="K4">
        <v>1444.3129187689888</v>
      </c>
      <c r="L4">
        <v>2114.6621949937607</v>
      </c>
      <c r="S4">
        <v>5</v>
      </c>
      <c r="T4">
        <f t="shared" ref="T4:T22" si="3">COS(S3/180*PI())</f>
        <v>0.9975640502598242</v>
      </c>
      <c r="U4">
        <f t="shared" ref="U4:U22" si="4">T4*U3</f>
        <v>0.9975640502598242</v>
      </c>
      <c r="V4" s="1">
        <f t="shared" si="0"/>
        <v>8.694343573875718E-2</v>
      </c>
    </row>
    <row r="5" spans="1:22" x14ac:dyDescent="0.2">
      <c r="A5">
        <v>12</v>
      </c>
      <c r="B5">
        <v>1378.0972798665364</v>
      </c>
      <c r="C5">
        <v>6123.3550313313799</v>
      </c>
      <c r="D5">
        <f t="shared" si="1"/>
        <v>58948.106435199727</v>
      </c>
      <c r="F5">
        <v>1027.2490878634983</v>
      </c>
      <c r="G5">
        <v>6470.0995144314238</v>
      </c>
      <c r="H5">
        <f t="shared" si="2"/>
        <v>62286.134459218367</v>
      </c>
      <c r="J5">
        <v>1388.51025390625</v>
      </c>
      <c r="K5">
        <v>1352.3622453477647</v>
      </c>
      <c r="L5">
        <v>1749.8855692545574</v>
      </c>
      <c r="S5">
        <v>6</v>
      </c>
      <c r="T5">
        <f t="shared" si="3"/>
        <v>0.99619469809174555</v>
      </c>
      <c r="U5">
        <f t="shared" si="4"/>
        <v>0.99376801787576441</v>
      </c>
      <c r="V5" s="1">
        <f t="shared" si="0"/>
        <v>0.10387704375309563</v>
      </c>
    </row>
    <row r="6" spans="1:22" x14ac:dyDescent="0.2">
      <c r="A6">
        <v>15</v>
      </c>
      <c r="B6">
        <v>14724.050089518229</v>
      </c>
      <c r="C6">
        <v>6493.6449890136719</v>
      </c>
      <c r="D6">
        <f t="shared" si="1"/>
        <v>53913.149808923677</v>
      </c>
      <c r="F6">
        <v>9531.0377332899297</v>
      </c>
      <c r="G6">
        <v>5293.053304036458</v>
      </c>
      <c r="H6">
        <f t="shared" si="2"/>
        <v>43945.299783085386</v>
      </c>
      <c r="J6">
        <v>1324.6842380099827</v>
      </c>
      <c r="K6">
        <v>1689.1514078776042</v>
      </c>
      <c r="L6">
        <v>1040.0935552385117</v>
      </c>
      <c r="S6">
        <v>7</v>
      </c>
      <c r="T6">
        <f t="shared" si="3"/>
        <v>0.99452189536827329</v>
      </c>
      <c r="U6">
        <f t="shared" si="4"/>
        <v>0.98832405269417734</v>
      </c>
      <c r="V6" s="1">
        <f t="shared" si="0"/>
        <v>0.12044640337335377</v>
      </c>
    </row>
    <row r="7" spans="1:22" x14ac:dyDescent="0.2">
      <c r="A7">
        <v>18</v>
      </c>
      <c r="B7">
        <v>8307.4035542805996</v>
      </c>
      <c r="C7">
        <v>4637.314763387044</v>
      </c>
      <c r="D7">
        <f t="shared" si="1"/>
        <v>33967.31325944572</v>
      </c>
      <c r="F7">
        <v>5840.9669731987851</v>
      </c>
      <c r="G7">
        <v>4628.8873019748262</v>
      </c>
      <c r="H7">
        <f t="shared" si="2"/>
        <v>33905.583953505404</v>
      </c>
      <c r="J7">
        <v>1956.897981431749</v>
      </c>
      <c r="K7">
        <v>1525.9288770887588</v>
      </c>
      <c r="L7">
        <v>1326.65333726671</v>
      </c>
      <c r="S7">
        <v>8</v>
      </c>
      <c r="T7">
        <f t="shared" si="3"/>
        <v>0.99254615164132198</v>
      </c>
      <c r="U7">
        <f t="shared" si="4"/>
        <v>0.98095723507616084</v>
      </c>
      <c r="V7" s="1">
        <f t="shared" si="0"/>
        <v>0.13652286031476119</v>
      </c>
    </row>
    <row r="8" spans="1:22" x14ac:dyDescent="0.2">
      <c r="A8">
        <v>21</v>
      </c>
      <c r="B8">
        <v>5833.1352691650391</v>
      </c>
      <c r="C8">
        <v>4772.2836558024092</v>
      </c>
      <c r="D8">
        <f t="shared" si="1"/>
        <v>31404.433090437771</v>
      </c>
      <c r="F8">
        <v>5222.4543321397568</v>
      </c>
      <c r="G8">
        <v>3336.9876980251738</v>
      </c>
      <c r="H8">
        <f t="shared" si="2"/>
        <v>21959.341574097016</v>
      </c>
      <c r="J8">
        <v>1451.9269409179688</v>
      </c>
      <c r="K8">
        <v>1438.9392784966362</v>
      </c>
      <c r="L8">
        <v>1045.2766757541233</v>
      </c>
      <c r="S8">
        <v>9</v>
      </c>
      <c r="T8">
        <f t="shared" si="3"/>
        <v>0.99026806874157036</v>
      </c>
      <c r="U8">
        <f t="shared" si="4"/>
        <v>0.97141062669694045</v>
      </c>
      <c r="V8" s="1">
        <f t="shared" si="0"/>
        <v>0.1519621017217313</v>
      </c>
    </row>
    <row r="9" spans="1:22" x14ac:dyDescent="0.2">
      <c r="A9">
        <v>24</v>
      </c>
      <c r="B9">
        <v>5449.0687866210938</v>
      </c>
      <c r="C9">
        <v>3664.4895985921225</v>
      </c>
      <c r="D9">
        <f t="shared" si="1"/>
        <v>21994.823745753245</v>
      </c>
      <c r="F9">
        <v>3991.4424370659722</v>
      </c>
      <c r="G9">
        <v>3649.8142428927949</v>
      </c>
      <c r="H9">
        <f t="shared" si="2"/>
        <v>21906.740029500659</v>
      </c>
      <c r="J9">
        <v>1297.051590177748</v>
      </c>
      <c r="K9">
        <v>1370.354760064019</v>
      </c>
      <c r="L9">
        <v>1175.0937631395127</v>
      </c>
      <c r="S9">
        <v>10</v>
      </c>
      <c r="T9">
        <f t="shared" si="3"/>
        <v>0.98768834059513777</v>
      </c>
      <c r="U9">
        <f t="shared" si="4"/>
        <v>0.95945094991878399</v>
      </c>
      <c r="V9" s="1">
        <f t="shared" si="0"/>
        <v>0.16660690901420208</v>
      </c>
    </row>
    <row r="10" spans="1:22" x14ac:dyDescent="0.2">
      <c r="A10">
        <v>27</v>
      </c>
      <c r="B10">
        <v>3536.4216918945312</v>
      </c>
      <c r="C10">
        <v>4598.6422424316406</v>
      </c>
      <c r="D10">
        <f t="shared" si="1"/>
        <v>23408.655913878945</v>
      </c>
      <c r="F10">
        <v>3781.4860297309028</v>
      </c>
      <c r="G10">
        <v>3387.4692179361978</v>
      </c>
      <c r="H10">
        <f t="shared" si="2"/>
        <v>17243.372535019244</v>
      </c>
      <c r="J10">
        <v>1414.771725124783</v>
      </c>
      <c r="K10">
        <v>1601.4041120741103</v>
      </c>
      <c r="L10">
        <v>1522.6572638617622</v>
      </c>
      <c r="S10">
        <v>12</v>
      </c>
      <c r="T10">
        <f t="shared" si="3"/>
        <v>0.98480775301220802</v>
      </c>
      <c r="U10">
        <f t="shared" si="4"/>
        <v>0.94487473411494616</v>
      </c>
      <c r="V10" s="1">
        <f t="shared" si="0"/>
        <v>0.19645050358081922</v>
      </c>
    </row>
    <row r="11" spans="1:22" x14ac:dyDescent="0.2">
      <c r="A11">
        <v>30</v>
      </c>
      <c r="B11">
        <v>3270.4392395019531</v>
      </c>
      <c r="C11">
        <v>4099.754084269206</v>
      </c>
      <c r="D11">
        <f t="shared" si="1"/>
        <v>18335.974667245435</v>
      </c>
      <c r="F11">
        <v>1748.7698092990452</v>
      </c>
      <c r="G11">
        <v>2182.439192030165</v>
      </c>
      <c r="H11">
        <f t="shared" si="2"/>
        <v>9760.8658752033134</v>
      </c>
      <c r="J11">
        <v>1180.2007971869575</v>
      </c>
      <c r="K11">
        <v>1540.321061876085</v>
      </c>
      <c r="L11">
        <v>1061.8163545396592</v>
      </c>
      <c r="S11">
        <v>14</v>
      </c>
      <c r="T11">
        <f t="shared" si="3"/>
        <v>0.97814760073380569</v>
      </c>
      <c r="U11">
        <f t="shared" si="4"/>
        <v>0.92422695416852718</v>
      </c>
      <c r="V11" s="1">
        <f t="shared" si="0"/>
        <v>0.22359073671675733</v>
      </c>
    </row>
    <row r="12" spans="1:22" x14ac:dyDescent="0.2">
      <c r="A12">
        <v>33</v>
      </c>
      <c r="B12">
        <v>3125.5114135742188</v>
      </c>
      <c r="C12">
        <v>4215.726399739583</v>
      </c>
      <c r="D12">
        <f t="shared" si="1"/>
        <v>17054.994893653849</v>
      </c>
      <c r="F12">
        <v>2491.8691270616318</v>
      </c>
      <c r="G12">
        <v>3024.2550523546006</v>
      </c>
      <c r="H12">
        <f t="shared" si="2"/>
        <v>12234.820190940456</v>
      </c>
      <c r="J12">
        <v>1542.9698554144966</v>
      </c>
      <c r="K12">
        <v>1571.1659138997395</v>
      </c>
      <c r="L12">
        <v>1194.4792582194011</v>
      </c>
      <c r="S12">
        <v>16</v>
      </c>
      <c r="T12">
        <f t="shared" si="3"/>
        <v>0.97029572627599647</v>
      </c>
      <c r="U12">
        <f t="shared" si="4"/>
        <v>0.89677346373880318</v>
      </c>
      <c r="V12" s="1">
        <f t="shared" si="0"/>
        <v>0.24718426631181528</v>
      </c>
    </row>
    <row r="13" spans="1:22" x14ac:dyDescent="0.2">
      <c r="A13">
        <v>36</v>
      </c>
      <c r="B13">
        <v>2188.6942164103189</v>
      </c>
      <c r="C13">
        <v>4363.1074371337891</v>
      </c>
      <c r="D13">
        <f t="shared" si="1"/>
        <v>15546.391630515589</v>
      </c>
      <c r="F13">
        <v>2323.9917263454863</v>
      </c>
      <c r="G13">
        <v>2961.458536783854</v>
      </c>
      <c r="H13">
        <f t="shared" si="2"/>
        <v>10552.111052442942</v>
      </c>
      <c r="J13">
        <v>1081.9321814643013</v>
      </c>
      <c r="K13">
        <v>1052.4205432467991</v>
      </c>
      <c r="L13">
        <v>897.61927117241748</v>
      </c>
      <c r="S13">
        <v>19</v>
      </c>
      <c r="T13">
        <f t="shared" si="3"/>
        <v>0.96126169593831889</v>
      </c>
      <c r="U13">
        <f t="shared" si="4"/>
        <v>0.86203398062604242</v>
      </c>
      <c r="V13" s="1">
        <f t="shared" si="0"/>
        <v>0.28065081215177701</v>
      </c>
    </row>
    <row r="14" spans="1:22" x14ac:dyDescent="0.2">
      <c r="A14">
        <v>39</v>
      </c>
      <c r="B14">
        <v>2176.7740656534829</v>
      </c>
      <c r="C14">
        <v>3016.9481913248696</v>
      </c>
      <c r="D14">
        <f t="shared" si="1"/>
        <v>10328.666133860059</v>
      </c>
      <c r="F14">
        <v>1956.6665310329861</v>
      </c>
      <c r="G14">
        <v>2215.1400417751738</v>
      </c>
      <c r="H14">
        <f t="shared" si="2"/>
        <v>7583.6376630628392</v>
      </c>
      <c r="J14">
        <v>1211.6262596978081</v>
      </c>
      <c r="K14">
        <v>1450.5179036458333</v>
      </c>
      <c r="L14">
        <v>1101.5125885009766</v>
      </c>
      <c r="S14">
        <v>21</v>
      </c>
      <c r="T14">
        <f t="shared" si="3"/>
        <v>0.94551857559931685</v>
      </c>
      <c r="U14">
        <f t="shared" si="4"/>
        <v>0.81506914147974474</v>
      </c>
      <c r="V14" s="1">
        <f t="shared" si="0"/>
        <v>0.29209465696974435</v>
      </c>
    </row>
    <row r="15" spans="1:22" x14ac:dyDescent="0.2">
      <c r="A15">
        <v>42</v>
      </c>
      <c r="B15">
        <v>2103.9788411458335</v>
      </c>
      <c r="C15">
        <v>3372.7384033203125</v>
      </c>
      <c r="D15">
        <f t="shared" si="1"/>
        <v>11343.797292166209</v>
      </c>
      <c r="F15">
        <v>1904.6124064127605</v>
      </c>
      <c r="G15">
        <v>1953.0692104763455</v>
      </c>
      <c r="H15">
        <f t="shared" si="2"/>
        <v>6568.9118371599534</v>
      </c>
      <c r="J15">
        <v>1245.7287258572048</v>
      </c>
      <c r="K15">
        <v>1208.2476086086697</v>
      </c>
      <c r="L15">
        <v>1041.6022016737197</v>
      </c>
      <c r="S15">
        <v>23</v>
      </c>
      <c r="T15">
        <f t="shared" si="3"/>
        <v>0.93358042649720174</v>
      </c>
      <c r="U15">
        <f t="shared" si="4"/>
        <v>0.76093259672736813</v>
      </c>
      <c r="V15" s="1">
        <f t="shared" si="0"/>
        <v>0.29732005222355795</v>
      </c>
    </row>
    <row r="16" spans="1:22" x14ac:dyDescent="0.2">
      <c r="A16">
        <v>45</v>
      </c>
      <c r="B16">
        <v>1286.0222117106121</v>
      </c>
      <c r="C16">
        <v>2658.7090047200522</v>
      </c>
      <c r="D16">
        <f t="shared" si="1"/>
        <v>8981.5289815756169</v>
      </c>
      <c r="F16">
        <v>1493.7738715277778</v>
      </c>
      <c r="G16">
        <v>1895.3266262478298</v>
      </c>
      <c r="H16">
        <f t="shared" si="2"/>
        <v>6402.7055962031636</v>
      </c>
      <c r="J16">
        <v>1349.2190551757812</v>
      </c>
      <c r="K16">
        <v>1132.5107676188152</v>
      </c>
      <c r="L16">
        <v>964.38617451985681</v>
      </c>
      <c r="S16">
        <v>25</v>
      </c>
      <c r="T16">
        <f t="shared" si="3"/>
        <v>0.92050485345244037</v>
      </c>
      <c r="U16">
        <f t="shared" si="4"/>
        <v>0.70044214843771091</v>
      </c>
      <c r="V16" s="1">
        <f t="shared" si="0"/>
        <v>0.29601964322266638</v>
      </c>
    </row>
    <row r="17" spans="1:22" x14ac:dyDescent="0.2">
      <c r="A17">
        <v>48</v>
      </c>
      <c r="B17">
        <v>1699.0426966349285</v>
      </c>
      <c r="C17">
        <v>2145.8330993652344</v>
      </c>
      <c r="D17">
        <f t="shared" si="1"/>
        <v>7200.1022848984849</v>
      </c>
      <c r="F17">
        <v>1099.8383178710938</v>
      </c>
      <c r="G17">
        <v>1503.4936964246963</v>
      </c>
      <c r="H17">
        <f t="shared" si="2"/>
        <v>5044.8044641310607</v>
      </c>
      <c r="J17">
        <v>824.52571105957031</v>
      </c>
      <c r="K17">
        <v>1103.8484514024522</v>
      </c>
      <c r="L17">
        <v>926.69925223456494</v>
      </c>
      <c r="S17">
        <v>28</v>
      </c>
      <c r="T17">
        <f t="shared" si="3"/>
        <v>0.90630778703664994</v>
      </c>
      <c r="U17">
        <f t="shared" si="4"/>
        <v>0.63481617349777841</v>
      </c>
      <c r="V17" s="1">
        <f t="shared" si="0"/>
        <v>0.29802814105376124</v>
      </c>
    </row>
    <row r="18" spans="1:22" x14ac:dyDescent="0.2">
      <c r="A18">
        <v>51</v>
      </c>
      <c r="B18">
        <v>1415.0842692057292</v>
      </c>
      <c r="C18">
        <v>1572.9872080485027</v>
      </c>
      <c r="D18">
        <f t="shared" si="1"/>
        <v>5448.8260671997696</v>
      </c>
      <c r="F18">
        <v>1409.4866773817275</v>
      </c>
      <c r="G18">
        <v>1542.5281880696614</v>
      </c>
      <c r="H18">
        <f t="shared" si="2"/>
        <v>5343.3160533910932</v>
      </c>
      <c r="J18">
        <v>1655.6793823242188</v>
      </c>
      <c r="K18">
        <v>1282.7280578613281</v>
      </c>
      <c r="L18">
        <v>1454.3853386773003</v>
      </c>
      <c r="S18">
        <v>31</v>
      </c>
      <c r="T18">
        <f t="shared" si="3"/>
        <v>0.88294759285892699</v>
      </c>
      <c r="U18">
        <f t="shared" si="4"/>
        <v>0.5605094122977784</v>
      </c>
      <c r="V18" s="1">
        <f t="shared" si="0"/>
        <v>0.28868368867881361</v>
      </c>
    </row>
    <row r="19" spans="1:22" x14ac:dyDescent="0.2">
      <c r="A19">
        <v>54</v>
      </c>
      <c r="B19">
        <v>1031.589937845866</v>
      </c>
      <c r="C19">
        <v>2160.945337931315</v>
      </c>
      <c r="D19">
        <f t="shared" si="1"/>
        <v>8043.28810384384</v>
      </c>
      <c r="F19">
        <v>1825.645528157552</v>
      </c>
      <c r="G19">
        <v>1773.4033067491318</v>
      </c>
      <c r="H19">
        <f t="shared" si="2"/>
        <v>6600.8119086194101</v>
      </c>
      <c r="J19">
        <v>1198.9597710503472</v>
      </c>
      <c r="K19">
        <v>1144.7471584743923</v>
      </c>
      <c r="L19">
        <v>1385.5391591389973</v>
      </c>
      <c r="S19">
        <v>34</v>
      </c>
      <c r="T19">
        <f t="shared" si="3"/>
        <v>0.85716730070211233</v>
      </c>
      <c r="U19">
        <f t="shared" si="4"/>
        <v>0.4804503399574141</v>
      </c>
      <c r="V19" s="1">
        <f t="shared" si="0"/>
        <v>0.26866442057429374</v>
      </c>
    </row>
    <row r="20" spans="1:22" x14ac:dyDescent="0.2">
      <c r="A20">
        <v>57</v>
      </c>
      <c r="B20">
        <v>1186.1686375935872</v>
      </c>
      <c r="C20">
        <v>1897.5123901367188</v>
      </c>
      <c r="D20">
        <f t="shared" si="1"/>
        <v>7915.8740768505868</v>
      </c>
      <c r="F20">
        <v>1558.4659898546006</v>
      </c>
      <c r="G20">
        <v>1750.3741455078125</v>
      </c>
      <c r="H20">
        <f t="shared" si="2"/>
        <v>7302.0557837919905</v>
      </c>
      <c r="J20">
        <v>943.62637498643664</v>
      </c>
      <c r="K20">
        <v>1075.8220147026909</v>
      </c>
      <c r="L20">
        <v>993.52832624647351</v>
      </c>
      <c r="S20">
        <v>37</v>
      </c>
      <c r="T20">
        <f t="shared" si="3"/>
        <v>0.82903757255504174</v>
      </c>
      <c r="U20">
        <f t="shared" si="4"/>
        <v>0.39831138357153917</v>
      </c>
      <c r="V20" s="1">
        <f t="shared" si="0"/>
        <v>0.23970977452583023</v>
      </c>
    </row>
    <row r="21" spans="1:22" x14ac:dyDescent="0.2">
      <c r="A21">
        <v>60</v>
      </c>
      <c r="B21">
        <v>1523.6026306152344</v>
      </c>
      <c r="C21">
        <v>1284.6447130839031</v>
      </c>
      <c r="D21">
        <f t="shared" si="1"/>
        <v>6155.5771952794266</v>
      </c>
      <c r="F21">
        <v>895.46439870198571</v>
      </c>
      <c r="G21">
        <v>1669.0982937282986</v>
      </c>
      <c r="H21">
        <f t="shared" si="2"/>
        <v>7997.7469948787948</v>
      </c>
      <c r="J21">
        <v>1355.9736192491318</v>
      </c>
      <c r="K21">
        <v>1342.2629241943359</v>
      </c>
      <c r="L21">
        <v>991.54681735568579</v>
      </c>
      <c r="S21">
        <v>41</v>
      </c>
      <c r="T21">
        <f t="shared" si="3"/>
        <v>0.79863551004729283</v>
      </c>
      <c r="U21">
        <f t="shared" si="4"/>
        <v>0.31810561497629908</v>
      </c>
      <c r="V21" s="1">
        <f t="shared" si="0"/>
        <v>0.20869606087777895</v>
      </c>
    </row>
    <row r="22" spans="1:22" x14ac:dyDescent="0.2">
      <c r="A22">
        <v>63</v>
      </c>
      <c r="B22">
        <v>1221.8784891764324</v>
      </c>
      <c r="C22">
        <v>1563.5086771647136</v>
      </c>
      <c r="D22">
        <f t="shared" si="1"/>
        <v>6512.5204175072804</v>
      </c>
      <c r="F22">
        <v>1355.9765557183159</v>
      </c>
      <c r="G22">
        <v>1287.614769829644</v>
      </c>
      <c r="H22">
        <f t="shared" si="2"/>
        <v>5363.3328684853086</v>
      </c>
      <c r="J22">
        <v>989.39211357964405</v>
      </c>
      <c r="K22">
        <v>1347.7294218275283</v>
      </c>
      <c r="L22">
        <v>969.34228346082898</v>
      </c>
      <c r="S22">
        <v>90</v>
      </c>
      <c r="T22">
        <f t="shared" si="3"/>
        <v>0.75470958022277201</v>
      </c>
      <c r="U22">
        <f t="shared" si="4"/>
        <v>0.24007735514526943</v>
      </c>
      <c r="V22" s="1">
        <f t="shared" si="0"/>
        <v>0.24007735514526943</v>
      </c>
    </row>
    <row r="24" spans="1:22" x14ac:dyDescent="0.2">
      <c r="B24" t="s">
        <v>36</v>
      </c>
      <c r="C24" t="s">
        <v>37</v>
      </c>
      <c r="F24" t="s">
        <v>36</v>
      </c>
      <c r="G24" t="s">
        <v>37</v>
      </c>
      <c r="I24" t="s">
        <v>46</v>
      </c>
      <c r="J24">
        <f>AVERAGE(J3:J22)</f>
        <v>1292.0816052648756</v>
      </c>
      <c r="K24">
        <f>AVERAGE(K3:K22)</f>
        <v>1353.7980724334716</v>
      </c>
    </row>
    <row r="25" spans="1:22" x14ac:dyDescent="0.2">
      <c r="B25">
        <f>SUM(B3:B22)/SUM(D3:D22)</f>
        <v>0.12933326195960618</v>
      </c>
      <c r="C25">
        <f>SUM(B3:B22)/MAX(D3:D22)</f>
        <v>0.77824842104847303</v>
      </c>
      <c r="F25">
        <f>SUM(F3:F22)/SUM(H3:H22)</f>
        <v>0.10612518798075239</v>
      </c>
      <c r="G25">
        <f>SUM(F3:F22)/MAX(H3:H22)</f>
        <v>0.43666338629077989</v>
      </c>
      <c r="I25" t="s">
        <v>47</v>
      </c>
      <c r="J25">
        <f>STDEV(J3:J22)</f>
        <v>252.79978088308411</v>
      </c>
      <c r="K25">
        <f>STDEV(K3:K22)</f>
        <v>186.71787967294341</v>
      </c>
    </row>
    <row r="26" spans="1:22" x14ac:dyDescent="0.2">
      <c r="A26" t="s">
        <v>45</v>
      </c>
      <c r="B26">
        <f>SUM(B6:B15)/SUM(D3:D20)</f>
        <v>0.10487307517620983</v>
      </c>
      <c r="C26">
        <f>SUM(B6:B15)/MAX(D3:D22)</f>
        <v>0.61495268897623878</v>
      </c>
      <c r="F26">
        <f>SUM(F6:F15)/SUM(H3:H21)</f>
        <v>7.9502377665628052E-2</v>
      </c>
      <c r="G26">
        <f>SUM(F6:F15)/MAX(H3:H22)</f>
        <v>0.32356452897207677</v>
      </c>
    </row>
    <row r="28" spans="1:22" x14ac:dyDescent="0.2">
      <c r="A28" t="s">
        <v>48</v>
      </c>
      <c r="B28">
        <f>SUM(B6:B15)/SUM(D3:D20,B6:B15)</f>
        <v>9.491866308669368E-2</v>
      </c>
      <c r="F28">
        <f>SUM(F6:F15)/SUM(H3:H21,F6:F15)</f>
        <v>7.3647246463271462E-2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B28" sqref="B28"/>
    </sheetView>
  </sheetViews>
  <sheetFormatPr baseColWidth="10" defaultColWidth="8.83203125" defaultRowHeight="15" x14ac:dyDescent="0.2"/>
  <sheetData>
    <row r="1" spans="1:22" x14ac:dyDescent="0.2">
      <c r="B1" t="s">
        <v>27</v>
      </c>
      <c r="F1" t="s">
        <v>34</v>
      </c>
      <c r="J1" t="s">
        <v>35</v>
      </c>
      <c r="S1" t="s">
        <v>38</v>
      </c>
      <c r="T1" s="1" t="s">
        <v>39</v>
      </c>
      <c r="U1" s="1" t="s">
        <v>40</v>
      </c>
      <c r="V1" s="1" t="s">
        <v>41</v>
      </c>
    </row>
    <row r="2" spans="1:22" x14ac:dyDescent="0.2">
      <c r="A2" t="s">
        <v>30</v>
      </c>
      <c r="B2" t="s">
        <v>31</v>
      </c>
      <c r="C2" t="s">
        <v>32</v>
      </c>
      <c r="D2" t="s">
        <v>44</v>
      </c>
      <c r="E2" t="s">
        <v>3</v>
      </c>
      <c r="F2" t="s">
        <v>31</v>
      </c>
      <c r="G2" t="s">
        <v>32</v>
      </c>
      <c r="H2" t="s">
        <v>44</v>
      </c>
      <c r="I2" t="s">
        <v>3</v>
      </c>
      <c r="J2" t="s">
        <v>31</v>
      </c>
      <c r="K2" t="s">
        <v>32</v>
      </c>
      <c r="L2" t="s">
        <v>33</v>
      </c>
      <c r="M2" t="s">
        <v>3</v>
      </c>
      <c r="N2" t="s">
        <v>31</v>
      </c>
      <c r="O2" t="s">
        <v>32</v>
      </c>
      <c r="P2" t="s">
        <v>33</v>
      </c>
      <c r="S2">
        <v>0</v>
      </c>
      <c r="T2" s="1" t="s">
        <v>42</v>
      </c>
      <c r="U2" s="2" t="s">
        <v>43</v>
      </c>
      <c r="V2" s="2"/>
    </row>
    <row r="3" spans="1:22" x14ac:dyDescent="0.2">
      <c r="A3">
        <v>6</v>
      </c>
      <c r="B3">
        <v>1227.7217515309651</v>
      </c>
      <c r="C3">
        <v>4693.4003753662109</v>
      </c>
      <c r="D3">
        <f>C3/V3</f>
        <v>67282.649529879316</v>
      </c>
      <c r="F3">
        <v>1442.6291164822048</v>
      </c>
      <c r="G3">
        <v>5679.5446845160586</v>
      </c>
      <c r="H3">
        <f>G3/V3</f>
        <v>81419.607094092455</v>
      </c>
      <c r="J3">
        <v>1235.8530782063801</v>
      </c>
      <c r="K3">
        <v>1401.1860215928818</v>
      </c>
      <c r="L3">
        <v>1249.9641884697808</v>
      </c>
      <c r="S3">
        <v>4</v>
      </c>
      <c r="T3">
        <f>COS(S2/180*PI())</f>
        <v>1</v>
      </c>
      <c r="U3" s="1">
        <v>1</v>
      </c>
      <c r="V3" s="1">
        <f t="shared" ref="V3:V22" si="0">U3*SIN(S3/180*PI())</f>
        <v>6.9756473744125302E-2</v>
      </c>
    </row>
    <row r="4" spans="1:22" x14ac:dyDescent="0.2">
      <c r="A4">
        <v>9</v>
      </c>
      <c r="B4">
        <v>1497.8784586588542</v>
      </c>
      <c r="C4">
        <v>7170.271647135417</v>
      </c>
      <c r="D4">
        <f t="shared" ref="D4:D22" si="1">C4/V4</f>
        <v>82470.534850730444</v>
      </c>
      <c r="F4">
        <v>1451.2929382324219</v>
      </c>
      <c r="G4">
        <v>10423.956373426648</v>
      </c>
      <c r="H4">
        <f t="shared" ref="H4:H22" si="2">G4/V4</f>
        <v>119893.54095400572</v>
      </c>
      <c r="J4">
        <v>1192.1024504767524</v>
      </c>
      <c r="K4">
        <v>1444.3129187689888</v>
      </c>
      <c r="L4">
        <v>2114.6621949937607</v>
      </c>
      <c r="S4">
        <v>5</v>
      </c>
      <c r="T4">
        <f t="shared" ref="T4:T22" si="3">COS(S3/180*PI())</f>
        <v>0.9975640502598242</v>
      </c>
      <c r="U4">
        <f t="shared" ref="U4:U22" si="4">T4*U3</f>
        <v>0.9975640502598242</v>
      </c>
      <c r="V4" s="1">
        <f t="shared" si="0"/>
        <v>8.694343573875718E-2</v>
      </c>
    </row>
    <row r="5" spans="1:22" x14ac:dyDescent="0.2">
      <c r="A5">
        <v>12</v>
      </c>
      <c r="B5">
        <v>1378.0972798665364</v>
      </c>
      <c r="C5">
        <v>6123.3550313313799</v>
      </c>
      <c r="D5">
        <f t="shared" si="1"/>
        <v>58948.106435199727</v>
      </c>
      <c r="F5">
        <v>1027.2490878634983</v>
      </c>
      <c r="G5">
        <v>6470.0995144314238</v>
      </c>
      <c r="H5">
        <f t="shared" si="2"/>
        <v>62286.134459218367</v>
      </c>
      <c r="J5">
        <v>1388.51025390625</v>
      </c>
      <c r="K5">
        <v>1352.3622453477647</v>
      </c>
      <c r="L5">
        <v>1749.8855692545574</v>
      </c>
      <c r="S5">
        <v>6</v>
      </c>
      <c r="T5">
        <f t="shared" si="3"/>
        <v>0.99619469809174555</v>
      </c>
      <c r="U5">
        <f t="shared" si="4"/>
        <v>0.99376801787576441</v>
      </c>
      <c r="V5" s="1">
        <f t="shared" si="0"/>
        <v>0.10387704375309563</v>
      </c>
    </row>
    <row r="6" spans="1:22" x14ac:dyDescent="0.2">
      <c r="A6">
        <v>15</v>
      </c>
      <c r="B6">
        <v>27760.064453125</v>
      </c>
      <c r="C6">
        <v>11320.375325520834</v>
      </c>
      <c r="D6">
        <f t="shared" si="1"/>
        <v>93986.8274059666</v>
      </c>
      <c r="F6">
        <v>9531.0377332899297</v>
      </c>
      <c r="G6">
        <v>5293.053304036458</v>
      </c>
      <c r="H6">
        <f t="shared" si="2"/>
        <v>43945.299783085386</v>
      </c>
      <c r="J6">
        <v>1324.6842380099827</v>
      </c>
      <c r="K6">
        <v>1689.1514078776042</v>
      </c>
      <c r="L6">
        <v>1040.0935552385117</v>
      </c>
      <c r="S6">
        <v>7</v>
      </c>
      <c r="T6">
        <f t="shared" si="3"/>
        <v>0.99452189536827329</v>
      </c>
      <c r="U6">
        <f t="shared" si="4"/>
        <v>0.98832405269417734</v>
      </c>
      <c r="V6" s="1">
        <f t="shared" si="0"/>
        <v>0.12044640337335377</v>
      </c>
    </row>
    <row r="7" spans="1:22" x14ac:dyDescent="0.2">
      <c r="A7">
        <v>18</v>
      </c>
      <c r="B7">
        <v>14515.853841145834</v>
      </c>
      <c r="C7">
        <v>9356.8043619791661</v>
      </c>
      <c r="D7">
        <f t="shared" si="1"/>
        <v>68536.539158398256</v>
      </c>
      <c r="F7">
        <v>5840.9669731987851</v>
      </c>
      <c r="G7">
        <v>4628.8873019748262</v>
      </c>
      <c r="H7">
        <f t="shared" si="2"/>
        <v>33905.583953505404</v>
      </c>
      <c r="J7">
        <v>1956.897981431749</v>
      </c>
      <c r="K7">
        <v>1525.9288770887588</v>
      </c>
      <c r="L7">
        <v>1326.65333726671</v>
      </c>
      <c r="S7">
        <v>8</v>
      </c>
      <c r="T7">
        <f t="shared" si="3"/>
        <v>0.99254615164132198</v>
      </c>
      <c r="U7">
        <f t="shared" si="4"/>
        <v>0.98095723507616084</v>
      </c>
      <c r="V7" s="1">
        <f t="shared" si="0"/>
        <v>0.13652286031476119</v>
      </c>
    </row>
    <row r="8" spans="1:22" x14ac:dyDescent="0.2">
      <c r="A8">
        <v>21</v>
      </c>
      <c r="B8">
        <v>11098.884440104166</v>
      </c>
      <c r="C8">
        <v>7400.494954427083</v>
      </c>
      <c r="D8">
        <f t="shared" si="1"/>
        <v>48699.60911687481</v>
      </c>
      <c r="F8">
        <v>5222.4543321397568</v>
      </c>
      <c r="G8">
        <v>3336.9876980251738</v>
      </c>
      <c r="H8">
        <f t="shared" si="2"/>
        <v>21959.341574097016</v>
      </c>
      <c r="J8">
        <v>1451.9269409179688</v>
      </c>
      <c r="K8">
        <v>1438.9392784966362</v>
      </c>
      <c r="L8">
        <v>1045.2766757541233</v>
      </c>
      <c r="S8">
        <v>9</v>
      </c>
      <c r="T8">
        <f t="shared" si="3"/>
        <v>0.99026806874157036</v>
      </c>
      <c r="U8">
        <f t="shared" si="4"/>
        <v>0.97141062669694045</v>
      </c>
      <c r="V8" s="1">
        <f t="shared" si="0"/>
        <v>0.1519621017217313</v>
      </c>
    </row>
    <row r="9" spans="1:22" x14ac:dyDescent="0.2">
      <c r="A9">
        <v>24</v>
      </c>
      <c r="B9">
        <v>8241.0760091145839</v>
      </c>
      <c r="C9">
        <v>6038.713541666667</v>
      </c>
      <c r="D9">
        <f t="shared" si="1"/>
        <v>36245.276845943459</v>
      </c>
      <c r="F9">
        <v>3991.4424370659722</v>
      </c>
      <c r="G9">
        <v>3649.8142428927949</v>
      </c>
      <c r="H9">
        <f t="shared" si="2"/>
        <v>21906.740029500659</v>
      </c>
      <c r="J9">
        <v>1297.051590177748</v>
      </c>
      <c r="K9">
        <v>1370.354760064019</v>
      </c>
      <c r="L9">
        <v>1175.0937631395127</v>
      </c>
      <c r="S9">
        <v>10</v>
      </c>
      <c r="T9">
        <f t="shared" si="3"/>
        <v>0.98768834059513777</v>
      </c>
      <c r="U9">
        <f t="shared" si="4"/>
        <v>0.95945094991878399</v>
      </c>
      <c r="V9" s="1">
        <f t="shared" si="0"/>
        <v>0.16660690901420208</v>
      </c>
    </row>
    <row r="10" spans="1:22" x14ac:dyDescent="0.2">
      <c r="A10">
        <v>27</v>
      </c>
      <c r="B10">
        <v>5287.591796875</v>
      </c>
      <c r="C10">
        <v>7442.29931640625</v>
      </c>
      <c r="D10">
        <f t="shared" si="1"/>
        <v>37883.839342486121</v>
      </c>
      <c r="F10">
        <v>3781.4860297309028</v>
      </c>
      <c r="G10">
        <v>3387.4692179361978</v>
      </c>
      <c r="H10">
        <f t="shared" si="2"/>
        <v>17243.372535019244</v>
      </c>
      <c r="J10">
        <v>1414.771725124783</v>
      </c>
      <c r="K10">
        <v>1601.4041120741103</v>
      </c>
      <c r="L10">
        <v>1522.6572638617622</v>
      </c>
      <c r="S10">
        <v>12</v>
      </c>
      <c r="T10">
        <f t="shared" si="3"/>
        <v>0.98480775301220802</v>
      </c>
      <c r="U10">
        <f t="shared" si="4"/>
        <v>0.94487473411494616</v>
      </c>
      <c r="V10" s="1">
        <f t="shared" si="0"/>
        <v>0.19645050358081922</v>
      </c>
    </row>
    <row r="11" spans="1:22" x14ac:dyDescent="0.2">
      <c r="A11">
        <v>30</v>
      </c>
      <c r="B11">
        <v>5081.455891927083</v>
      </c>
      <c r="C11">
        <v>6800.646484375</v>
      </c>
      <c r="D11">
        <f t="shared" si="1"/>
        <v>30415.600325115418</v>
      </c>
      <c r="F11">
        <v>1748.7698092990452</v>
      </c>
      <c r="G11">
        <v>2182.439192030165</v>
      </c>
      <c r="H11">
        <f t="shared" si="2"/>
        <v>9760.8658752033134</v>
      </c>
      <c r="J11">
        <v>1180.2007971869575</v>
      </c>
      <c r="K11">
        <v>1540.321061876085</v>
      </c>
      <c r="L11">
        <v>1061.8163545396592</v>
      </c>
      <c r="S11">
        <v>14</v>
      </c>
      <c r="T11">
        <f t="shared" si="3"/>
        <v>0.97814760073380569</v>
      </c>
      <c r="U11">
        <f t="shared" si="4"/>
        <v>0.92422695416852718</v>
      </c>
      <c r="V11" s="1">
        <f t="shared" si="0"/>
        <v>0.22359073671675733</v>
      </c>
    </row>
    <row r="12" spans="1:22" x14ac:dyDescent="0.2">
      <c r="A12">
        <v>33</v>
      </c>
      <c r="B12">
        <v>4731.455403645833</v>
      </c>
      <c r="C12">
        <v>6922.021484375</v>
      </c>
      <c r="D12">
        <f t="shared" si="1"/>
        <v>28003.487388809306</v>
      </c>
      <c r="F12">
        <v>2491.8691270616318</v>
      </c>
      <c r="G12">
        <v>3024.2550523546006</v>
      </c>
      <c r="H12">
        <f t="shared" si="2"/>
        <v>12234.820190940456</v>
      </c>
      <c r="J12">
        <v>1542.9698554144966</v>
      </c>
      <c r="K12">
        <v>1571.1659138997395</v>
      </c>
      <c r="L12">
        <v>1194.4792582194011</v>
      </c>
      <c r="S12">
        <v>16</v>
      </c>
      <c r="T12">
        <f t="shared" si="3"/>
        <v>0.97029572627599647</v>
      </c>
      <c r="U12">
        <f t="shared" si="4"/>
        <v>0.89677346373880318</v>
      </c>
      <c r="V12" s="1">
        <f t="shared" si="0"/>
        <v>0.24718426631181528</v>
      </c>
    </row>
    <row r="13" spans="1:22" x14ac:dyDescent="0.2">
      <c r="A13">
        <v>36</v>
      </c>
      <c r="B13">
        <v>4361.421549479167</v>
      </c>
      <c r="C13">
        <v>6438.673990885417</v>
      </c>
      <c r="D13">
        <f t="shared" si="1"/>
        <v>22941.939634948776</v>
      </c>
      <c r="F13">
        <v>2323.9917263454863</v>
      </c>
      <c r="G13">
        <v>2961.458536783854</v>
      </c>
      <c r="H13">
        <f t="shared" si="2"/>
        <v>10552.111052442942</v>
      </c>
      <c r="J13">
        <v>1081.9321814643013</v>
      </c>
      <c r="K13">
        <v>1052.4205432467991</v>
      </c>
      <c r="L13">
        <v>897.61927117241748</v>
      </c>
      <c r="S13">
        <v>19</v>
      </c>
      <c r="T13">
        <f t="shared" si="3"/>
        <v>0.96126169593831889</v>
      </c>
      <c r="U13">
        <f t="shared" si="4"/>
        <v>0.86203398062604242</v>
      </c>
      <c r="V13" s="1">
        <f t="shared" si="0"/>
        <v>0.28065081215177701</v>
      </c>
    </row>
    <row r="14" spans="1:22" x14ac:dyDescent="0.2">
      <c r="A14">
        <v>39</v>
      </c>
      <c r="B14">
        <v>4280.63720703125</v>
      </c>
      <c r="C14">
        <v>4057.7425944010415</v>
      </c>
      <c r="D14">
        <f t="shared" si="1"/>
        <v>13891.875450571317</v>
      </c>
      <c r="F14">
        <v>1956.6665310329861</v>
      </c>
      <c r="G14">
        <v>2215.1400417751738</v>
      </c>
      <c r="H14">
        <f t="shared" si="2"/>
        <v>7583.6376630628392</v>
      </c>
      <c r="J14">
        <v>1211.6262596978081</v>
      </c>
      <c r="K14">
        <v>1450.5179036458333</v>
      </c>
      <c r="L14">
        <v>1101.5125885009766</v>
      </c>
      <c r="S14">
        <v>21</v>
      </c>
      <c r="T14">
        <f t="shared" si="3"/>
        <v>0.94551857559931685</v>
      </c>
      <c r="U14">
        <f t="shared" si="4"/>
        <v>0.81506914147974474</v>
      </c>
      <c r="V14" s="1">
        <f t="shared" si="0"/>
        <v>0.29209465696974435</v>
      </c>
    </row>
    <row r="15" spans="1:22" x14ac:dyDescent="0.2">
      <c r="A15">
        <v>42</v>
      </c>
      <c r="B15">
        <v>2542.7215169270835</v>
      </c>
      <c r="C15">
        <v>3804.3125</v>
      </c>
      <c r="D15">
        <f t="shared" si="1"/>
        <v>12795.34451695676</v>
      </c>
      <c r="F15">
        <v>1904.6124064127605</v>
      </c>
      <c r="G15">
        <v>1953.0692104763455</v>
      </c>
      <c r="H15">
        <f t="shared" si="2"/>
        <v>6568.9118371599534</v>
      </c>
      <c r="J15">
        <v>1245.7287258572048</v>
      </c>
      <c r="K15">
        <v>1208.2476086086697</v>
      </c>
      <c r="L15">
        <v>1041.6022016737197</v>
      </c>
      <c r="S15">
        <v>23</v>
      </c>
      <c r="T15">
        <f t="shared" si="3"/>
        <v>0.93358042649720174</v>
      </c>
      <c r="U15">
        <f t="shared" si="4"/>
        <v>0.76093259672736813</v>
      </c>
      <c r="V15" s="1">
        <f t="shared" si="0"/>
        <v>0.29732005222355795</v>
      </c>
    </row>
    <row r="16" spans="1:22" x14ac:dyDescent="0.2">
      <c r="A16">
        <v>45</v>
      </c>
      <c r="B16">
        <v>2667.9632161458335</v>
      </c>
      <c r="C16">
        <v>3096.2998046875</v>
      </c>
      <c r="D16">
        <f t="shared" si="1"/>
        <v>10459.778178836797</v>
      </c>
      <c r="F16">
        <v>1493.7738715277778</v>
      </c>
      <c r="G16">
        <v>1895.3266262478298</v>
      </c>
      <c r="H16">
        <f t="shared" si="2"/>
        <v>6402.7055962031636</v>
      </c>
      <c r="J16">
        <v>1349.2190551757812</v>
      </c>
      <c r="K16">
        <v>1132.5107676188152</v>
      </c>
      <c r="L16">
        <v>964.38617451985681</v>
      </c>
      <c r="S16">
        <v>25</v>
      </c>
      <c r="T16">
        <f t="shared" si="3"/>
        <v>0.92050485345244037</v>
      </c>
      <c r="U16">
        <f t="shared" si="4"/>
        <v>0.70044214843771091</v>
      </c>
      <c r="V16" s="1">
        <f t="shared" si="0"/>
        <v>0.29601964322266638</v>
      </c>
    </row>
    <row r="17" spans="1:22" x14ac:dyDescent="0.2">
      <c r="A17">
        <v>48</v>
      </c>
      <c r="B17">
        <v>1873.7921549479167</v>
      </c>
      <c r="C17">
        <v>2910.1175944010415</v>
      </c>
      <c r="D17">
        <f t="shared" si="1"/>
        <v>9764.5731846379094</v>
      </c>
      <c r="F17">
        <v>1099.8383178710938</v>
      </c>
      <c r="G17">
        <v>1503.4936964246963</v>
      </c>
      <c r="H17">
        <f t="shared" si="2"/>
        <v>5044.8044641310607</v>
      </c>
      <c r="J17">
        <v>824.52571105957031</v>
      </c>
      <c r="K17">
        <v>1103.8484514024522</v>
      </c>
      <c r="L17">
        <v>926.69925223456494</v>
      </c>
      <c r="S17">
        <v>28</v>
      </c>
      <c r="T17">
        <f t="shared" si="3"/>
        <v>0.90630778703664994</v>
      </c>
      <c r="U17">
        <f t="shared" si="4"/>
        <v>0.63481617349777841</v>
      </c>
      <c r="V17" s="1">
        <f t="shared" si="0"/>
        <v>0.29802814105376124</v>
      </c>
    </row>
    <row r="18" spans="1:22" x14ac:dyDescent="0.2">
      <c r="A18">
        <v>51</v>
      </c>
      <c r="B18">
        <v>2333.8170572916665</v>
      </c>
      <c r="C18">
        <v>1519.646484375</v>
      </c>
      <c r="D18">
        <f t="shared" si="1"/>
        <v>5264.0538553799015</v>
      </c>
      <c r="F18">
        <v>1409.4866773817275</v>
      </c>
      <c r="G18">
        <v>1542.5281880696614</v>
      </c>
      <c r="H18">
        <f t="shared" si="2"/>
        <v>5343.3160533910932</v>
      </c>
      <c r="J18">
        <v>1655.6793823242188</v>
      </c>
      <c r="K18">
        <v>1282.7280578613281</v>
      </c>
      <c r="L18">
        <v>1454.3853386773003</v>
      </c>
      <c r="S18">
        <v>31</v>
      </c>
      <c r="T18">
        <f t="shared" si="3"/>
        <v>0.88294759285892699</v>
      </c>
      <c r="U18">
        <f t="shared" si="4"/>
        <v>0.5605094122977784</v>
      </c>
      <c r="V18" s="1">
        <f t="shared" si="0"/>
        <v>0.28868368867881361</v>
      </c>
    </row>
    <row r="19" spans="1:22" x14ac:dyDescent="0.2">
      <c r="A19">
        <v>54</v>
      </c>
      <c r="B19">
        <v>688.20314025878906</v>
      </c>
      <c r="C19">
        <v>2209.308878580729</v>
      </c>
      <c r="D19">
        <f t="shared" si="1"/>
        <v>8223.3027873885858</v>
      </c>
      <c r="F19">
        <v>1825.645528157552</v>
      </c>
      <c r="G19">
        <v>1773.4033067491318</v>
      </c>
      <c r="H19">
        <f t="shared" si="2"/>
        <v>6600.8119086194101</v>
      </c>
      <c r="J19">
        <v>1198.9597710503472</v>
      </c>
      <c r="K19">
        <v>1144.7471584743923</v>
      </c>
      <c r="L19">
        <v>1385.5391591389973</v>
      </c>
      <c r="S19">
        <v>34</v>
      </c>
      <c r="T19">
        <f t="shared" si="3"/>
        <v>0.85716730070211233</v>
      </c>
      <c r="U19">
        <f t="shared" si="4"/>
        <v>0.4804503399574141</v>
      </c>
      <c r="V19" s="1">
        <f t="shared" si="0"/>
        <v>0.26866442057429374</v>
      </c>
    </row>
    <row r="20" spans="1:22" x14ac:dyDescent="0.2">
      <c r="A20">
        <v>57</v>
      </c>
      <c r="B20">
        <v>1484.8480631510417</v>
      </c>
      <c r="C20">
        <v>1825.5455729166667</v>
      </c>
      <c r="D20">
        <f t="shared" si="1"/>
        <v>7615.6492847560239</v>
      </c>
      <c r="F20">
        <v>1558.4659898546006</v>
      </c>
      <c r="G20">
        <v>1750.3741455078125</v>
      </c>
      <c r="H20">
        <f t="shared" si="2"/>
        <v>7302.0557837919905</v>
      </c>
      <c r="J20">
        <v>943.62637498643664</v>
      </c>
      <c r="K20">
        <v>1075.8220147026909</v>
      </c>
      <c r="L20">
        <v>993.52832624647351</v>
      </c>
      <c r="S20">
        <v>37</v>
      </c>
      <c r="T20">
        <f t="shared" si="3"/>
        <v>0.82903757255504174</v>
      </c>
      <c r="U20">
        <f t="shared" si="4"/>
        <v>0.39831138357153917</v>
      </c>
      <c r="V20" s="1">
        <f t="shared" si="0"/>
        <v>0.23970977452583023</v>
      </c>
    </row>
    <row r="21" spans="1:22" x14ac:dyDescent="0.2">
      <c r="A21">
        <v>60</v>
      </c>
      <c r="B21">
        <v>1696.5244547526042</v>
      </c>
      <c r="C21">
        <v>1063.8182322184246</v>
      </c>
      <c r="D21">
        <f t="shared" si="1"/>
        <v>5097.4523800017505</v>
      </c>
      <c r="F21">
        <v>895.46439870198571</v>
      </c>
      <c r="G21">
        <v>1669.0982937282986</v>
      </c>
      <c r="H21">
        <f t="shared" si="2"/>
        <v>7997.7469948787948</v>
      </c>
      <c r="J21">
        <v>1355.9736192491318</v>
      </c>
      <c r="K21">
        <v>1342.2629241943359</v>
      </c>
      <c r="L21">
        <v>991.54681735568579</v>
      </c>
      <c r="S21">
        <v>41</v>
      </c>
      <c r="T21">
        <f t="shared" si="3"/>
        <v>0.79863551004729283</v>
      </c>
      <c r="U21">
        <f t="shared" si="4"/>
        <v>0.31810561497629908</v>
      </c>
      <c r="V21" s="1">
        <f t="shared" si="0"/>
        <v>0.20869606087777895</v>
      </c>
    </row>
    <row r="22" spans="1:22" x14ac:dyDescent="0.2">
      <c r="A22">
        <v>63</v>
      </c>
      <c r="B22">
        <v>1356.0917154947917</v>
      </c>
      <c r="C22">
        <v>1363.3704223632812</v>
      </c>
      <c r="D22">
        <f t="shared" si="1"/>
        <v>5678.879715824567</v>
      </c>
      <c r="F22">
        <v>1355.9765557183159</v>
      </c>
      <c r="G22">
        <v>1287.614769829644</v>
      </c>
      <c r="H22">
        <f t="shared" si="2"/>
        <v>5363.3328684853086</v>
      </c>
      <c r="J22">
        <v>989.39211357964405</v>
      </c>
      <c r="K22">
        <v>1347.7294218275283</v>
      </c>
      <c r="L22">
        <v>969.34228346082898</v>
      </c>
      <c r="S22">
        <v>90</v>
      </c>
      <c r="T22">
        <f t="shared" si="3"/>
        <v>0.75470958022277201</v>
      </c>
      <c r="U22">
        <f t="shared" si="4"/>
        <v>0.24007735514526943</v>
      </c>
      <c r="V22" s="1">
        <f t="shared" si="0"/>
        <v>0.24007735514526943</v>
      </c>
    </row>
    <row r="24" spans="1:22" x14ac:dyDescent="0.2">
      <c r="B24" t="s">
        <v>36</v>
      </c>
      <c r="C24" t="s">
        <v>37</v>
      </c>
      <c r="F24" t="s">
        <v>36</v>
      </c>
      <c r="G24" t="s">
        <v>37</v>
      </c>
      <c r="I24" t="s">
        <v>46</v>
      </c>
      <c r="J24">
        <f>AVERAGE(J3:J22)</f>
        <v>1292.0816052648756</v>
      </c>
      <c r="K24">
        <f>AVERAGE(K3:K22)</f>
        <v>1353.7980724334716</v>
      </c>
    </row>
    <row r="25" spans="1:22" x14ac:dyDescent="0.2">
      <c r="B25">
        <f>SUM(B3:B22)/SUM(D3:D22)</f>
        <v>0.15913367916169113</v>
      </c>
      <c r="C25">
        <f>SUM(B3:B22)/MAX(D3:D22)</f>
        <v>1.1076669175330094</v>
      </c>
      <c r="F25">
        <f>SUM(F3:F22)/SUM(H3:H22)</f>
        <v>0.10612518798075239</v>
      </c>
      <c r="G25">
        <f>SUM(F3:F22)/MAX(H3:H22)</f>
        <v>0.43666338629077989</v>
      </c>
      <c r="I25" t="s">
        <v>47</v>
      </c>
      <c r="J25">
        <f>STDEV(J3:J22)</f>
        <v>252.79978088308411</v>
      </c>
      <c r="K25">
        <f>STDEV(K3:K22)</f>
        <v>186.71787967294341</v>
      </c>
    </row>
    <row r="26" spans="1:22" x14ac:dyDescent="0.2">
      <c r="A26" t="s">
        <v>45</v>
      </c>
      <c r="B26">
        <f>SUM(B6:B18)/SUM(D3:D17)</f>
        <v>0.15229435597373672</v>
      </c>
      <c r="C26">
        <f>SUM(B6:B18)/MAX(D3:D17)</f>
        <v>1.0084044451078436</v>
      </c>
      <c r="F26">
        <f>SUM(F6:F15)/SUM(H3:H21)</f>
        <v>7.9502377665628052E-2</v>
      </c>
      <c r="G26">
        <f>SUM(F6:F15)/MAX(H3:H22)</f>
        <v>0.32356452897207677</v>
      </c>
    </row>
    <row r="28" spans="1:22" x14ac:dyDescent="0.2">
      <c r="A28" t="s">
        <v>48</v>
      </c>
      <c r="B28">
        <f>SUM(B6:B18)/SUM(D3:D17,B6:B18)</f>
        <v>0.13216619102941074</v>
      </c>
      <c r="F28">
        <f>SUM(F6:F15)/SUM(H3:H21,F6:F15)</f>
        <v>7.3647246463271462E-2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lactate </vt:lpstr>
      <vt:lpstr>pyruvate</vt:lpstr>
      <vt:lpstr>urea    </vt:lpstr>
      <vt:lpstr>Average</vt:lpstr>
      <vt:lpstr>Updated Average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Renuka Sriram</cp:lastModifiedBy>
  <dcterms:created xsi:type="dcterms:W3CDTF">2016-07-20T17:01:54Z</dcterms:created>
  <dcterms:modified xsi:type="dcterms:W3CDTF">2017-05-16T21:01:54Z</dcterms:modified>
</cp:coreProperties>
</file>